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85393e782b7175/Desktop/Personal Projects/"/>
    </mc:Choice>
  </mc:AlternateContent>
  <xr:revisionPtr revIDLastSave="128" documentId="8_{C26E5431-D9B6-4ED8-B741-130A3259986C}" xr6:coauthVersionLast="47" xr6:coauthVersionMax="47" xr10:uidLastSave="{10E74723-1D74-416A-A42F-413B475E2C54}"/>
  <bookViews>
    <workbookView xWindow="-103" yWindow="-103" windowWidth="26537" windowHeight="15943" xr2:uid="{00000000-000D-0000-FFFF-FFFF00000000}"/>
  </bookViews>
  <sheets>
    <sheet name="Sheet1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orders!$A$1:$O$1001</definedName>
    <definedName name="_xlnm._FilterDatabase" localSheetId="3" hidden="1">products!$A$1:$G$49</definedName>
  </definedNames>
  <calcPr calcId="191028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2" i="17" l="1"/>
  <c r="M114" i="17"/>
  <c r="M129" i="17"/>
  <c r="M130" i="17"/>
  <c r="M131" i="17"/>
  <c r="M132" i="17"/>
  <c r="M133" i="17"/>
  <c r="M192" i="17"/>
  <c r="M193" i="17"/>
  <c r="M212" i="17"/>
  <c r="M213" i="17"/>
  <c r="M214" i="17"/>
  <c r="M215" i="17"/>
  <c r="M252" i="17"/>
  <c r="M253" i="17"/>
  <c r="M255" i="17"/>
  <c r="M259" i="17"/>
  <c r="M269" i="17"/>
  <c r="M309" i="17"/>
  <c r="M310" i="17"/>
  <c r="M332" i="17"/>
  <c r="M351" i="17"/>
  <c r="M352" i="17"/>
  <c r="M353" i="17"/>
  <c r="M354" i="17"/>
  <c r="M355" i="17"/>
  <c r="M409" i="17"/>
  <c r="M411" i="17"/>
  <c r="M469" i="17"/>
  <c r="M471" i="17"/>
  <c r="M472" i="17"/>
  <c r="M492" i="17"/>
  <c r="M493" i="17"/>
  <c r="M494" i="17"/>
  <c r="M512" i="17"/>
  <c r="M514" i="17"/>
  <c r="M515" i="17"/>
  <c r="M609" i="17"/>
  <c r="M610" i="17"/>
  <c r="M611" i="17"/>
  <c r="M619" i="17"/>
  <c r="M632" i="17"/>
  <c r="M633" i="17"/>
  <c r="M634" i="17"/>
  <c r="M709" i="17"/>
  <c r="M713" i="17"/>
  <c r="M714" i="17"/>
  <c r="M732" i="17"/>
  <c r="M769" i="17"/>
  <c r="M771" i="17"/>
  <c r="M772" i="17"/>
  <c r="M872" i="17"/>
  <c r="M873" i="17"/>
  <c r="M874" i="17"/>
  <c r="M891" i="17"/>
  <c r="M892" i="17"/>
  <c r="M893" i="17"/>
  <c r="M894" i="17"/>
  <c r="M909" i="17"/>
  <c r="M969" i="17"/>
  <c r="M971" i="17"/>
  <c r="M972" i="17"/>
  <c r="M973" i="17"/>
  <c r="M974" i="17"/>
  <c r="M975" i="17"/>
  <c r="M992" i="17"/>
  <c r="M993" i="17"/>
  <c r="M994" i="17"/>
  <c r="M995" i="17"/>
  <c r="M996" i="17"/>
  <c r="M997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L113" i="17"/>
  <c r="M113" i="17" s="1"/>
  <c r="L114" i="17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L130" i="17"/>
  <c r="L131" i="17"/>
  <c r="L132" i="17"/>
  <c r="L133" i="17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L193" i="17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L213" i="17"/>
  <c r="L214" i="17"/>
  <c r="L215" i="17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L253" i="17"/>
  <c r="L254" i="17"/>
  <c r="M254" i="17" s="1"/>
  <c r="L255" i="17"/>
  <c r="L256" i="17"/>
  <c r="M256" i="17" s="1"/>
  <c r="L257" i="17"/>
  <c r="M257" i="17" s="1"/>
  <c r="L258" i="17"/>
  <c r="M258" i="17" s="1"/>
  <c r="L259" i="17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L310" i="17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L352" i="17"/>
  <c r="L353" i="17"/>
  <c r="L354" i="17"/>
  <c r="L355" i="17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L410" i="17"/>
  <c r="M410" i="17" s="1"/>
  <c r="L411" i="17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L470" i="17"/>
  <c r="M470" i="17" s="1"/>
  <c r="L471" i="17"/>
  <c r="L472" i="17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L493" i="17"/>
  <c r="L494" i="17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L513" i="17"/>
  <c r="M513" i="17" s="1"/>
  <c r="L514" i="17"/>
  <c r="L515" i="17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L610" i="17"/>
  <c r="L611" i="17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L633" i="17"/>
  <c r="L634" i="17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L710" i="17"/>
  <c r="M710" i="17" s="1"/>
  <c r="L711" i="17"/>
  <c r="M711" i="17" s="1"/>
  <c r="L712" i="17"/>
  <c r="M712" i="17" s="1"/>
  <c r="L713" i="17"/>
  <c r="L714" i="17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L770" i="17"/>
  <c r="M770" i="17" s="1"/>
  <c r="L771" i="17"/>
  <c r="L772" i="17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L873" i="17"/>
  <c r="L874" i="17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L892" i="17"/>
  <c r="L893" i="17"/>
  <c r="L894" i="17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L970" i="17"/>
  <c r="M970" i="17" s="1"/>
  <c r="L971" i="17"/>
  <c r="L972" i="17"/>
  <c r="L973" i="17"/>
  <c r="L974" i="17"/>
  <c r="L975" i="17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L993" i="17"/>
  <c r="L994" i="17"/>
  <c r="L995" i="17"/>
  <c r="L996" i="17"/>
  <c r="L997" i="17"/>
  <c r="L998" i="17"/>
  <c r="M998" i="17" s="1"/>
  <c r="L999" i="17"/>
  <c r="M999" i="17" s="1"/>
  <c r="L1000" i="17"/>
  <c r="M1000" i="17" s="1"/>
  <c r="L1001" i="17"/>
  <c r="M1001" i="17" s="1"/>
  <c r="L2" i="17"/>
  <c r="M2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1001" i="17"/>
  <c r="H1000" i="17"/>
  <c r="H999" i="17"/>
  <c r="H998" i="17"/>
  <c r="H997" i="17"/>
  <c r="H996" i="17"/>
  <c r="H995" i="17"/>
  <c r="H994" i="17"/>
  <c r="H993" i="17"/>
  <c r="H992" i="17"/>
  <c r="H991" i="17"/>
  <c r="H990" i="17"/>
  <c r="H989" i="17"/>
  <c r="H988" i="17"/>
  <c r="H987" i="17"/>
  <c r="H986" i="17"/>
  <c r="H985" i="17"/>
  <c r="H984" i="17"/>
  <c r="H983" i="17"/>
  <c r="H982" i="17"/>
  <c r="H981" i="17"/>
  <c r="H980" i="17"/>
  <c r="H979" i="17"/>
  <c r="H978" i="17"/>
  <c r="H977" i="17"/>
  <c r="H976" i="17"/>
  <c r="H975" i="17"/>
  <c r="H974" i="17"/>
  <c r="H973" i="17"/>
  <c r="H972" i="17"/>
  <c r="H971" i="17"/>
  <c r="H970" i="17"/>
  <c r="H969" i="17"/>
  <c r="H968" i="17"/>
  <c r="H967" i="17"/>
  <c r="H966" i="17"/>
  <c r="H965" i="17"/>
  <c r="H964" i="17"/>
  <c r="H963" i="17"/>
  <c r="H962" i="17"/>
  <c r="H961" i="17"/>
  <c r="H960" i="17"/>
  <c r="H959" i="17"/>
  <c r="H958" i="17"/>
  <c r="H957" i="17"/>
  <c r="H956" i="17"/>
  <c r="H955" i="17"/>
  <c r="H954" i="17"/>
  <c r="H953" i="17"/>
  <c r="H952" i="17"/>
  <c r="H951" i="17"/>
  <c r="H950" i="17"/>
  <c r="H949" i="17"/>
  <c r="H948" i="17"/>
  <c r="H947" i="17"/>
  <c r="H946" i="17"/>
  <c r="H945" i="17"/>
  <c r="H944" i="17"/>
  <c r="H943" i="17"/>
  <c r="H942" i="17"/>
  <c r="H941" i="17"/>
  <c r="H940" i="17"/>
  <c r="H939" i="17"/>
  <c r="H938" i="17"/>
  <c r="H937" i="17"/>
  <c r="H936" i="17"/>
  <c r="H935" i="17"/>
  <c r="H934" i="17"/>
  <c r="H933" i="17"/>
  <c r="H932" i="17"/>
  <c r="H931" i="17"/>
  <c r="H930" i="17"/>
  <c r="H929" i="17"/>
  <c r="H928" i="17"/>
  <c r="H927" i="17"/>
  <c r="H926" i="17"/>
  <c r="H925" i="17"/>
  <c r="H924" i="17"/>
  <c r="H923" i="17"/>
  <c r="H922" i="17"/>
  <c r="H921" i="17"/>
  <c r="H920" i="17"/>
  <c r="H919" i="17"/>
  <c r="H918" i="17"/>
  <c r="H917" i="17"/>
  <c r="H916" i="17"/>
  <c r="H915" i="17"/>
  <c r="H914" i="17"/>
  <c r="H913" i="17"/>
  <c r="H912" i="17"/>
  <c r="H911" i="17"/>
  <c r="H910" i="17"/>
  <c r="H909" i="17"/>
  <c r="H908" i="17"/>
  <c r="H907" i="17"/>
  <c r="H906" i="17"/>
  <c r="H905" i="17"/>
  <c r="H904" i="17"/>
  <c r="H903" i="17"/>
  <c r="H902" i="17"/>
  <c r="H901" i="17"/>
  <c r="H900" i="17"/>
  <c r="H899" i="17"/>
  <c r="H898" i="17"/>
  <c r="H897" i="17"/>
  <c r="H896" i="17"/>
  <c r="H895" i="17"/>
  <c r="H894" i="17"/>
  <c r="H893" i="17"/>
  <c r="H892" i="17"/>
  <c r="H891" i="17"/>
  <c r="H890" i="17"/>
  <c r="H889" i="17"/>
  <c r="H888" i="17"/>
  <c r="H887" i="17"/>
  <c r="H886" i="17"/>
  <c r="H885" i="17"/>
  <c r="H884" i="17"/>
  <c r="H883" i="17"/>
  <c r="H882" i="17"/>
  <c r="H881" i="17"/>
  <c r="H880" i="17"/>
  <c r="H879" i="17"/>
  <c r="H878" i="17"/>
  <c r="H877" i="17"/>
  <c r="H876" i="17"/>
  <c r="H875" i="17"/>
  <c r="H874" i="17"/>
  <c r="H873" i="17"/>
  <c r="H872" i="17"/>
  <c r="H871" i="17"/>
  <c r="H870" i="17"/>
  <c r="H869" i="17"/>
  <c r="H868" i="17"/>
  <c r="H867" i="17"/>
  <c r="H866" i="17"/>
  <c r="H865" i="17"/>
  <c r="H864" i="17"/>
  <c r="H863" i="17"/>
  <c r="H862" i="17"/>
  <c r="H861" i="17"/>
  <c r="H860" i="17"/>
  <c r="H859" i="17"/>
  <c r="H858" i="17"/>
  <c r="H857" i="17"/>
  <c r="H856" i="17"/>
  <c r="H855" i="17"/>
  <c r="H854" i="17"/>
  <c r="H853" i="17"/>
  <c r="H852" i="17"/>
  <c r="H851" i="17"/>
  <c r="H850" i="17"/>
  <c r="H849" i="17"/>
  <c r="H848" i="17"/>
  <c r="H847" i="17"/>
  <c r="H846" i="17"/>
  <c r="H845" i="17"/>
  <c r="H844" i="17"/>
  <c r="H843" i="17"/>
  <c r="H842" i="17"/>
  <c r="H841" i="17"/>
  <c r="H840" i="17"/>
  <c r="H839" i="17"/>
  <c r="H838" i="17"/>
  <c r="H837" i="17"/>
  <c r="H836" i="17"/>
  <c r="H835" i="17"/>
  <c r="H834" i="17"/>
  <c r="H833" i="17"/>
  <c r="H832" i="17"/>
  <c r="H831" i="17"/>
  <c r="H830" i="17"/>
  <c r="H829" i="17"/>
  <c r="H828" i="17"/>
  <c r="H827" i="17"/>
  <c r="H826" i="17"/>
  <c r="H825" i="17"/>
  <c r="H824" i="17"/>
  <c r="H823" i="17"/>
  <c r="H822" i="17"/>
  <c r="H821" i="17"/>
  <c r="H820" i="17"/>
  <c r="H819" i="17"/>
  <c r="H818" i="17"/>
  <c r="H817" i="17"/>
  <c r="H816" i="17"/>
  <c r="H815" i="17"/>
  <c r="H814" i="17"/>
  <c r="H813" i="17"/>
  <c r="H812" i="17"/>
  <c r="H811" i="17"/>
  <c r="H810" i="17"/>
  <c r="H809" i="17"/>
  <c r="H808" i="17"/>
  <c r="H807" i="17"/>
  <c r="H806" i="17"/>
  <c r="H805" i="17"/>
  <c r="H804" i="17"/>
  <c r="H803" i="17"/>
  <c r="H802" i="17"/>
  <c r="H801" i="17"/>
  <c r="H800" i="17"/>
  <c r="H799" i="17"/>
  <c r="H798" i="17"/>
  <c r="H797" i="17"/>
  <c r="H796" i="17"/>
  <c r="H795" i="17"/>
  <c r="H794" i="17"/>
  <c r="H793" i="17"/>
  <c r="H792" i="17"/>
  <c r="H791" i="17"/>
  <c r="H790" i="17"/>
  <c r="H789" i="17"/>
  <c r="H788" i="17"/>
  <c r="H787" i="17"/>
  <c r="H786" i="17"/>
  <c r="H785" i="17"/>
  <c r="H784" i="17"/>
  <c r="H783" i="17"/>
  <c r="H782" i="17"/>
  <c r="H781" i="17"/>
  <c r="H780" i="17"/>
  <c r="H779" i="17"/>
  <c r="H778" i="17"/>
  <c r="H777" i="17"/>
  <c r="H776" i="17"/>
  <c r="H775" i="17"/>
  <c r="H774" i="17"/>
  <c r="H773" i="17"/>
  <c r="H772" i="17"/>
  <c r="H771" i="17"/>
  <c r="H770" i="17"/>
  <c r="H769" i="17"/>
  <c r="H768" i="17"/>
  <c r="H767" i="17"/>
  <c r="H766" i="17"/>
  <c r="H765" i="17"/>
  <c r="H764" i="17"/>
  <c r="H763" i="17"/>
  <c r="H762" i="17"/>
  <c r="H761" i="17"/>
  <c r="H760" i="17"/>
  <c r="H759" i="17"/>
  <c r="H758" i="17"/>
  <c r="H757" i="17"/>
  <c r="H756" i="17"/>
  <c r="H755" i="17"/>
  <c r="H754" i="17"/>
  <c r="H753" i="17"/>
  <c r="H752" i="17"/>
  <c r="H751" i="17"/>
  <c r="H750" i="17"/>
  <c r="H749" i="17"/>
  <c r="H748" i="17"/>
  <c r="H747" i="17"/>
  <c r="H746" i="17"/>
  <c r="H745" i="17"/>
  <c r="H744" i="17"/>
  <c r="H743" i="17"/>
  <c r="H742" i="17"/>
  <c r="H741" i="17"/>
  <c r="H740" i="17"/>
  <c r="H739" i="17"/>
  <c r="H738" i="17"/>
  <c r="H737" i="17"/>
  <c r="H736" i="17"/>
  <c r="H735" i="17"/>
  <c r="H734" i="17"/>
  <c r="H733" i="17"/>
  <c r="H732" i="17"/>
  <c r="H731" i="17"/>
  <c r="H730" i="17"/>
  <c r="H729" i="17"/>
  <c r="H728" i="17"/>
  <c r="H727" i="17"/>
  <c r="H726" i="17"/>
  <c r="H725" i="17"/>
  <c r="H724" i="17"/>
  <c r="H723" i="17"/>
  <c r="H722" i="17"/>
  <c r="H721" i="17"/>
  <c r="H720" i="17"/>
  <c r="H719" i="17"/>
  <c r="H718" i="17"/>
  <c r="H717" i="17"/>
  <c r="H716" i="17"/>
  <c r="H715" i="17"/>
  <c r="H714" i="17"/>
  <c r="H713" i="17"/>
  <c r="H712" i="17"/>
  <c r="H711" i="17"/>
  <c r="H710" i="17"/>
  <c r="H709" i="17"/>
  <c r="H708" i="17"/>
  <c r="H707" i="17"/>
  <c r="H706" i="17"/>
  <c r="H705" i="17"/>
  <c r="H704" i="17"/>
  <c r="H703" i="17"/>
  <c r="H702" i="17"/>
  <c r="H701" i="17"/>
  <c r="H700" i="17"/>
  <c r="H699" i="17"/>
  <c r="H698" i="17"/>
  <c r="H697" i="17"/>
  <c r="H696" i="17"/>
  <c r="H695" i="17"/>
  <c r="H694" i="17"/>
  <c r="H693" i="17"/>
  <c r="H692" i="17"/>
  <c r="H691" i="17"/>
  <c r="H690" i="17"/>
  <c r="H689" i="17"/>
  <c r="H688" i="17"/>
  <c r="H687" i="17"/>
  <c r="H686" i="17"/>
  <c r="H685" i="17"/>
  <c r="H684" i="17"/>
  <c r="H683" i="17"/>
  <c r="H682" i="17"/>
  <c r="H681" i="17"/>
  <c r="H680" i="17"/>
  <c r="H679" i="17"/>
  <c r="H678" i="17"/>
  <c r="H677" i="17"/>
  <c r="H676" i="17"/>
  <c r="H675" i="17"/>
  <c r="H674" i="17"/>
  <c r="H673" i="17"/>
  <c r="H672" i="17"/>
  <c r="H671" i="17"/>
  <c r="H670" i="17"/>
  <c r="H669" i="17"/>
  <c r="H668" i="17"/>
  <c r="H667" i="17"/>
  <c r="H666" i="17"/>
  <c r="H665" i="17"/>
  <c r="H664" i="17"/>
  <c r="H663" i="17"/>
  <c r="H662" i="17"/>
  <c r="H661" i="17"/>
  <c r="H660" i="17"/>
  <c r="H659" i="17"/>
  <c r="H658" i="17"/>
  <c r="H657" i="17"/>
  <c r="H656" i="17"/>
  <c r="H655" i="17"/>
  <c r="H654" i="17"/>
  <c r="H653" i="17"/>
  <c r="H652" i="17"/>
  <c r="H651" i="17"/>
  <c r="H650" i="17"/>
  <c r="H649" i="17"/>
  <c r="H648" i="17"/>
  <c r="H647" i="17"/>
  <c r="H646" i="17"/>
  <c r="H645" i="17"/>
  <c r="H644" i="17"/>
  <c r="H643" i="17"/>
  <c r="H642" i="17"/>
  <c r="H641" i="17"/>
  <c r="H640" i="17"/>
  <c r="H639" i="17"/>
  <c r="H638" i="17"/>
  <c r="H637" i="17"/>
  <c r="H636" i="17"/>
  <c r="H635" i="17"/>
  <c r="H634" i="17"/>
  <c r="H633" i="17"/>
  <c r="H632" i="17"/>
  <c r="H631" i="17"/>
  <c r="H630" i="17"/>
  <c r="H629" i="17"/>
  <c r="H628" i="17"/>
  <c r="H627" i="17"/>
  <c r="H626" i="17"/>
  <c r="H625" i="17"/>
  <c r="H624" i="17"/>
  <c r="H623" i="17"/>
  <c r="H622" i="17"/>
  <c r="H621" i="17"/>
  <c r="H620" i="17"/>
  <c r="H619" i="17"/>
  <c r="H618" i="17"/>
  <c r="H617" i="17"/>
  <c r="H616" i="17"/>
  <c r="H615" i="17"/>
  <c r="H614" i="17"/>
  <c r="H613" i="17"/>
  <c r="H612" i="17"/>
  <c r="H611" i="17"/>
  <c r="H610" i="17"/>
  <c r="H609" i="17"/>
  <c r="H608" i="17"/>
  <c r="H607" i="17"/>
  <c r="H606" i="17"/>
  <c r="H605" i="17"/>
  <c r="H604" i="17"/>
  <c r="H603" i="17"/>
  <c r="H602" i="17"/>
  <c r="H601" i="17"/>
  <c r="H600" i="17"/>
  <c r="H599" i="17"/>
  <c r="H598" i="17"/>
  <c r="H597" i="17"/>
  <c r="H596" i="17"/>
  <c r="H595" i="17"/>
  <c r="H594" i="17"/>
  <c r="H593" i="17"/>
  <c r="H592" i="17"/>
  <c r="H591" i="17"/>
  <c r="H590" i="17"/>
  <c r="H589" i="17"/>
  <c r="H588" i="17"/>
  <c r="H587" i="17"/>
  <c r="H586" i="17"/>
  <c r="H585" i="17"/>
  <c r="H584" i="17"/>
  <c r="H583" i="17"/>
  <c r="H582" i="17"/>
  <c r="H581" i="17"/>
  <c r="H580" i="17"/>
  <c r="H579" i="17"/>
  <c r="H578" i="17"/>
  <c r="H577" i="17"/>
  <c r="H576" i="17"/>
  <c r="H575" i="17"/>
  <c r="H574" i="17"/>
  <c r="H573" i="17"/>
  <c r="H572" i="17"/>
  <c r="H571" i="17"/>
  <c r="H570" i="17"/>
  <c r="H569" i="17"/>
  <c r="H568" i="17"/>
  <c r="H567" i="17"/>
  <c r="H566" i="17"/>
  <c r="H565" i="17"/>
  <c r="H564" i="17"/>
  <c r="H563" i="17"/>
  <c r="H562" i="17"/>
  <c r="H561" i="17"/>
  <c r="H560" i="17"/>
  <c r="H559" i="17"/>
  <c r="H558" i="17"/>
  <c r="H557" i="17"/>
  <c r="H556" i="17"/>
  <c r="H555" i="17"/>
  <c r="H554" i="17"/>
  <c r="H553" i="17"/>
  <c r="H552" i="17"/>
  <c r="H551" i="17"/>
  <c r="H550" i="17"/>
  <c r="H549" i="17"/>
  <c r="H548" i="17"/>
  <c r="H547" i="17"/>
  <c r="H546" i="17"/>
  <c r="H545" i="17"/>
  <c r="H544" i="17"/>
  <c r="H543" i="17"/>
  <c r="H542" i="17"/>
  <c r="H541" i="17"/>
  <c r="H540" i="17"/>
  <c r="H539" i="17"/>
  <c r="H538" i="17"/>
  <c r="H537" i="17"/>
  <c r="H536" i="17"/>
  <c r="H535" i="17"/>
  <c r="H534" i="17"/>
  <c r="H533" i="17"/>
  <c r="H532" i="17"/>
  <c r="H531" i="17"/>
  <c r="H530" i="17"/>
  <c r="H529" i="17"/>
  <c r="H528" i="17"/>
  <c r="H527" i="17"/>
  <c r="H526" i="17"/>
  <c r="H525" i="17"/>
  <c r="H524" i="17"/>
  <c r="H523" i="17"/>
  <c r="H522" i="17"/>
  <c r="H521" i="17"/>
  <c r="H520" i="17"/>
  <c r="H519" i="17"/>
  <c r="H518" i="17"/>
  <c r="H517" i="17"/>
  <c r="H516" i="17"/>
  <c r="H515" i="17"/>
  <c r="H514" i="17"/>
  <c r="H513" i="17"/>
  <c r="H512" i="17"/>
  <c r="H511" i="17"/>
  <c r="H510" i="17"/>
  <c r="H509" i="17"/>
  <c r="H508" i="17"/>
  <c r="H507" i="17"/>
  <c r="H506" i="17"/>
  <c r="H505" i="17"/>
  <c r="H504" i="17"/>
  <c r="H503" i="17"/>
  <c r="H502" i="17"/>
  <c r="H501" i="17"/>
  <c r="H500" i="17"/>
  <c r="H499" i="17"/>
  <c r="H498" i="17"/>
  <c r="H497" i="17"/>
  <c r="H496" i="17"/>
  <c r="H495" i="17"/>
  <c r="H494" i="17"/>
  <c r="H493" i="17"/>
  <c r="H492" i="17"/>
  <c r="H491" i="17"/>
  <c r="H490" i="17"/>
  <c r="H489" i="17"/>
  <c r="H488" i="17"/>
  <c r="H487" i="17"/>
  <c r="H486" i="17"/>
  <c r="H485" i="17"/>
  <c r="H484" i="17"/>
  <c r="H483" i="17"/>
  <c r="H482" i="17"/>
  <c r="H481" i="17"/>
  <c r="H480" i="17"/>
  <c r="H479" i="17"/>
  <c r="H478" i="17"/>
  <c r="H477" i="17"/>
  <c r="H476" i="17"/>
  <c r="H475" i="17"/>
  <c r="H474" i="17"/>
  <c r="H473" i="17"/>
  <c r="H472" i="17"/>
  <c r="H471" i="17"/>
  <c r="H470" i="17"/>
  <c r="H469" i="17"/>
  <c r="H468" i="17"/>
  <c r="H467" i="17"/>
  <c r="H466" i="17"/>
  <c r="H465" i="17"/>
  <c r="H464" i="17"/>
  <c r="H463" i="17"/>
  <c r="H462" i="17"/>
  <c r="H461" i="17"/>
  <c r="H460" i="17"/>
  <c r="H459" i="17"/>
  <c r="H458" i="17"/>
  <c r="H457" i="17"/>
  <c r="H456" i="17"/>
  <c r="H455" i="17"/>
  <c r="H454" i="17"/>
  <c r="H453" i="17"/>
  <c r="H452" i="17"/>
  <c r="H451" i="17"/>
  <c r="H450" i="17"/>
  <c r="H449" i="17"/>
  <c r="H448" i="17"/>
  <c r="H447" i="17"/>
  <c r="H446" i="17"/>
  <c r="H445" i="17"/>
  <c r="H444" i="17"/>
  <c r="H443" i="17"/>
  <c r="H442" i="17"/>
  <c r="H441" i="17"/>
  <c r="H440" i="17"/>
  <c r="H439" i="17"/>
  <c r="H438" i="17"/>
  <c r="H437" i="17"/>
  <c r="H436" i="17"/>
  <c r="H435" i="17"/>
  <c r="H434" i="17"/>
  <c r="H433" i="17"/>
  <c r="H432" i="17"/>
  <c r="H431" i="17"/>
  <c r="H430" i="17"/>
  <c r="H429" i="17"/>
  <c r="H428" i="17"/>
  <c r="H427" i="17"/>
  <c r="H426" i="17"/>
  <c r="H425" i="17"/>
  <c r="H424" i="17"/>
  <c r="H423" i="17"/>
  <c r="H422" i="17"/>
  <c r="H421" i="17"/>
  <c r="H420" i="17"/>
  <c r="H419" i="17"/>
  <c r="H418" i="17"/>
  <c r="H417" i="17"/>
  <c r="H416" i="17"/>
  <c r="H415" i="17"/>
  <c r="H414" i="17"/>
  <c r="H413" i="17"/>
  <c r="H412" i="17"/>
  <c r="H411" i="17"/>
  <c r="H410" i="17"/>
  <c r="H409" i="17"/>
  <c r="H408" i="17"/>
  <c r="H407" i="17"/>
  <c r="H406" i="17"/>
  <c r="H405" i="17"/>
  <c r="H404" i="17"/>
  <c r="H403" i="17"/>
  <c r="H402" i="17"/>
  <c r="H401" i="17"/>
  <c r="H400" i="17"/>
  <c r="H399" i="17"/>
  <c r="H398" i="17"/>
  <c r="H397" i="17"/>
  <c r="H396" i="17"/>
  <c r="H395" i="17"/>
  <c r="H394" i="17"/>
  <c r="H393" i="17"/>
  <c r="H392" i="17"/>
  <c r="H391" i="17"/>
  <c r="H390" i="17"/>
  <c r="H389" i="17"/>
  <c r="H388" i="17"/>
  <c r="H387" i="17"/>
  <c r="H386" i="17"/>
  <c r="H385" i="17"/>
  <c r="H384" i="17"/>
  <c r="H383" i="17"/>
  <c r="H382" i="17"/>
  <c r="H381" i="17"/>
  <c r="H380" i="17"/>
  <c r="H379" i="17"/>
  <c r="H378" i="17"/>
  <c r="H377" i="17"/>
  <c r="H376" i="17"/>
  <c r="H375" i="17"/>
  <c r="H374" i="17"/>
  <c r="H37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59" i="17"/>
  <c r="H358" i="17"/>
  <c r="H357" i="17"/>
  <c r="H356" i="17"/>
  <c r="H355" i="17"/>
  <c r="H354" i="17"/>
  <c r="H353" i="17"/>
  <c r="H352" i="17"/>
  <c r="H351" i="17"/>
  <c r="H350" i="17"/>
  <c r="H349" i="17"/>
  <c r="H348" i="17"/>
  <c r="H347" i="17"/>
  <c r="H346" i="17"/>
  <c r="H345" i="17"/>
  <c r="H344" i="17"/>
  <c r="H343" i="17"/>
  <c r="H342" i="17"/>
  <c r="H341" i="17"/>
  <c r="H340" i="17"/>
  <c r="H339" i="17"/>
  <c r="H338" i="17"/>
  <c r="H337" i="17"/>
  <c r="H336" i="17"/>
  <c r="H335" i="17"/>
  <c r="H334" i="17"/>
  <c r="H333" i="17"/>
  <c r="H332" i="17"/>
  <c r="H331" i="17"/>
  <c r="H330" i="17"/>
  <c r="H329" i="17"/>
  <c r="H328" i="17"/>
  <c r="H327" i="17"/>
  <c r="H326" i="17"/>
  <c r="H325" i="17"/>
  <c r="H324" i="17"/>
  <c r="H323" i="17"/>
  <c r="H322" i="17"/>
  <c r="H321" i="17"/>
  <c r="H320" i="17"/>
  <c r="H319" i="17"/>
  <c r="H318" i="17"/>
  <c r="H317" i="17"/>
  <c r="H316" i="17"/>
  <c r="H315" i="17"/>
  <c r="H314" i="17"/>
  <c r="H313" i="17"/>
  <c r="H312" i="17"/>
  <c r="H311" i="17"/>
  <c r="H310" i="17"/>
  <c r="H309" i="17"/>
  <c r="H308" i="17"/>
  <c r="H307" i="17"/>
  <c r="H306" i="17"/>
  <c r="H305" i="17"/>
  <c r="H304" i="17"/>
  <c r="H303" i="17"/>
  <c r="H302" i="17"/>
  <c r="H301" i="17"/>
  <c r="H300" i="17"/>
  <c r="H299" i="17"/>
  <c r="H298" i="17"/>
  <c r="H297" i="17"/>
  <c r="H296" i="17"/>
  <c r="H295" i="17"/>
  <c r="H294" i="17"/>
  <c r="H293" i="17"/>
  <c r="H292" i="17"/>
  <c r="H291" i="17"/>
  <c r="H290" i="17"/>
  <c r="H289" i="17"/>
  <c r="H288" i="17"/>
  <c r="H287" i="17"/>
  <c r="H286" i="17"/>
  <c r="H285" i="17"/>
  <c r="H284" i="17"/>
  <c r="H283" i="17"/>
  <c r="H282" i="17"/>
  <c r="H281" i="17"/>
  <c r="H280" i="17"/>
  <c r="H279" i="17"/>
  <c r="H278" i="17"/>
  <c r="H277" i="17"/>
  <c r="H276" i="17"/>
  <c r="H275" i="17"/>
  <c r="H274" i="17"/>
  <c r="H273" i="17"/>
  <c r="H272" i="17"/>
  <c r="H271" i="17"/>
  <c r="H270" i="17"/>
  <c r="H269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53" i="17"/>
  <c r="H252" i="17"/>
  <c r="H251" i="17"/>
  <c r="H250" i="17"/>
  <c r="H249" i="17"/>
  <c r="H248" i="17"/>
  <c r="H247" i="17"/>
  <c r="H246" i="17"/>
  <c r="H245" i="17"/>
  <c r="H244" i="17"/>
  <c r="H243" i="17"/>
  <c r="H242" i="17"/>
  <c r="H241" i="17"/>
  <c r="H240" i="17"/>
  <c r="H239" i="17"/>
  <c r="H238" i="17"/>
  <c r="H237" i="17"/>
  <c r="H236" i="17"/>
  <c r="H235" i="17"/>
  <c r="H234" i="17"/>
  <c r="H233" i="17"/>
  <c r="H232" i="17"/>
  <c r="H231" i="17"/>
  <c r="H230" i="17"/>
  <c r="H229" i="17"/>
  <c r="H228" i="17"/>
  <c r="H227" i="17"/>
  <c r="H226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76" i="17"/>
  <c r="H175" i="17"/>
  <c r="H174" i="17"/>
  <c r="H173" i="17"/>
  <c r="H172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<sst xmlns="http://schemas.openxmlformats.org/spreadsheetml/2006/main" count="13059" uniqueCount="6205">
  <si>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</si>
  <si>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</si>
  <si>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</si>
  <si>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</si>
  <si>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</si>
  <si>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</si>
  <si>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</si>
  <si>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</si>
  <si>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</si>
  <si>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</si>
  <si>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</si>
  <si>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</si>
  <si>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</si>
  <si>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</si>
  <si>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</si>
  <si>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</si>
  <si>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</si>
  <si>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</si>
  <si>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</si>
  <si>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</si>
  <si>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</si>
  <si>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</si>
  <si>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</si>
  <si>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</si>
  <si>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</si>
  <si>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</si>
  <si>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</si>
  <si>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</si>
  <si>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</si>
  <si>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</si>
  <si>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</si>
  <si>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</si>
  <si>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</si>
  <si>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</si>
  <si>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</si>
  <si>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</si>
  <si>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</si>
  <si>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</si>
  <si>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</si>
  <si>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</si>
  <si>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</si>
  <si>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</si>
  <si>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</si>
  <si>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</si>
  <si>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</si>
  <si>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</si>
  <si>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</si>
  <si>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</si>
  <si>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</si>
  <si>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</si>
  <si>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</si>
  <si>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</si>
  <si>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</si>
  <si>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</si>
  <si>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</si>
  <si>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</si>
  <si>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</si>
  <si>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</si>
  <si>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</si>
  <si>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</si>
  <si>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</si>
  <si>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</si>
  <si>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</si>
  <si>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</si>
  <si>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</si>
  <si>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</si>
  <si>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</si>
  <si>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</si>
  <si>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</si>
  <si>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</si>
  <si>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</si>
  <si>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</si>
  <si>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</si>
  <si>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</si>
  <si>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</si>
  <si>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</si>
  <si>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</si>
  <si>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</si>
  <si>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</si>
  <si>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</si>
  <si>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</si>
  <si>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</si>
  <si>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</si>
  <si>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</si>
  <si>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</si>
  <si>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</si>
  <si>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</si>
  <si>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</si>
  <si>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</si>
  <si>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</si>
  <si>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</si>
  <si>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</si>
  <si>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</si>
  <si>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</si>
  <si>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</si>
  <si>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</si>
  <si>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</si>
  <si>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</si>
  <si>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</si>
  <si>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</si>
  <si>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</si>
  <si>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</si>
  <si>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</si>
  <si>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</si>
  <si>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</si>
  <si>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</si>
  <si>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</si>
  <si>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</si>
  <si>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</si>
  <si>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</si>
  <si>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</si>
  <si>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</si>
  <si>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</si>
  <si>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</si>
  <si>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</si>
  <si>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</si>
  <si>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</si>
  <si>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</si>
  <si>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</si>
  <si>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</si>
  <si>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</si>
  <si>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</si>
  <si>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</si>
  <si>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</si>
  <si>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</si>
  <si>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</si>
  <si>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</si>
  <si>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</si>
  <si>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</si>
  <si>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</si>
  <si>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</si>
  <si>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</si>
  <si>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</si>
  <si>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</si>
  <si>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</si>
  <si>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</si>
  <si>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</si>
  <si>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</si>
  <si>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</si>
  <si>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</si>
  <si>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</si>
  <si>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</si>
  <si>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</si>
  <si>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</si>
  <si>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</si>
  <si>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</si>
  <si>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</si>
  <si>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</si>
  <si>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</si>
  <si>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</si>
  <si>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</si>
  <si>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</si>
  <si>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</si>
  <si>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</si>
  <si>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</si>
  <si>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</si>
  <si>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</si>
  <si>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</si>
  <si>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</si>
  <si>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</si>
  <si>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</si>
  <si>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</si>
  <si>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</si>
  <si>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</si>
  <si>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</si>
  <si>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</si>
  <si>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</si>
  <si>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</si>
  <si>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</si>
  <si>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</si>
  <si>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</si>
  <si>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</si>
  <si>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</si>
  <si>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</si>
  <si>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</si>
  <si>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</si>
  <si>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</si>
  <si>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</si>
  <si>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</si>
  <si>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</si>
  <si>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</si>
  <si>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</si>
  <si>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</si>
  <si>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</si>
  <si>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</si>
  <si>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</si>
  <si>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</si>
  <si>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</si>
  <si>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</si>
  <si>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</si>
  <si>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</si>
  <si>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</si>
  <si>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</si>
  <si>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</si>
  <si>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</si>
  <si>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</si>
  <si>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</si>
  <si>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</si>
  <si>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</si>
  <si>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</si>
  <si>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</si>
  <si>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</si>
  <si>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</si>
  <si>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</si>
  <si>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</si>
  <si>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</si>
  <si>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</si>
  <si>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</si>
  <si>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</si>
  <si>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</si>
  <si>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</si>
  <si>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</si>
  <si>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</si>
  <si>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</si>
  <si>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</si>
  <si>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</si>
  <si>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</si>
  <si>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</si>
  <si>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</si>
  <si>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</si>
  <si>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</si>
  <si>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</si>
  <si>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</si>
  <si>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</si>
  <si>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</si>
  <si>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</si>
  <si>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</si>
  <si>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</si>
  <si>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</si>
  <si>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</si>
  <si>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</si>
  <si>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</si>
  <si>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</si>
  <si>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</si>
  <si>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</si>
  <si>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</si>
  <si>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</si>
  <si>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</si>
  <si>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</si>
  <si>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</si>
  <si>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</si>
  <si>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</si>
  <si>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</si>
  <si>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</si>
  <si>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</si>
  <si>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</si>
  <si>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</si>
  <si>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</si>
  <si>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</si>
  <si>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</si>
  <si>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</si>
  <si>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</si>
  <si>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</si>
  <si>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</si>
  <si>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</si>
  <si>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</si>
  <si>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</si>
  <si>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</si>
  <si>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</si>
  <si>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</si>
  <si>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</si>
  <si>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</si>
  <si>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</si>
  <si>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</si>
  <si>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</si>
  <si>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</si>
  <si>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</si>
  <si>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</si>
  <si>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</si>
  <si>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</si>
  <si>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</si>
  <si>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</si>
  <si>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</si>
  <si>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</si>
  <si>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</si>
  <si>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</si>
  <si>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</si>
  <si>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</si>
  <si>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</si>
  <si>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</si>
  <si>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</si>
  <si>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</si>
  <si>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</si>
  <si>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</si>
  <si>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</si>
  <si>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</si>
  <si>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</si>
  <si>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</si>
  <si>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</si>
  <si>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</si>
  <si>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</si>
  <si>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</si>
  <si>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</si>
  <si>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</si>
  <si>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</si>
  <si>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</si>
  <si>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</si>
  <si>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</si>
  <si>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</si>
  <si>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</si>
  <si>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</si>
  <si>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</si>
  <si>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</si>
  <si>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</si>
  <si>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</si>
  <si>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</si>
  <si>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</si>
  <si>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</si>
  <si>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</si>
  <si>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</si>
  <si>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</si>
  <si>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</si>
  <si>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</si>
  <si>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</si>
  <si>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</si>
  <si>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</si>
  <si>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</si>
  <si>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</si>
  <si>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</si>
  <si>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</si>
  <si>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</si>
  <si>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</si>
  <si>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</si>
  <si>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</si>
  <si>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</si>
  <si>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</si>
  <si>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</si>
  <si>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</si>
  <si>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</si>
  <si>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</si>
  <si>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</si>
  <si>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</si>
  <si>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</si>
  <si>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</si>
  <si>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</si>
  <si>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</si>
  <si>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</si>
  <si>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</si>
  <si>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</si>
  <si>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</si>
  <si>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</si>
  <si>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</si>
  <si>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</si>
  <si>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</si>
  <si>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</si>
  <si>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</si>
  <si>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</si>
  <si>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</si>
  <si>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</si>
  <si>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</si>
  <si>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</si>
  <si>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</si>
  <si>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</si>
  <si>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</si>
  <si>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</si>
  <si>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</si>
  <si>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</si>
  <si>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</si>
  <si>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</si>
  <si>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</si>
  <si>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</si>
  <si>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</si>
  <si>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</si>
  <si>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</si>
  <si>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</si>
  <si>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</si>
  <si>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</si>
  <si>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</si>
  <si>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</si>
  <si>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</si>
  <si>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</si>
  <si>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</si>
  <si>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</si>
  <si>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</si>
  <si>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</si>
  <si>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</si>
  <si>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</si>
  <si>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</si>
  <si>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</si>
  <si>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</si>
  <si>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</si>
  <si>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</si>
  <si>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</si>
  <si>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</si>
  <si>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</si>
  <si>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</si>
  <si>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</si>
  <si>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</si>
  <si>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</si>
  <si>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</si>
  <si>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</si>
  <si>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</si>
  <si>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</si>
  <si>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</si>
  <si>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</si>
  <si>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</si>
  <si>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</si>
  <si>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</si>
  <si>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</si>
  <si>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</si>
  <si>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</si>
  <si>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</si>
  <si>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</si>
  <si>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</si>
  <si>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</si>
  <si>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</si>
  <si>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</si>
  <si>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</si>
  <si>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</si>
  <si>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</si>
  <si>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</si>
  <si>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</si>
  <si>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</si>
  <si>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</si>
  <si>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</si>
  <si>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</si>
  <si>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</si>
  <si>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</si>
  <si>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</si>
  <si>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</si>
  <si>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</si>
  <si>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</si>
  <si>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</si>
  <si>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</si>
  <si>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</si>
  <si>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</si>
  <si>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</si>
  <si>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</si>
  <si>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</si>
  <si>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</si>
  <si>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</si>
  <si>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</si>
  <si>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</si>
  <si>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</si>
  <si>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</si>
  <si>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</si>
  <si>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</si>
  <si>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</si>
  <si>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</si>
  <si>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</si>
  <si>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</si>
  <si>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</si>
  <si>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</si>
  <si>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</si>
  <si>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</si>
  <si>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</si>
  <si>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</si>
  <si>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</si>
  <si>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</si>
  <si>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</si>
  <si>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</si>
  <si>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</si>
  <si>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</si>
  <si>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</si>
  <si>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</si>
  <si>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</si>
  <si>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</si>
  <si>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</si>
  <si>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</si>
  <si>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</si>
  <si>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</si>
  <si>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</si>
  <si>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</si>
  <si>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</si>
  <si>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</si>
  <si>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</si>
  <si>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</si>
  <si>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</si>
  <si>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</si>
  <si>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</si>
  <si>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</si>
  <si>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</si>
  <si>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</si>
  <si>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</si>
  <si>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</si>
  <si>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</si>
  <si>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</si>
  <si>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</si>
  <si>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</si>
  <si>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</si>
  <si>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</si>
  <si>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</si>
  <si>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</si>
  <si>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</si>
  <si>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</si>
  <si>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</si>
  <si>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</si>
  <si>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</si>
  <si>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</si>
  <si>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</si>
  <si>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</si>
  <si>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</si>
  <si>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</si>
  <si>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</si>
  <si>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</si>
  <si>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</si>
  <si>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</si>
  <si>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</si>
  <si>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</si>
  <si>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</si>
  <si>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</si>
  <si>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</si>
  <si>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</si>
  <si>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</si>
  <si>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</si>
  <si>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</si>
  <si>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</si>
  <si>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</si>
  <si>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</si>
  <si>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</si>
  <si>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</si>
  <si>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</si>
  <si>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</si>
  <si>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</si>
  <si>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</si>
  <si>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</si>
  <si>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</si>
  <si>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</si>
  <si>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</si>
  <si>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</si>
  <si>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</si>
  <si>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</si>
  <si>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</si>
  <si>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</si>
  <si>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</si>
  <si>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</si>
  <si>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</si>
  <si>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</si>
  <si>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</si>
  <si>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</si>
  <si>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</si>
  <si>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</si>
  <si>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</si>
  <si>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</si>
  <si>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</si>
  <si>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</si>
  <si>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</si>
  <si>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</si>
  <si>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</si>
  <si>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</si>
  <si>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</si>
  <si>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</si>
  <si>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</si>
  <si>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</si>
  <si>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</si>
  <si>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</si>
  <si>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</si>
  <si>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</si>
  <si>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</si>
  <si>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</si>
  <si>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</si>
  <si>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</si>
  <si>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</si>
  <si>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</si>
  <si>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</si>
  <si>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</si>
  <si>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</si>
  <si>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</si>
  <si>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</si>
  <si>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</si>
  <si>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</si>
  <si>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</si>
  <si>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</si>
  <si>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</si>
  <si>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</si>
  <si>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</si>
  <si>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</si>
  <si>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</si>
  <si>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</si>
  <si>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</si>
  <si>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</si>
  <si>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</si>
  <si>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</si>
  <si>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</si>
  <si>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</si>
  <si>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</si>
  <si>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</si>
  <si>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</si>
  <si>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</si>
  <si>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</si>
  <si>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</si>
  <si>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</si>
  <si>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</si>
  <si>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</si>
  <si>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</si>
  <si>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</si>
  <si>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</si>
  <si>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</si>
  <si>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</si>
  <si>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</si>
  <si>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</si>
  <si>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</si>
  <si>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</si>
  <si>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</si>
  <si>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</si>
  <si>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</si>
  <si>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</si>
  <si>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</si>
  <si>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</si>
  <si>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</si>
  <si>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</si>
  <si>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</si>
  <si>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</si>
  <si>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</si>
  <si>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</si>
  <si>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</si>
  <si>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</si>
  <si>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</si>
  <si>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</si>
  <si>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</si>
  <si>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</si>
  <si>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</si>
  <si>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</si>
  <si>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</si>
  <si>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</si>
  <si>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</si>
  <si>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</si>
  <si>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</si>
  <si>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</si>
  <si>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</si>
  <si>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</si>
  <si>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</si>
  <si>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</si>
  <si>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</si>
  <si>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</si>
  <si>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</si>
  <si>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</si>
  <si>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</si>
  <si>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</si>
  <si>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</si>
  <si>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</si>
  <si>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</si>
  <si>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</si>
  <si>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</si>
  <si>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</si>
  <si>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</si>
  <si>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</si>
  <si>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</si>
  <si>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</si>
  <si>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</si>
  <si>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</si>
  <si>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</si>
  <si>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</si>
  <si>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</si>
  <si>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</si>
  <si>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</si>
  <si>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</si>
  <si>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</si>
  <si>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</si>
  <si>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</si>
  <si>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</si>
  <si>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</si>
  <si>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</si>
  <si>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</si>
  <si>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</si>
  <si>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</si>
  <si>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</si>
  <si>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</si>
  <si>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</si>
  <si>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</si>
  <si>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</si>
  <si>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</si>
  <si>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</si>
  <si>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</si>
  <si>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</si>
  <si>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</si>
  <si>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</si>
  <si>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</si>
  <si>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</si>
  <si>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</si>
  <si>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</si>
  <si>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</si>
  <si>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</si>
  <si>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</si>
  <si>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</si>
  <si>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</si>
  <si>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</si>
  <si>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</si>
  <si>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</si>
  <si>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</si>
  <si>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</si>
  <si>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</si>
  <si>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</si>
  <si>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</si>
  <si>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</si>
  <si>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</si>
  <si>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</si>
  <si>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</si>
  <si>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</si>
  <si>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</si>
  <si>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</si>
  <si>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</si>
  <si>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</si>
  <si>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</si>
  <si>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</si>
  <si>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</si>
  <si>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</si>
  <si>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</si>
  <si>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</si>
  <si>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</si>
  <si>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</si>
  <si>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</si>
  <si>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</si>
  <si>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</si>
  <si>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</si>
  <si>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</si>
  <si>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</si>
  <si>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</si>
  <si>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</si>
  <si>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</si>
  <si>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</si>
  <si>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</si>
  <si>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</si>
  <si>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</si>
  <si>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</si>
  <si>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</si>
  <si>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</si>
  <si>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</si>
  <si>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</si>
  <si>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</si>
  <si>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</si>
  <si>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</si>
  <si>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</si>
  <si>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</si>
  <si>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</si>
  <si>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</si>
  <si>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</si>
  <si>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</si>
  <si>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</si>
  <si>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</si>
  <si>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</si>
  <si>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</si>
  <si>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</si>
  <si>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</si>
  <si>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</si>
  <si>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</si>
  <si>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</si>
  <si>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</si>
  <si>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</si>
  <si>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</si>
  <si>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</si>
  <si>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</si>
  <si>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</si>
  <si>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</si>
  <si>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</si>
  <si>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</si>
  <si>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</si>
  <si>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</si>
  <si>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</si>
  <si>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</si>
  <si>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</si>
  <si>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</si>
  <si>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</si>
  <si>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</si>
  <si>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</si>
  <si>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</si>
  <si>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</si>
  <si>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</si>
  <si>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</si>
  <si>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</si>
  <si>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</si>
  <si>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</si>
  <si>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</si>
  <si>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</si>
  <si>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</si>
  <si>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</si>
  <si>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</si>
  <si>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</si>
  <si>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</si>
  <si>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</si>
  <si>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</si>
  <si>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</si>
  <si>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</si>
  <si>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</si>
  <si>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</si>
  <si>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</si>
  <si>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</si>
  <si>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</si>
  <si>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</si>
  <si>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</si>
  <si>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</si>
  <si>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</si>
  <si>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</si>
  <si>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</si>
  <si>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</si>
  <si>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</si>
  <si>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</si>
  <si>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</si>
  <si>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</si>
  <si>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</si>
  <si>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</si>
  <si>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</si>
  <si>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</si>
  <si>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</si>
  <si>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</si>
  <si>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</si>
  <si>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</si>
  <si>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</si>
  <si>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</si>
  <si>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</si>
  <si>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</si>
  <si>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</si>
  <si>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</si>
  <si>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</si>
  <si>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</si>
  <si>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</si>
  <si>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</si>
  <si>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</si>
  <si>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</si>
  <si>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</si>
  <si>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</si>
  <si>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</si>
  <si>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</si>
  <si>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</si>
  <si>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</si>
  <si>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</si>
  <si>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</si>
  <si>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</si>
  <si>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</si>
  <si>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</si>
  <si>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</si>
  <si>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</si>
  <si>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</si>
  <si>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</si>
  <si>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</si>
  <si>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</si>
  <si>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</si>
  <si>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</si>
  <si>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</si>
  <si>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</si>
  <si>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</si>
  <si>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</si>
  <si>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</si>
  <si>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</si>
  <si>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</si>
  <si>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</si>
  <si>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</si>
  <si>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</si>
  <si>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</si>
  <si>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</si>
  <si>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</si>
  <si>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</si>
  <si>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</si>
  <si>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</si>
  <si>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</si>
  <si>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</si>
  <si>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</si>
  <si>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</si>
  <si>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</si>
  <si>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</si>
  <si>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</si>
  <si>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</si>
  <si>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</si>
  <si>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</si>
  <si>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</si>
  <si>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</si>
  <si>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</si>
  <si>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</si>
  <si>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</si>
  <si>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</si>
  <si>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</si>
  <si>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</si>
  <si>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</si>
  <si>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</si>
  <si>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</si>
  <si>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</si>
  <si>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</si>
  <si>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</si>
  <si>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</si>
  <si>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</si>
  <si>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</si>
  <si>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</si>
  <si>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</si>
  <si>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</si>
  <si>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</si>
  <si>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</si>
  <si>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</si>
  <si>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</si>
  <si>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</si>
  <si>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</si>
  <si>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</si>
  <si>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</si>
  <si>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</si>
  <si>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</si>
  <si>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</si>
  <si>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</si>
  <si>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</si>
  <si>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</si>
  <si>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</si>
  <si>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</si>
  <si>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</si>
  <si>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</si>
  <si>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</si>
  <si>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</si>
  <si>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</si>
  <si>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</si>
  <si>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</si>
  <si>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</si>
  <si>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</si>
  <si>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</si>
  <si>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</si>
  <si>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</si>
  <si>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</si>
  <si>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</si>
  <si>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</si>
  <si>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</si>
  <si>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</si>
  <si>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</si>
  <si>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</si>
  <si>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</si>
  <si>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</si>
  <si>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</si>
  <si>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</si>
  <si>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</si>
  <si>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</si>
  <si>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</si>
  <si>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</si>
  <si>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</si>
  <si>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</si>
  <si>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</si>
  <si>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</si>
  <si>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</si>
  <si>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</si>
  <si>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</si>
  <si>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</si>
  <si>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</si>
  <si>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</si>
  <si>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</si>
  <si>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</si>
  <si>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</si>
  <si>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</si>
  <si>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</si>
  <si>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</si>
  <si>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</si>
  <si>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</si>
  <si>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</si>
  <si>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</si>
  <si>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</si>
  <si>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</si>
  <si>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</si>
  <si>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</si>
  <si>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</si>
  <si>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</si>
  <si>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</si>
  <si>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</si>
  <si>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</si>
  <si>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</si>
  <si>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</si>
  <si>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</si>
  <si>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</si>
  <si>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</si>
  <si>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</si>
  <si>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</si>
  <si>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</si>
  <si>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</si>
  <si>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</si>
  <si>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</si>
  <si>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</si>
  <si>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</si>
  <si>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</si>
  <si>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</si>
  <si>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</si>
  <si>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</si>
  <si>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</si>
  <si>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</si>
  <si>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</si>
  <si>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</si>
  <si>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</si>
  <si>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</si>
  <si>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</si>
  <si>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</si>
  <si>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</si>
  <si>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</si>
  <si>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</si>
  <si>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</si>
  <si>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</si>
  <si>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</si>
  <si>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</si>
  <si>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</si>
  <si>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</si>
  <si>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</si>
  <si>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</si>
  <si>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</si>
  <si>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</si>
  <si>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</si>
  <si>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</si>
  <si>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</si>
  <si>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</si>
  <si>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</si>
  <si>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</si>
  <si>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</si>
  <si>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</si>
  <si>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</si>
  <si>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</si>
  <si>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</si>
  <si>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</si>
  <si>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</si>
  <si>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</si>
  <si>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</si>
  <si>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</si>
  <si>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</si>
  <si>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</si>
  <si>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</si>
  <si>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</si>
  <si>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</si>
  <si>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</si>
  <si>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</si>
  <si>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</si>
  <si>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</si>
  <si>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</si>
  <si>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</si>
  <si>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</si>
  <si>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</si>
  <si>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</si>
  <si>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</si>
  <si>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</si>
  <si>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</si>
  <si>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</si>
  <si>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</si>
  <si>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</si>
  <si>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</si>
  <si>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</si>
  <si>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</si>
  <si>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</si>
  <si>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</si>
  <si>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</si>
  <si>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</si>
  <si>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</si>
  <si>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</si>
  <si>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</si>
  <si>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</si>
  <si>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</si>
  <si>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</si>
  <si>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</si>
  <si>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</si>
  <si>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</si>
  <si>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</si>
  <si>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</si>
  <si>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</si>
  <si>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</si>
  <si>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</si>
  <si>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</si>
  <si>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</si>
  <si>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</si>
  <si>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</si>
  <si>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</si>
  <si>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</si>
  <si>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</si>
  <si>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</si>
  <si>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</si>
  <si>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</si>
  <si>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</si>
  <si>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</si>
  <si>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</si>
  <si>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</si>
  <si>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</si>
  <si>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</si>
  <si>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</si>
  <si>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</si>
  <si>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</si>
  <si>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</si>
  <si>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</si>
  <si>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</si>
  <si>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</si>
  <si>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</si>
  <si>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</si>
  <si>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</si>
  <si>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</si>
  <si>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</si>
  <si>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</si>
  <si>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</si>
  <si>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</si>
  <si>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</si>
  <si>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</si>
  <si>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</si>
  <si>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</si>
  <si>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</si>
  <si>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</si>
  <si>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</si>
  <si>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</si>
  <si>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</si>
  <si>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</si>
  <si>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</si>
  <si>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</si>
  <si>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</si>
  <si>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</si>
  <si>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</si>
  <si>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</si>
  <si>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</si>
  <si>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</si>
  <si>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</si>
  <si>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</si>
  <si>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</si>
  <si>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</si>
  <si>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</si>
  <si>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</si>
  <si>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</si>
  <si>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</si>
  <si>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</si>
  <si>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</si>
  <si>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</si>
  <si>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</si>
  <si>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</si>
  <si>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</si>
  <si>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</si>
  <si>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</si>
  <si>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</si>
  <si>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</si>
  <si>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</si>
  <si>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</si>
  <si>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</si>
  <si>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</si>
  <si>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</si>
  <si>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</si>
  <si>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</si>
  <si>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</si>
  <si>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</si>
  <si>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</si>
  <si>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</si>
  <si>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</si>
  <si>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</si>
  <si>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</si>
  <si>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</si>
  <si>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</si>
  <si>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</si>
  <si>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</si>
  <si>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</si>
  <si>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</si>
  <si>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</si>
  <si>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</si>
  <si>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</si>
  <si>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</si>
  <si>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</si>
  <si>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</si>
  <si>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</si>
  <si>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</si>
  <si>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</si>
  <si>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</si>
  <si>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</si>
  <si>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</si>
  <si>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</si>
  <si>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</si>
  <si>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</si>
  <si>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</si>
  <si>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</si>
  <si>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</si>
  <si>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</si>
  <si>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</si>
  <si>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</si>
  <si>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</si>
  <si>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</si>
  <si>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</si>
  <si>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</si>
  <si>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</si>
  <si>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</si>
  <si>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</si>
  <si>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</si>
  <si>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</si>
  <si>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</si>
  <si>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</si>
  <si>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</si>
  <si>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</si>
  <si>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</si>
  <si>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</si>
  <si>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</si>
  <si>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</si>
  <si>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</si>
  <si>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</si>
  <si>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</si>
  <si>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</si>
  <si>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</si>
  <si>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</si>
  <si>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</si>
  <si>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</si>
  <si>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</si>
  <si>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</si>
  <si>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</si>
  <si>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</si>
  <si>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</si>
  <si>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</si>
  <si>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</si>
  <si>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</si>
  <si>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</si>
  <si>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</si>
  <si>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</si>
  <si>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</si>
  <si>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</si>
  <si>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</si>
  <si>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</si>
  <si>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</si>
  <si>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</si>
  <si>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</si>
  <si>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</si>
  <si>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</si>
  <si>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</si>
  <si>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</si>
  <si>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</si>
  <si>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</si>
  <si>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</si>
  <si>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</si>
  <si>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</si>
  <si>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</si>
  <si>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</si>
  <si>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</si>
  <si>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</si>
  <si>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</si>
  <si>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</si>
  <si>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</si>
  <si>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</si>
  <si>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</si>
  <si>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</si>
  <si>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</si>
  <si>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</si>
  <si>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</si>
  <si>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</si>
  <si>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</si>
  <si>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</si>
  <si>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</si>
  <si>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</si>
  <si>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</si>
  <si>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</si>
  <si>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</si>
  <si>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</si>
  <si>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</si>
  <si>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</si>
  <si>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</si>
  <si>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</si>
  <si>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</si>
  <si>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</si>
  <si>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</si>
  <si>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</si>
  <si>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</si>
  <si>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</si>
  <si>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</si>
  <si>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</si>
  <si>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</si>
  <si>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</si>
  <si>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</si>
  <si>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</si>
  <si>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</si>
  <si>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</si>
  <si>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</si>
  <si>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</si>
  <si>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</si>
  <si>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</si>
  <si>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</si>
  <si>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</si>
  <si>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</si>
  <si>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</si>
  <si>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</si>
  <si>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</si>
  <si>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</si>
  <si>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</si>
  <si>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</si>
  <si>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</si>
  <si>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</si>
  <si>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</si>
  <si>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</si>
  <si>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</si>
  <si>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</si>
  <si>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</si>
  <si>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</si>
  <si>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</si>
  <si>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</si>
  <si>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</si>
  <si>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</si>
  <si>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</si>
  <si>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</si>
  <si>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</si>
  <si>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</si>
  <si>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</si>
  <si>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</si>
  <si>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</si>
  <si>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</si>
  <si>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</si>
  <si>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</si>
  <si>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</si>
  <si>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</si>
  <si>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</si>
  <si>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</si>
  <si>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</si>
  <si>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</si>
  <si>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</si>
  <si>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</si>
  <si>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</si>
  <si>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</si>
  <si>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</si>
  <si>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</si>
  <si>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</si>
  <si>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</si>
  <si>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</si>
  <si>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</si>
  <si>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</si>
  <si>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</si>
  <si>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</si>
  <si>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</si>
  <si>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</si>
  <si>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</si>
  <si>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</si>
  <si>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</si>
  <si>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</si>
  <si>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</si>
  <si>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</si>
  <si>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</si>
  <si>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</si>
  <si>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</si>
  <si>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</si>
  <si>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</si>
  <si>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</si>
  <si>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</si>
  <si>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</si>
  <si>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</si>
  <si>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</si>
  <si>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</si>
  <si>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</si>
  <si>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</si>
  <si>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</si>
  <si>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</si>
  <si>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</si>
  <si>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</si>
  <si>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</si>
  <si>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</si>
  <si>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</si>
  <si>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</si>
  <si>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</si>
  <si>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</si>
  <si>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</si>
  <si>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</si>
  <si>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</si>
  <si>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</si>
  <si>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</si>
  <si>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</si>
  <si>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</si>
  <si>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</si>
  <si>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</si>
  <si>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</si>
  <si>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</si>
  <si>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</si>
  <si>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</si>
  <si>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</si>
  <si>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</si>
  <si>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</si>
  <si>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</si>
  <si>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</si>
  <si>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</si>
  <si>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</si>
  <si>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</si>
  <si>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</si>
  <si>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</si>
  <si>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</si>
  <si>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</si>
  <si>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</si>
  <si>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</si>
  <si>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</si>
  <si>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</si>
  <si>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</si>
  <si>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</si>
  <si>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</si>
  <si>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</si>
  <si>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</si>
  <si>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</si>
  <si>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</si>
  <si>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</si>
  <si>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</si>
  <si>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</si>
  <si>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</si>
  <si>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</si>
  <si>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</si>
  <si>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</si>
  <si>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</si>
  <si>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</si>
  <si>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</si>
  <si>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</si>
  <si>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</si>
  <si>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</si>
  <si>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</si>
  <si>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</si>
  <si>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</si>
  <si>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</si>
  <si>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</si>
  <si>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</si>
  <si>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</si>
  <si>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</si>
  <si>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</si>
  <si>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</si>
  <si>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</si>
  <si>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</si>
  <si>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</si>
  <si>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</si>
  <si>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</si>
  <si>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</si>
  <si>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</si>
  <si>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</si>
  <si>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</si>
  <si>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</si>
  <si>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</si>
  <si>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</si>
  <si>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</si>
  <si>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</si>
  <si>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</si>
  <si>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</si>
  <si>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</si>
  <si>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</si>
  <si>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</si>
  <si>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</si>
  <si>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</si>
  <si>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</si>
  <si>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</si>
  <si>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</si>
  <si>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</si>
  <si>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</si>
  <si>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</si>
  <si>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</si>
  <si>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</si>
  <si>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</si>
  <si>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</si>
  <si>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</si>
  <si>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</si>
  <si>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</si>
  <si>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</si>
  <si>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</si>
  <si>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</si>
  <si>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</si>
  <si>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</si>
  <si>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</si>
  <si>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</si>
  <si>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</si>
  <si>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</si>
  <si>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</si>
  <si>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</si>
  <si>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</si>
  <si>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</si>
  <si>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</si>
  <si>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</si>
  <si>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</si>
  <si>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</si>
  <si>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</si>
  <si>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</si>
  <si>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</si>
  <si>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</si>
  <si>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</si>
  <si>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</si>
  <si>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</si>
  <si>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</si>
  <si>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</si>
  <si>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</si>
  <si>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</si>
  <si>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</si>
  <si>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</si>
  <si>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</si>
  <si>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</si>
  <si>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</si>
  <si>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</si>
  <si>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</si>
  <si>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</si>
  <si>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</si>
  <si>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</si>
  <si>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</si>
  <si>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</si>
  <si>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</si>
  <si>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</si>
  <si>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</si>
  <si>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</si>
  <si>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</si>
  <si>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</si>
  <si>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</si>
  <si>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</si>
  <si>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</si>
  <si>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</si>
  <si>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</si>
  <si>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</si>
  <si>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</si>
  <si>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</si>
  <si>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</si>
  <si>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</si>
  <si>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</si>
  <si>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</si>
  <si>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</si>
  <si>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</si>
  <si>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</si>
  <si>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</si>
  <si>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</si>
  <si>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</si>
  <si>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</si>
  <si>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</si>
  <si>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</si>
  <si>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</si>
  <si>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</si>
  <si>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</si>
  <si>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</si>
  <si>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</si>
  <si>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</si>
  <si>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</si>
  <si>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</si>
  <si>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</si>
  <si>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</si>
  <si>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</si>
  <si>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</si>
  <si>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</si>
  <si>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</si>
  <si>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</si>
  <si>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</si>
  <si>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</si>
  <si>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</si>
  <si>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</si>
  <si>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</si>
  <si>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</si>
  <si>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</si>
  <si>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</si>
  <si>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</si>
  <si>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</si>
  <si>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</si>
  <si>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</si>
  <si>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</si>
  <si>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</si>
  <si>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</si>
  <si>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</si>
  <si>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</si>
  <si>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</si>
  <si>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</si>
  <si>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</si>
  <si>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</si>
  <si>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</si>
  <si>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</si>
  <si>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</si>
  <si>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</si>
  <si>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</si>
  <si>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</si>
  <si>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</si>
  <si>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</si>
  <si>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</si>
  <si>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</si>
  <si>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</si>
  <si>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</si>
  <si>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</si>
  <si>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</si>
  <si>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</si>
  <si>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</si>
  <si>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</si>
  <si>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</si>
  <si>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</si>
  <si>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</si>
  <si>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</si>
  <si>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</si>
  <si>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</si>
  <si>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</si>
  <si>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</si>
  <si>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</si>
  <si>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</si>
  <si>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</si>
  <si>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</si>
  <si>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</si>
  <si>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</si>
  <si>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</si>
  <si>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</si>
  <si>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</si>
  <si>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</si>
  <si>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</si>
  <si>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</si>
  <si>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</si>
  <si>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</si>
  <si>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</si>
  <si>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</si>
  <si>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</si>
  <si>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</si>
  <si>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</si>
  <si>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</si>
  <si>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</si>
  <si>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</si>
  <si>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</si>
  <si>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</si>
  <si>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</si>
  <si>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</si>
  <si>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</si>
  <si>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</si>
  <si>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</si>
  <si>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</si>
  <si>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</si>
  <si>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</si>
  <si>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</si>
  <si>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</si>
  <si>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</si>
  <si>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</si>
  <si>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</si>
  <si>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</si>
  <si>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</si>
  <si>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</si>
  <si>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</si>
  <si>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</si>
  <si>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</si>
  <si>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</si>
  <si>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</si>
  <si>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</si>
  <si>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</si>
  <si>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</si>
  <si>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</si>
  <si>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</si>
  <si>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</si>
  <si>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</si>
  <si>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</si>
  <si>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</si>
  <si>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</si>
  <si>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</si>
  <si>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</si>
  <si>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</si>
  <si>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</si>
  <si>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</si>
  <si>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</si>
  <si>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</si>
  <si>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</si>
  <si>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</si>
  <si>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</si>
  <si>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</si>
  <si>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</si>
  <si>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</si>
  <si>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</si>
  <si>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</si>
  <si>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</si>
  <si>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</si>
  <si>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</si>
  <si>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</si>
  <si>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</si>
  <si>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</si>
  <si>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</si>
  <si>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</si>
  <si>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</si>
  <si>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</si>
  <si>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</si>
  <si>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</si>
  <si>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</si>
  <si>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</si>
  <si>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</si>
  <si>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</si>
  <si>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</si>
  <si>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</si>
  <si>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</si>
  <si>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</si>
  <si>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</si>
  <si>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</si>
  <si>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</si>
  <si>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</si>
  <si>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</si>
  <si>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</si>
  <si>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</si>
  <si>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</si>
  <si>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</si>
  <si>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</si>
  <si>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</si>
  <si>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</si>
  <si>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</si>
  <si>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</si>
  <si>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</si>
  <si>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</si>
  <si>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</si>
  <si>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</si>
  <si>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</si>
  <si>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</si>
  <si>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</si>
  <si>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</si>
  <si>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</si>
  <si>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</si>
  <si>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</si>
  <si>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</si>
  <si>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</si>
  <si>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</si>
  <si>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</si>
  <si>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</si>
  <si>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</si>
  <si>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</si>
  <si>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</si>
  <si>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</si>
  <si>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</si>
  <si>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</si>
  <si>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</si>
  <si>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</si>
  <si>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</si>
  <si>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</si>
  <si>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</si>
  <si>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</si>
  <si>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</si>
  <si>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</si>
  <si>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</si>
  <si>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</si>
  <si>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</si>
  <si>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</si>
  <si>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</si>
  <si>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</si>
  <si>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</si>
  <si>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</si>
  <si>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</si>
  <si>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</si>
  <si>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</si>
  <si>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</si>
  <si>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</si>
  <si>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</si>
  <si>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</si>
  <si>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</si>
  <si>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</si>
  <si>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</si>
  <si>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</si>
  <si>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</si>
  <si>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</si>
  <si>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</si>
  <si>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</si>
  <si>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</si>
  <si>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</si>
  <si>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</si>
  <si>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</si>
  <si>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</si>
  <si>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</si>
  <si>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</si>
  <si>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</si>
  <si>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</si>
  <si>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</si>
  <si>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</si>
  <si>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</si>
  <si>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</si>
  <si>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</si>
  <si>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</si>
  <si>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</si>
  <si>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</si>
  <si>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</si>
  <si>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</si>
  <si>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</si>
  <si>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</si>
  <si>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</si>
  <si>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</si>
  <si>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</si>
  <si>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</si>
  <si>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</si>
  <si>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</si>
  <si>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</si>
  <si>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</si>
  <si>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</si>
  <si>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</si>
  <si>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</si>
  <si>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</si>
  <si>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</si>
  <si>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</si>
  <si>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</si>
  <si>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</si>
  <si>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</si>
  <si>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</si>
  <si>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</si>
  <si>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</si>
  <si>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</si>
  <si>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</si>
  <si>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</si>
  <si>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</si>
  <si>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</si>
  <si>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</si>
  <si>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</si>
  <si>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</si>
  <si>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</si>
  <si>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</si>
  <si>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</si>
  <si>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</si>
  <si>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</si>
  <si>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</si>
  <si>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</si>
  <si>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</si>
  <si>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</si>
  <si>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</si>
  <si>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</si>
  <si>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</si>
  <si>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</si>
  <si>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</si>
  <si>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</si>
  <si>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</si>
  <si>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</si>
  <si>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</si>
  <si>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</si>
  <si>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</si>
  <si>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</si>
  <si>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</si>
  <si>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</si>
  <si>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</si>
  <si>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</si>
  <si>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</si>
  <si>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</si>
  <si>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</si>
  <si>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</si>
  <si>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</si>
  <si>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</si>
  <si>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</si>
  <si>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</si>
  <si>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</si>
  <si>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</si>
  <si>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</si>
  <si>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</si>
  <si>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</si>
  <si>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</si>
  <si>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</si>
  <si>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</si>
  <si>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</si>
  <si>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</si>
  <si>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</si>
  <si>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</si>
  <si>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</si>
  <si>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</si>
  <si>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</si>
  <si>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</si>
  <si>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</si>
  <si>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</si>
  <si>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</si>
  <si>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</si>
  <si>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</si>
  <si>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</si>
  <si>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</si>
  <si>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</si>
  <si>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</si>
  <si>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</si>
  <si>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</si>
  <si>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</si>
  <si>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</si>
  <si>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</si>
  <si>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</si>
  <si>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</si>
  <si>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</si>
  <si>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</si>
  <si>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</si>
  <si>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</si>
  <si>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</si>
  <si>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</si>
  <si>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</si>
  <si>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</si>
  <si>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</si>
  <si>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</si>
  <si>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</si>
  <si>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</si>
  <si>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</si>
  <si>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</si>
  <si>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</si>
  <si>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</si>
  <si>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</si>
  <si>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</si>
  <si>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</si>
  <si>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</si>
  <si>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</si>
  <si>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</si>
  <si>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</si>
  <si>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</si>
  <si>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</si>
  <si>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</si>
  <si>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</si>
  <si>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</si>
  <si>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</si>
  <si>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</si>
  <si>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</si>
  <si>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</si>
  <si>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</si>
  <si>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</si>
  <si>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</si>
  <si>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</si>
  <si>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</si>
  <si>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</si>
  <si>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</si>
  <si>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</si>
  <si>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</si>
  <si>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</si>
  <si>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</si>
  <si>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</si>
  <si>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</si>
  <si>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</si>
  <si>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</si>
  <si>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</si>
  <si>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</si>
  <si>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</si>
  <si>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</si>
  <si>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</si>
  <si>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</si>
  <si>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</si>
  <si>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</si>
  <si>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</si>
  <si>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</si>
  <si>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</si>
  <si>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</si>
  <si>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</si>
  <si>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</si>
  <si>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</si>
  <si>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</si>
  <si>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</si>
  <si>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</si>
  <si>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</si>
  <si>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</si>
  <si>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</si>
  <si>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</si>
  <si>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</si>
  <si>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</si>
  <si>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</si>
  <si>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</si>
  <si>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</si>
  <si>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</si>
  <si>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</si>
  <si>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</si>
  <si>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</si>
  <si>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</si>
  <si>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</si>
  <si>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</si>
  <si>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</si>
  <si>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</si>
  <si>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</si>
  <si>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</si>
  <si>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</si>
  <si>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</si>
  <si>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</si>
  <si>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</si>
  <si>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</si>
  <si>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</si>
  <si>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</si>
  <si>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</si>
  <si>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</si>
  <si>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</si>
  <si>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</si>
  <si>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</si>
  <si>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</si>
  <si>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</si>
  <si>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</si>
  <si>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</si>
  <si>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</si>
  <si>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</si>
  <si>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</si>
  <si>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</si>
  <si>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</si>
  <si>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</si>
  <si>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</si>
  <si>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</si>
  <si>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</si>
  <si>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</si>
  <si>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</si>
  <si>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</si>
  <si>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</si>
  <si>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</si>
  <si>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</si>
  <si>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</si>
  <si>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</si>
  <si>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</si>
  <si>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</si>
  <si>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</si>
  <si>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</si>
  <si>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</si>
  <si>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</si>
  <si>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</si>
  <si>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</si>
  <si>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</si>
  <si>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</si>
  <si>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</si>
  <si>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</si>
  <si>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</si>
  <si>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</si>
  <si>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</si>
  <si>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</si>
  <si>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</si>
  <si>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</si>
  <si>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</si>
  <si>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</si>
  <si>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</si>
  <si>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</si>
  <si>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</si>
  <si>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</si>
  <si>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</si>
  <si>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</si>
  <si>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</si>
  <si>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</si>
  <si>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</si>
  <si>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</si>
  <si>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</si>
  <si>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</si>
  <si>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</si>
  <si>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</si>
  <si>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</si>
  <si>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</si>
  <si>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</si>
  <si>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</si>
  <si>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</si>
  <si>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</si>
  <si>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</si>
  <si>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</si>
  <si>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</si>
  <si>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</si>
  <si>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</si>
  <si>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</si>
  <si>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</si>
  <si>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</si>
  <si>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</si>
  <si>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</si>
  <si>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</si>
  <si>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</si>
  <si>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</si>
  <si>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</si>
  <si>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</si>
  <si>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</si>
  <si>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</si>
  <si>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</si>
  <si>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</si>
  <si>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</si>
  <si>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</si>
  <si>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</si>
  <si>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</si>
  <si>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</si>
  <si>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</si>
  <si>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</si>
  <si>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</si>
  <si>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</si>
  <si>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</si>
  <si>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</si>
  <si>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</si>
  <si>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</si>
  <si>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</si>
  <si>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</si>
  <si>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</si>
  <si>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</si>
  <si>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</si>
  <si>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</si>
  <si>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</si>
  <si>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</si>
  <si>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</si>
  <si>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</si>
  <si>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</si>
  <si>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</si>
  <si>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</si>
  <si>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</si>
  <si>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</si>
  <si>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</si>
  <si>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</si>
  <si>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</si>
  <si>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</si>
  <si>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</si>
  <si>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</si>
  <si>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</si>
  <si>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</si>
  <si>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</si>
  <si>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</si>
  <si>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</si>
  <si>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</si>
  <si>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</si>
  <si>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</si>
  <si>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</si>
  <si>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</si>
  <si>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</si>
  <si>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</si>
  <si>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</si>
  <si>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</si>
  <si>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</si>
  <si>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</si>
  <si>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</si>
  <si>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</si>
  <si>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</si>
  <si>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</si>
  <si>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</si>
  <si>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</si>
  <si>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</si>
  <si>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</si>
  <si>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</si>
  <si>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</si>
  <si>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</si>
  <si>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</si>
  <si>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</si>
  <si>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</si>
  <si>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</si>
  <si>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</si>
  <si>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</si>
  <si>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</si>
  <si>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</si>
  <si>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</si>
  <si>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</si>
  <si>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</si>
  <si>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</si>
  <si>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</si>
  <si>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</si>
  <si>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</si>
  <si>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</si>
  <si>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</si>
  <si>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</si>
  <si>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</si>
  <si>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</si>
  <si>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</si>
  <si>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</si>
  <si>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</si>
  <si>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</si>
  <si>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</si>
  <si>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</si>
  <si>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</si>
  <si>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</si>
  <si>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</si>
  <si>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</si>
  <si>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</si>
  <si>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</si>
  <si>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</si>
  <si>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</si>
  <si>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</si>
  <si>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</si>
  <si>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</si>
  <si>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</si>
  <si>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</si>
  <si>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</si>
  <si>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</si>
  <si>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</si>
  <si>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</si>
  <si>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</si>
  <si>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</si>
  <si>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</si>
  <si>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</si>
  <si>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</si>
  <si>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</si>
  <si>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</si>
  <si>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</si>
  <si>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</si>
  <si>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</si>
  <si>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</si>
  <si>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</si>
  <si>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</si>
  <si>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</si>
  <si>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</si>
  <si>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</si>
  <si>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</si>
  <si>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</si>
  <si>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</si>
  <si>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</si>
  <si>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</si>
  <si>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</si>
  <si>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</si>
  <si>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</si>
  <si>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</si>
  <si>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</si>
  <si>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</si>
  <si>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</si>
  <si>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</si>
  <si>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</si>
  <si>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</si>
  <si>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</si>
  <si>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</si>
  <si>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</si>
  <si>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</si>
  <si>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</si>
  <si>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</si>
  <si>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</si>
  <si>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</si>
  <si>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</si>
  <si>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</si>
  <si>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</si>
  <si>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</si>
  <si>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</si>
  <si>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</si>
  <si>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</si>
  <si>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</si>
  <si>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</si>
  <si>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</si>
  <si>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</si>
  <si>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</si>
  <si>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</si>
  <si>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</si>
  <si>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</si>
  <si>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</si>
  <si>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</si>
  <si>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</si>
  <si>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</si>
  <si>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</si>
  <si>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</si>
  <si>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</si>
  <si>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</si>
  <si>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</si>
  <si>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</si>
  <si>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</si>
  <si>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</si>
  <si>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</si>
  <si>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</si>
  <si>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</si>
  <si>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</si>
  <si>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</si>
  <si>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</si>
  <si>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</si>
  <si>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</si>
  <si>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</si>
  <si>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</si>
  <si>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</si>
  <si>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</si>
  <si>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</si>
  <si>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</si>
  <si>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</si>
  <si>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</si>
  <si>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</si>
  <si>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</si>
  <si>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</si>
  <si>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</si>
  <si>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</si>
  <si>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</si>
  <si>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</si>
  <si>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</si>
  <si>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</si>
  <si>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</si>
  <si>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</si>
  <si>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</si>
  <si>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</si>
  <si>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</si>
  <si>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</si>
  <si>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</si>
  <si>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</si>
  <si>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</si>
  <si>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</si>
  <si>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</si>
  <si>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</si>
  <si>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</si>
  <si>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</si>
  <si>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</si>
  <si>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</si>
  <si>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</si>
  <si>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</si>
  <si>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</si>
  <si>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</si>
  <si>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</si>
  <si>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</si>
  <si>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</si>
  <si>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</si>
  <si>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</si>
  <si>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</si>
  <si>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</si>
  <si>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</si>
  <si>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</si>
  <si>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</si>
  <si>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</si>
  <si>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</si>
  <si>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</si>
  <si>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</si>
  <si>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</si>
  <si>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</si>
  <si>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</si>
  <si>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</si>
  <si>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</si>
  <si>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</si>
  <si>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</si>
  <si>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</si>
  <si>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</si>
  <si>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</si>
  <si>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</si>
  <si>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</si>
  <si>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</si>
  <si>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</si>
  <si>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</si>
  <si>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</si>
  <si>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</si>
  <si>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</si>
  <si>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</si>
  <si>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</si>
  <si>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</si>
  <si>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</si>
  <si>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</si>
  <si>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</si>
  <si>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</si>
  <si>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</si>
  <si>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</si>
  <si>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</si>
  <si>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</si>
  <si>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</si>
  <si>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</si>
  <si>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</si>
  <si>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</si>
  <si>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</si>
  <si>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</si>
  <si>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</si>
  <si>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</si>
  <si>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</si>
  <si>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</si>
  <si>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</si>
  <si>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</si>
  <si>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</si>
  <si>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</si>
  <si>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</si>
  <si>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</si>
  <si>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</si>
  <si>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</si>
  <si>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</si>
  <si>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</si>
  <si>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</si>
  <si>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</si>
  <si>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</si>
  <si>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</si>
  <si>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</si>
  <si>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</si>
  <si>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</si>
  <si>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</si>
  <si>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</si>
  <si>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</si>
  <si>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</si>
  <si>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</si>
  <si>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</si>
  <si>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</si>
  <si>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</si>
  <si>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</si>
  <si>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</si>
  <si>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</si>
  <si>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</si>
  <si>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</si>
  <si>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</si>
  <si>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</si>
  <si>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</si>
  <si>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</si>
  <si>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</si>
  <si>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</si>
  <si>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</si>
  <si>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</si>
  <si>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</si>
  <si>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</si>
  <si>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</si>
  <si>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</si>
  <si>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</si>
  <si>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</si>
  <si>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</si>
  <si>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</si>
  <si>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</si>
  <si>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</si>
  <si>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</si>
  <si>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</si>
  <si>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</si>
  <si>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</si>
  <si>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</si>
  <si>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</si>
  <si>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</si>
  <si>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</si>
  <si>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</si>
  <si>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</si>
  <si>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</si>
  <si>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</si>
  <si>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</si>
  <si>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</si>
  <si>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</si>
  <si>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</si>
  <si>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</si>
  <si>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</si>
  <si>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</si>
  <si>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</si>
  <si>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</si>
  <si>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</si>
  <si>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</si>
  <si>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</si>
  <si>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</si>
  <si>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</si>
  <si>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</si>
  <si>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</si>
  <si>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</si>
  <si>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</si>
  <si>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</si>
  <si>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</si>
  <si>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</si>
  <si>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</si>
  <si>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</si>
  <si>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</si>
  <si>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</si>
  <si>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</si>
  <si>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</si>
  <si>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</si>
  <si>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</si>
  <si>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</si>
  <si>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</si>
  <si>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</si>
  <si>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</si>
  <si>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</si>
  <si>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</si>
  <si>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</si>
  <si>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</si>
  <si>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</si>
  <si>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</si>
  <si>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</si>
  <si>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</si>
  <si>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</si>
  <si>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</si>
  <si>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</si>
  <si>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</si>
  <si>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</si>
  <si>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</si>
  <si>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</si>
  <si>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</si>
  <si>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</si>
  <si>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</si>
  <si>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</si>
  <si>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</si>
  <si>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</si>
  <si>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</si>
  <si>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</si>
  <si>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</si>
  <si>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</si>
  <si>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</si>
  <si>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</si>
  <si>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</si>
  <si>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</si>
  <si>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</si>
  <si>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</si>
  <si>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</si>
  <si>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</si>
  <si>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</si>
  <si>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</si>
  <si>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</si>
  <si>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</si>
  <si>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</si>
  <si>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</si>
  <si>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</si>
  <si>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</si>
  <si>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</si>
  <si>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</si>
  <si>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</si>
  <si>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</si>
  <si>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</si>
  <si>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</si>
  <si>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</si>
  <si>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</si>
  <si>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</si>
  <si>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</si>
  <si>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</si>
  <si>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</si>
  <si>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</si>
  <si>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</si>
  <si>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</si>
  <si>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</si>
  <si>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</si>
  <si>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</si>
  <si>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</si>
  <si>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</si>
  <si>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</si>
  <si>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</si>
  <si>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</si>
  <si>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</si>
  <si>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</si>
  <si>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</si>
  <si>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</si>
  <si>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</si>
  <si>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</si>
  <si>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</si>
  <si>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</si>
  <si>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</si>
  <si>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</si>
  <si>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</si>
  <si>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</si>
  <si>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</si>
  <si>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</si>
  <si>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</si>
  <si>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</si>
  <si>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</si>
  <si>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</si>
  <si>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</si>
  <si>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</si>
  <si>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</si>
  <si>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</si>
  <si>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</si>
  <si>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</si>
  <si>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</si>
  <si>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</si>
  <si>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</si>
  <si>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</si>
  <si>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</si>
  <si>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</si>
  <si>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</si>
  <si>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</si>
  <si>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</si>
  <si>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</si>
  <si>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</si>
  <si>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</si>
  <si>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</si>
  <si>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</si>
  <si>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</si>
  <si>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</si>
  <si>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</si>
  <si>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</si>
  <si>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</si>
  <si>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</si>
  <si>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</si>
  <si>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</si>
  <si>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</si>
  <si>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</si>
  <si>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</si>
  <si>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</si>
  <si>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</si>
  <si>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</si>
  <si>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</si>
  <si>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</si>
  <si>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</si>
  <si>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</si>
  <si>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</si>
  <si>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</si>
  <si>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</si>
  <si>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</si>
  <si>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</si>
  <si>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</si>
  <si>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</si>
  <si>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</si>
  <si>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</si>
  <si>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</si>
  <si>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</si>
  <si>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</si>
  <si>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</si>
  <si>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</si>
  <si>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</si>
  <si>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</si>
  <si>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</si>
  <si>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</si>
  <si>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</si>
  <si>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</si>
  <si>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</si>
  <si>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</si>
  <si>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</si>
  <si>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</si>
  <si>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</si>
  <si>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</si>
  <si>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</si>
  <si>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</si>
  <si>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</si>
  <si>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</si>
  <si>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</si>
  <si>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</si>
  <si>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</si>
  <si>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</si>
  <si>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</si>
  <si>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</si>
  <si>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</si>
  <si>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</si>
  <si>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</si>
  <si>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</si>
  <si>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</si>
  <si>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</si>
  <si>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</si>
  <si>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</si>
  <si>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</si>
  <si>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</si>
  <si>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</si>
  <si>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</si>
  <si>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</si>
  <si>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</si>
  <si>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</si>
  <si>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</si>
  <si>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</si>
  <si>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</si>
  <si>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</si>
  <si>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</si>
  <si>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</si>
  <si>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</si>
  <si>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</si>
  <si>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</si>
  <si>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</si>
  <si>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</si>
  <si>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</si>
  <si>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</si>
  <si>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</si>
  <si>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</si>
  <si>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</si>
  <si>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</si>
  <si>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</si>
  <si>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</si>
  <si>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</si>
  <si>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</si>
  <si>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</si>
  <si>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</si>
  <si>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</si>
  <si>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</si>
  <si>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</si>
  <si>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</si>
  <si>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</si>
  <si>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</si>
  <si>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</si>
  <si>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</si>
  <si>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</si>
  <si>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</si>
  <si>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</si>
  <si>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</si>
  <si>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</si>
  <si>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</si>
  <si>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</si>
  <si>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</si>
  <si>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</si>
  <si>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</si>
  <si>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</si>
  <si>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</si>
  <si>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</si>
  <si>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</si>
  <si>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</si>
  <si>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</si>
  <si>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</si>
  <si>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</si>
  <si>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</si>
  <si>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</si>
  <si>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</si>
  <si>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</si>
  <si>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</si>
  <si>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</si>
  <si>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</si>
  <si>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</si>
  <si>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</si>
  <si>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</si>
  <si>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</si>
  <si>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</si>
  <si>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</si>
  <si>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</si>
  <si>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</si>
  <si>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</si>
  <si>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</si>
  <si>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</si>
  <si>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</si>
  <si>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</si>
  <si>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</si>
  <si>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</si>
  <si>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</si>
  <si>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</si>
  <si>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</si>
  <si>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</si>
  <si>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</si>
  <si>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</si>
  <si>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</si>
  <si>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</si>
  <si>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</si>
  <si>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</si>
  <si>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</si>
  <si>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</si>
  <si>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</si>
  <si>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</si>
  <si>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</si>
  <si>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</si>
  <si>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</si>
  <si>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</si>
  <si>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</si>
  <si>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</si>
  <si>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</si>
  <si>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</si>
  <si>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</si>
  <si>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</si>
  <si>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</si>
  <si>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</si>
  <si>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</si>
  <si>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</si>
  <si>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</si>
  <si>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</si>
  <si>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</si>
  <si>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</si>
  <si>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</si>
  <si>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</si>
  <si>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</si>
  <si>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</si>
  <si>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</si>
  <si>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</si>
  <si>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</si>
  <si>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</si>
  <si>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</si>
  <si>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</si>
  <si>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</si>
  <si>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</si>
  <si>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</si>
  <si>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</si>
  <si>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</si>
  <si>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</si>
  <si>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</si>
  <si>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</si>
  <si>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</si>
  <si>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</si>
  <si>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</si>
  <si>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</si>
  <si>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</si>
  <si>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</si>
  <si>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</si>
  <si>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</si>
  <si>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</si>
  <si>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</si>
  <si>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</si>
  <si>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</si>
  <si>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</si>
  <si>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</si>
  <si>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</si>
  <si>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</si>
  <si>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</si>
  <si>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</si>
  <si>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</si>
  <si>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</si>
  <si>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</si>
  <si>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</si>
  <si>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</si>
  <si>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</si>
  <si>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</si>
  <si>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</si>
  <si>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</si>
  <si>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</si>
  <si>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</si>
  <si>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</si>
  <si>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</si>
  <si>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</si>
  <si>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</si>
  <si>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</si>
  <si>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</si>
  <si>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</si>
  <si>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</si>
  <si>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</si>
  <si>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</si>
  <si>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</si>
  <si>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</si>
  <si>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</si>
  <si>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</si>
  <si>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</si>
  <si>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</si>
  <si>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</si>
  <si>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</si>
  <si>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</si>
  <si>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</si>
  <si>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</si>
  <si>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</si>
  <si>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</si>
  <si>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</si>
  <si>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</si>
  <si>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</si>
  <si>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</si>
  <si>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</si>
  <si>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</si>
  <si>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</si>
  <si>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</si>
  <si>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</si>
  <si>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</si>
  <si>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</si>
  <si>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</si>
  <si>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</si>
  <si>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</si>
  <si>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</si>
  <si>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</si>
  <si>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</si>
  <si>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</si>
  <si>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</si>
  <si>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</si>
  <si>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</si>
  <si>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</si>
  <si>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</si>
  <si>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</si>
  <si>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</si>
  <si>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</si>
  <si>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</si>
  <si>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</si>
  <si>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</si>
  <si>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</si>
  <si>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</si>
  <si>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</si>
  <si>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</si>
  <si>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</si>
  <si>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</si>
  <si>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</si>
  <si>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</si>
  <si>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</si>
  <si>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</si>
  <si>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</si>
  <si>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</si>
  <si>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</si>
  <si>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</si>
  <si>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</si>
  <si>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</si>
  <si>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</si>
  <si>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</si>
  <si>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</si>
  <si>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</si>
  <si>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</si>
  <si>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</si>
  <si>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</si>
  <si>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</si>
  <si>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</si>
  <si>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</si>
  <si>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</si>
  <si>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</si>
  <si>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</si>
  <si>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</si>
  <si>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</si>
  <si>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</si>
  <si>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</si>
  <si>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</si>
  <si>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</si>
  <si>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</si>
  <si>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</si>
  <si>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</si>
  <si>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</si>
  <si>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</si>
  <si>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</si>
  <si>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</si>
  <si>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</si>
  <si>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</si>
  <si>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</si>
  <si>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</si>
  <si>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</si>
  <si>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</si>
  <si>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</si>
  <si>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</si>
  <si>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</si>
  <si>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</si>
  <si>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</si>
  <si>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</si>
  <si>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</si>
  <si>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</si>
  <si>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</si>
  <si>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</si>
  <si>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</si>
  <si>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</si>
  <si>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</si>
  <si>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</si>
  <si>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</si>
  <si>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</si>
  <si>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</si>
  <si>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</si>
  <si>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</si>
  <si>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</si>
  <si>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</si>
  <si>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</si>
  <si>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</si>
  <si>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</si>
  <si>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</si>
  <si>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</si>
  <si>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</si>
  <si>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</si>
  <si>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</si>
  <si>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</si>
  <si>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</si>
  <si>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</si>
  <si>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</si>
  <si>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</si>
  <si>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</si>
  <si>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</si>
  <si>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</si>
  <si>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</si>
  <si>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</si>
  <si>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</si>
  <si>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</si>
  <si>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</si>
  <si>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</si>
  <si>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</si>
  <si>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</si>
  <si>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</si>
  <si>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</si>
  <si>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</si>
  <si>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</si>
  <si>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</si>
  <si>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</si>
  <si>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</si>
  <si>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</si>
  <si>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</si>
  <si>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</si>
  <si>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</si>
  <si>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</si>
  <si>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</si>
  <si>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</si>
  <si>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</si>
  <si>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</si>
  <si>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</si>
  <si>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</si>
  <si>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</si>
  <si>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</si>
  <si>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</si>
  <si>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</si>
  <si>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</si>
  <si>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</si>
  <si>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</si>
  <si>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</si>
  <si>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</si>
  <si>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</si>
  <si>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</si>
  <si>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</si>
  <si>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</si>
  <si>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</si>
  <si>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</si>
  <si>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</si>
  <si>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</si>
  <si>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</si>
  <si>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</si>
  <si>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</si>
  <si>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</si>
  <si>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</si>
  <si>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</si>
  <si>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</si>
  <si>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</si>
  <si>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</si>
  <si>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</si>
  <si>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</si>
  <si>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</si>
  <si>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</si>
  <si>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</si>
  <si>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</si>
  <si>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</si>
  <si>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</si>
  <si>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</si>
  <si>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</si>
  <si>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</si>
  <si>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</si>
  <si>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</si>
  <si>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</si>
  <si>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</si>
  <si>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</si>
  <si>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</si>
  <si>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</si>
  <si>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</si>
  <si>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</si>
  <si>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</si>
  <si>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</si>
  <si>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</si>
  <si>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</si>
  <si>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</si>
  <si>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</si>
  <si>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</si>
  <si>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</si>
  <si>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</si>
  <si>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</si>
  <si>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</si>
  <si>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</si>
  <si>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</si>
  <si>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</si>
  <si>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</si>
  <si>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</si>
  <si>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</si>
  <si>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</si>
  <si>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</si>
  <si>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</si>
  <si>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</si>
  <si>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</si>
  <si>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</si>
  <si>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</si>
  <si>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</si>
  <si>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</si>
  <si>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</si>
  <si>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</si>
  <si>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</si>
  <si>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</si>
  <si>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</si>
  <si>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</si>
  <si>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</si>
  <si>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</si>
  <si>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</si>
  <si>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</si>
  <si>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</si>
  <si>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</si>
  <si>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</si>
  <si>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</si>
  <si>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</si>
  <si>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</si>
  <si>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</si>
  <si>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</si>
  <si>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</si>
  <si>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</si>
  <si>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</si>
  <si>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</si>
  <si>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</si>
  <si>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</si>
  <si>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</si>
  <si>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</si>
  <si>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</si>
  <si>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</si>
  <si>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</si>
  <si>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</si>
  <si>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</si>
  <si>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</si>
  <si>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</si>
  <si>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</si>
  <si>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</si>
  <si>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</si>
  <si>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</si>
  <si>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</si>
  <si>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</si>
  <si>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</si>
  <si>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</si>
  <si>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</si>
  <si>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</si>
  <si>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</si>
  <si>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</si>
  <si>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</si>
  <si>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</si>
  <si>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</si>
  <si>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</si>
  <si>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</si>
  <si>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</si>
  <si>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</si>
  <si>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</si>
  <si>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</si>
  <si>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</si>
  <si>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</si>
  <si>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</si>
  <si>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</si>
  <si>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</si>
  <si>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</si>
  <si>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</si>
  <si>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</si>
  <si>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</si>
  <si>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</si>
  <si>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</si>
  <si>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</si>
  <si>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</si>
  <si>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</si>
  <si>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</si>
  <si>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</si>
  <si>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</si>
  <si>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</si>
  <si>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</si>
  <si>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</si>
  <si>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</si>
  <si>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</si>
  <si>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</si>
  <si>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</si>
  <si>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</si>
  <si>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</si>
  <si>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</si>
  <si>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</si>
  <si>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</si>
  <si>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</si>
  <si>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</si>
  <si>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</si>
  <si>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</si>
  <si>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</si>
  <si>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</si>
  <si>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</si>
  <si>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</si>
  <si>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</si>
  <si>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</si>
  <si>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</si>
  <si>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</si>
  <si>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</si>
  <si>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</si>
  <si>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</si>
  <si>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</si>
  <si>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</si>
  <si>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</si>
  <si>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</si>
  <si>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</si>
  <si>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</si>
  <si>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</si>
  <si>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</si>
  <si>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</si>
  <si>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</si>
  <si>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</si>
  <si>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</si>
  <si>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</si>
  <si>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</si>
  <si>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</si>
  <si>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</si>
  <si>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</si>
  <si>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</si>
  <si>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</si>
  <si>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</si>
  <si>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</si>
  <si>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</si>
  <si>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</si>
  <si>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</si>
  <si>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</si>
  <si>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</si>
  <si>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</si>
  <si>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</si>
  <si>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</si>
  <si>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</si>
  <si>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</si>
  <si>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</si>
  <si>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</si>
  <si>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</si>
  <si>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</si>
  <si>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</si>
  <si>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</si>
  <si>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</si>
  <si>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</si>
  <si>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</si>
  <si>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</si>
  <si>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</si>
  <si>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</si>
  <si>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</si>
  <si>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</si>
  <si>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</si>
  <si>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</si>
  <si>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</si>
  <si>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</si>
  <si>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</si>
  <si>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</si>
  <si>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</si>
  <si>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</si>
  <si>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</si>
  <si>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</si>
  <si>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</si>
  <si>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</si>
  <si>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</si>
  <si>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</si>
  <si>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</si>
  <si>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</si>
  <si>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</si>
  <si>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</si>
  <si>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</si>
  <si>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</si>
  <si>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</si>
  <si>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</si>
  <si>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</si>
  <si>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</si>
  <si>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</si>
  <si>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</si>
  <si>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</si>
  <si>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</si>
  <si>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</si>
  <si>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</si>
  <si>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</si>
  <si>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</si>
  <si>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</si>
  <si>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</si>
  <si>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</si>
  <si>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</si>
  <si>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</si>
  <si>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</si>
  <si>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</si>
  <si>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</si>
  <si>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</si>
  <si>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</si>
  <si>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</si>
  <si>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</si>
  <si>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</si>
  <si>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</si>
  <si>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</si>
  <si>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</si>
  <si>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</si>
  <si>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</si>
  <si>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</si>
  <si>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</si>
  <si>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</si>
  <si>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</si>
  <si>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</si>
  <si>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</si>
  <si>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</si>
  <si>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</si>
  <si>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</si>
  <si>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</si>
  <si>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</si>
  <si>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</si>
  <si>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</si>
  <si>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</si>
  <si>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</si>
  <si>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</si>
  <si>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</si>
  <si>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</si>
  <si>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</si>
  <si>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</si>
  <si>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</si>
  <si>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</si>
  <si>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</si>
  <si>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</si>
  <si>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</si>
  <si>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</si>
  <si>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</si>
  <si>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</si>
  <si>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</si>
  <si>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</si>
  <si>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</si>
  <si>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</si>
  <si>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</si>
  <si>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</si>
  <si>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</si>
  <si>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</si>
  <si>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</si>
  <si>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</si>
  <si>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</si>
  <si>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</si>
  <si>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</si>
  <si>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</si>
  <si>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</si>
  <si>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</si>
  <si>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</si>
  <si>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</si>
  <si>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</si>
  <si>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</si>
  <si>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</si>
  <si>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</si>
  <si>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</si>
  <si>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</si>
  <si>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</si>
  <si>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</si>
  <si>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</si>
  <si>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</si>
  <si>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</si>
  <si>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</si>
  <si>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</si>
  <si>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</si>
  <si>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</si>
  <si>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</si>
  <si>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</si>
  <si>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</si>
  <si>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</si>
  <si>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</si>
  <si>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</si>
  <si>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</si>
  <si>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</si>
  <si>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</si>
  <si>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</si>
  <si>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</si>
  <si>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</si>
  <si>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</si>
  <si>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</si>
  <si>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</si>
  <si>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</si>
  <si>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</si>
  <si>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</si>
  <si>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</si>
  <si>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</si>
  <si>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</si>
  <si>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</si>
  <si>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</si>
  <si>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</si>
  <si>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</si>
  <si>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</si>
  <si>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</si>
  <si>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</si>
  <si>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</si>
  <si>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</si>
  <si>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</si>
  <si>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</si>
  <si>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</si>
  <si>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</si>
  <si>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</si>
  <si>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</si>
  <si>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</si>
  <si>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</si>
  <si>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</si>
  <si>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</si>
  <si>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</si>
  <si>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</si>
  <si>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</si>
  <si>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</si>
  <si>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</si>
  <si>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</si>
  <si>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</si>
  <si>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</si>
  <si>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</si>
  <si>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</si>
  <si>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</si>
  <si>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</si>
  <si>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</si>
  <si>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</si>
  <si>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</si>
  <si>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</si>
  <si>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</si>
  <si>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</si>
  <si>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</si>
  <si>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</si>
  <si>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</si>
  <si>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</si>
  <si>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</si>
  <si>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</si>
  <si>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</si>
  <si>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</si>
  <si>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</si>
  <si>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</si>
  <si>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</si>
  <si>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</si>
  <si>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</si>
  <si>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</si>
  <si>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</si>
  <si>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</si>
  <si>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</si>
  <si>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</si>
  <si>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</si>
  <si>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</si>
  <si>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</si>
  <si>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</si>
  <si>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</si>
  <si>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</si>
  <si>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</si>
  <si>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</si>
  <si>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</si>
  <si>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</si>
  <si>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</si>
  <si>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</si>
  <si>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</si>
  <si>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</si>
  <si>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</si>
  <si>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</si>
  <si>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</si>
  <si>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</si>
  <si>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</si>
  <si>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</si>
  <si>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</si>
  <si>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</si>
  <si>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</si>
  <si>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</si>
  <si>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</si>
  <si>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</si>
  <si>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</si>
  <si>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</si>
  <si>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</si>
  <si>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</si>
  <si>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</si>
  <si>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</si>
  <si>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</si>
  <si>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</si>
  <si>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</si>
  <si>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</si>
  <si>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</si>
  <si>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</si>
  <si>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</si>
  <si>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</si>
  <si>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</si>
  <si>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</si>
  <si>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</si>
  <si>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</si>
  <si>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</si>
  <si>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</si>
  <si>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</si>
  <si>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</si>
  <si>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</si>
  <si>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</si>
  <si>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</si>
  <si>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</si>
  <si>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</si>
  <si>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</si>
  <si>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</si>
  <si>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</si>
  <si>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</si>
  <si>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</si>
  <si>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</si>
  <si>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</si>
  <si>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</si>
  <si>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</si>
  <si>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</si>
  <si>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</si>
  <si>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</si>
  <si>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</si>
  <si>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</si>
  <si>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</si>
  <si>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</si>
  <si>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</si>
  <si>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</si>
  <si>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</si>
  <si>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</si>
  <si>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</si>
  <si>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</si>
  <si>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</si>
  <si>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</si>
  <si>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</si>
  <si>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</si>
  <si>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</si>
  <si>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</si>
  <si>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</si>
  <si>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</si>
  <si>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</si>
  <si>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</si>
  <si>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</si>
  <si>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</si>
  <si>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</si>
  <si>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</si>
  <si>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</si>
  <si>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</si>
  <si>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</si>
  <si>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</si>
  <si>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</si>
  <si>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</si>
  <si>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</si>
  <si>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</si>
  <si>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</si>
  <si>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</si>
  <si>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</si>
  <si>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</si>
  <si>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</si>
  <si>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</si>
  <si>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</si>
  <si>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</si>
  <si>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</si>
  <si>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</si>
  <si>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</si>
  <si>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</si>
  <si>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</si>
  <si>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</si>
  <si>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</si>
  <si>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</si>
  <si>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</si>
  <si>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</si>
  <si>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</si>
  <si>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</si>
  <si>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</si>
  <si>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</si>
  <si>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</si>
  <si>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</si>
  <si>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</si>
  <si>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</si>
  <si>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</si>
  <si>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</si>
  <si>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</si>
  <si>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</si>
  <si>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</si>
  <si>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</si>
  <si>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</si>
  <si>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</si>
  <si>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</si>
  <si>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</si>
  <si>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</si>
  <si>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</si>
  <si>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</si>
  <si>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</si>
  <si>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</si>
  <si>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</si>
  <si>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</si>
  <si>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</si>
  <si>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</si>
  <si>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</si>
  <si>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</si>
  <si>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</si>
  <si>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</si>
  <si>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</si>
  <si>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</si>
  <si>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</si>
  <si>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</si>
  <si>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</si>
  <si>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</si>
  <si>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</si>
  <si>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</si>
  <si>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</si>
  <si>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</si>
  <si>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</si>
  <si>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</si>
  <si>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</si>
  <si>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</si>
  <si>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</si>
  <si>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</si>
  <si>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</si>
  <si>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</si>
  <si>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</si>
  <si>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</si>
  <si>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</si>
  <si>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</si>
  <si>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</si>
  <si>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</si>
  <si>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</si>
  <si>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</si>
  <si>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</si>
  <si>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</si>
  <si>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</si>
  <si>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</si>
  <si>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</si>
  <si>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</si>
  <si>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</si>
  <si>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</si>
  <si>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</si>
  <si>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</si>
  <si>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</si>
  <si>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</si>
  <si>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</si>
  <si>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</si>
  <si>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</si>
  <si>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</si>
  <si>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</si>
  <si>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</si>
  <si>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</si>
  <si>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</si>
  <si>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</si>
  <si>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</si>
  <si>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</si>
  <si>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</si>
  <si>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</si>
  <si>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</si>
  <si>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</si>
  <si>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</si>
  <si>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</si>
  <si>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</si>
  <si>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</si>
  <si>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</si>
  <si>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</si>
  <si>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</si>
  <si>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</si>
  <si>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</si>
  <si>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</si>
  <si>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</si>
  <si>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</si>
  <si>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</si>
  <si>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</si>
  <si>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</si>
  <si>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</si>
  <si>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</si>
  <si>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</si>
  <si>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</si>
  <si>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</si>
  <si>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</si>
  <si>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</si>
  <si>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</si>
  <si>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</si>
  <si>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</si>
  <si>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</si>
  <si>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</si>
  <si>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</si>
  <si>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</si>
  <si>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</si>
  <si>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</si>
  <si>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</si>
  <si>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</si>
  <si>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</si>
  <si>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</si>
  <si>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</si>
  <si>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</si>
  <si>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</si>
  <si>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</si>
  <si>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</si>
  <si>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</si>
  <si>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</si>
  <si>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</si>
  <si>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</si>
  <si>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</si>
  <si>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</si>
  <si>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</si>
  <si>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</si>
  <si>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</si>
  <si>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</si>
  <si>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</si>
  <si>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</si>
  <si>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</si>
  <si>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</si>
  <si>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</si>
  <si>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</si>
  <si>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</si>
  <si>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</si>
  <si>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</si>
  <si>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</si>
  <si>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</si>
  <si>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</si>
  <si>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</si>
  <si>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</si>
  <si>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</si>
  <si>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</si>
  <si>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</si>
  <si>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</si>
  <si>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</si>
  <si>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</si>
  <si>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</si>
  <si>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</si>
  <si>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</si>
  <si>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</si>
  <si>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</si>
  <si>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</si>
  <si>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</si>
  <si>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</si>
  <si>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</si>
  <si>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</si>
  <si>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</si>
  <si>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</si>
  <si>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</si>
  <si>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</si>
  <si>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</si>
  <si>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</si>
  <si>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</si>
  <si>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</si>
  <si>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</si>
  <si>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</si>
  <si>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</si>
  <si>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</si>
  <si>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</si>
  <si>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</si>
  <si>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</si>
  <si>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</si>
  <si>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</si>
  <si>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</si>
  <si>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</si>
  <si>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</si>
  <si>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</si>
  <si>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</si>
  <si>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</si>
  <si>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</si>
  <si>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</si>
  <si>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</si>
  <si>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</si>
  <si>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</si>
  <si>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</si>
  <si>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</si>
  <si>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</si>
  <si>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</si>
  <si>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</si>
  <si>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</si>
  <si>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</si>
  <si>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</si>
  <si>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</si>
  <si>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</si>
  <si>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</si>
  <si>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</si>
  <si>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</si>
  <si>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</si>
  <si>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</si>
  <si>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</si>
  <si>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</si>
  <si>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</si>
  <si>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</si>
  <si>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</si>
  <si>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</si>
  <si>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</si>
  <si>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</si>
  <si>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</si>
  <si>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</si>
  <si>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</si>
  <si>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</si>
  <si>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</si>
  <si>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</si>
  <si>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</si>
  <si>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</si>
  <si>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</si>
  <si>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</si>
  <si>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</si>
  <si>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</si>
  <si>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</si>
  <si>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</si>
  <si>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</si>
  <si>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</si>
  <si>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</si>
  <si>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</si>
  <si>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</si>
  <si>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</si>
  <si>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</si>
  <si>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</si>
  <si>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</si>
  <si>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</si>
  <si>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</si>
  <si>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</si>
  <si>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</si>
  <si>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</si>
  <si>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</si>
  <si>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</si>
  <si>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</si>
  <si>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</si>
  <si>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</si>
  <si>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</si>
  <si>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</si>
  <si>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</si>
  <si>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</si>
  <si>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</si>
  <si>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</si>
  <si>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</si>
  <si>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</si>
  <si>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</si>
  <si>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</si>
  <si>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</si>
  <si>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</si>
  <si>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</si>
  <si>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</si>
  <si>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</si>
  <si>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</si>
  <si>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</si>
  <si>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</si>
  <si>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</si>
  <si>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</si>
  <si>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</si>
  <si>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</si>
  <si>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</si>
  <si>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</si>
  <si>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</si>
  <si>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</si>
  <si>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</si>
  <si>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</si>
  <si>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</si>
  <si>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</si>
  <si>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</si>
  <si>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</si>
  <si>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</si>
  <si>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</si>
  <si>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</si>
  <si>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</si>
  <si>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</si>
  <si>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</si>
  <si>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</si>
  <si>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</si>
  <si>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</si>
  <si>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</si>
  <si>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</si>
  <si>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</si>
  <si>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</si>
  <si>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</si>
  <si>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</si>
  <si>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</si>
  <si>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</si>
  <si>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</si>
  <si>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</si>
  <si>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</si>
  <si>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</si>
  <si>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</si>
  <si>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</si>
  <si>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</si>
  <si>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</si>
  <si>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</si>
  <si>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</si>
  <si>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</si>
  <si>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</si>
  <si>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</si>
  <si>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</si>
  <si>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</si>
  <si>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</si>
  <si>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</si>
  <si>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</si>
  <si>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</si>
  <si>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</si>
  <si>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</si>
  <si>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</si>
  <si>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</si>
  <si>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</si>
  <si>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</si>
  <si>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</si>
  <si>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</si>
  <si>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</si>
  <si>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</si>
  <si>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</si>
  <si>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</si>
  <si>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</si>
  <si>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</si>
  <si>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</si>
  <si>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</si>
  <si>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</si>
  <si>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</si>
  <si>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</si>
  <si>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</si>
  <si>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</si>
  <si>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</si>
  <si>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</si>
  <si>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</si>
  <si>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</si>
  <si>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</si>
  <si>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</si>
  <si>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</si>
  <si>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</si>
  <si>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</si>
  <si>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</si>
  <si>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</si>
  <si>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</si>
  <si>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</si>
  <si>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</si>
  <si>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</si>
  <si>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</si>
  <si>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</si>
  <si>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</si>
  <si>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</si>
  <si>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</si>
  <si>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</si>
  <si>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</si>
  <si>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</si>
  <si>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</si>
  <si>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</si>
  <si>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</si>
  <si>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</si>
  <si>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</si>
  <si>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</si>
  <si>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</si>
  <si>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</si>
  <si>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</si>
  <si>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</si>
  <si>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</si>
  <si>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</si>
  <si>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</si>
  <si>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</si>
  <si>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</si>
  <si>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</si>
  <si>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</si>
  <si>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</si>
  <si>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</si>
  <si>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</si>
  <si>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</si>
  <si>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</si>
  <si>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</si>
  <si>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</si>
  <si>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</si>
  <si>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</si>
  <si>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</si>
  <si>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</si>
  <si>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</si>
  <si>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</si>
  <si>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</si>
  <si>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</si>
  <si>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</si>
  <si>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</si>
  <si>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</si>
  <si>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</si>
  <si>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</si>
  <si>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</si>
  <si>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</si>
  <si>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</si>
  <si>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</si>
  <si>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</si>
  <si>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</si>
  <si>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</si>
  <si>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</si>
  <si>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</si>
  <si>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</si>
  <si>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</si>
  <si>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</si>
  <si>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</si>
  <si>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</si>
  <si>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</si>
  <si>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</si>
  <si>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</si>
  <si>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</si>
  <si>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</si>
  <si>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</si>
  <si>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</si>
  <si>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</si>
  <si>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</si>
  <si>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</si>
  <si>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</si>
  <si>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</si>
  <si>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</si>
  <si>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</si>
  <si>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</si>
  <si>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</si>
  <si>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</si>
  <si>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</si>
  <si>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</si>
  <si>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</si>
  <si>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</si>
  <si>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</si>
  <si>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</si>
  <si>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</si>
  <si>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</si>
  <si>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</si>
  <si>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</si>
  <si>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</si>
  <si>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</si>
  <si>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</si>
  <si>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</si>
  <si>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</si>
  <si>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</si>
  <si>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</si>
  <si>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</si>
  <si>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</si>
  <si>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</si>
  <si>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</si>
  <si>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</si>
  <si>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</si>
  <si>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</si>
  <si>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</si>
  <si>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</si>
  <si>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</si>
  <si>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</si>
  <si>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</si>
  <si>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</si>
  <si>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</si>
  <si>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</si>
  <si>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</si>
  <si>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</si>
  <si>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</si>
  <si>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</si>
  <si>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</si>
  <si>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</si>
  <si>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</si>
  <si>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</si>
  <si>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</si>
  <si>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</si>
  <si>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</si>
  <si>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</si>
  <si>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</si>
  <si>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</si>
  <si>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</si>
  <si>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</si>
  <si>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</si>
  <si>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</si>
  <si>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</si>
  <si>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</si>
  <si>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</si>
  <si>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</si>
  <si>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</si>
  <si>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</si>
  <si>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</si>
  <si>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</si>
  <si>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</si>
  <si>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</si>
  <si>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</si>
  <si>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</si>
  <si>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</si>
  <si>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</si>
  <si>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</si>
  <si>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</si>
  <si>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</si>
  <si>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</si>
  <si>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</si>
  <si>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</si>
  <si>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</si>
  <si>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</si>
  <si>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</si>
  <si>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</si>
  <si>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</si>
  <si>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</si>
  <si>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</si>
  <si>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</si>
  <si>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</si>
  <si>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</si>
  <si>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</si>
  <si>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</si>
  <si>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</si>
  <si>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</si>
  <si>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</si>
  <si>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</si>
  <si>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</si>
  <si>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</si>
  <si>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</si>
  <si>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</si>
  <si>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</si>
  <si>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</si>
  <si>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</si>
  <si>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</si>
  <si>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</si>
  <si>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</si>
  <si>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</si>
  <si>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</si>
  <si>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</si>
  <si>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</si>
  <si>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</si>
  <si>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</si>
  <si>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</si>
  <si>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</si>
  <si>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</si>
  <si>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</si>
  <si>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</si>
  <si>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</si>
  <si>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</si>
  <si>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</si>
  <si>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</si>
  <si>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</si>
  <si>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</si>
  <si>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</si>
  <si>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</si>
  <si>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</si>
  <si>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</si>
  <si>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</si>
  <si>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</si>
  <si>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</si>
  <si>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</si>
  <si>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</si>
  <si>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</si>
  <si>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</si>
  <si>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</si>
  <si>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</si>
  <si>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</si>
  <si>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</si>
  <si>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</si>
  <si>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</si>
  <si>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</si>
  <si>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</si>
  <si>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</si>
  <si>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</si>
  <si>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</si>
  <si>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</si>
  <si>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</si>
  <si>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</si>
  <si>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</si>
  <si>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</si>
  <si>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</si>
  <si>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</si>
  <si>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</si>
  <si>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</si>
  <si>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</si>
  <si>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</si>
  <si>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</si>
  <si>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</si>
  <si>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</si>
  <si>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</si>
  <si>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</si>
  <si>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</si>
  <si>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</si>
  <si>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</si>
  <si>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</si>
  <si>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</si>
  <si>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</si>
  <si>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</si>
  <si>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</si>
  <si>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</si>
  <si>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</si>
  <si>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</si>
  <si>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</si>
  <si>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</si>
  <si>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</si>
  <si>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</si>
  <si>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</si>
  <si>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</si>
  <si>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</si>
  <si>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</si>
  <si>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</si>
  <si>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</si>
  <si>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</si>
  <si>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</si>
  <si>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</si>
  <si>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</si>
  <si>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</si>
  <si>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</si>
  <si>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</si>
  <si>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</si>
  <si>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</si>
  <si>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</si>
  <si>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</si>
  <si>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</si>
  <si>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</si>
  <si>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</si>
  <si>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</si>
  <si>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</si>
  <si>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</si>
  <si>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</si>
  <si>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</si>
  <si>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</si>
  <si>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</si>
  <si>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</si>
  <si>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</si>
  <si>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</si>
  <si>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</si>
  <si>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</si>
  <si>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</si>
  <si>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</si>
  <si>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</si>
  <si>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</si>
  <si>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</si>
  <si>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</si>
  <si>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</si>
  <si>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</si>
  <si>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</si>
  <si>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</si>
  <si>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</si>
  <si>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</si>
  <si>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</si>
  <si>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</si>
  <si>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</si>
  <si>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</si>
  <si>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</si>
  <si>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</si>
  <si>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</si>
  <si>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</si>
  <si>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</si>
  <si>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</si>
  <si>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</si>
  <si>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</si>
  <si>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</si>
  <si>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</si>
  <si>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</si>
  <si>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</si>
  <si>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</si>
  <si>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</si>
  <si>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</si>
  <si>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</si>
  <si>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</si>
  <si>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</si>
  <si>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</si>
  <si>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</si>
  <si>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</si>
  <si>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</si>
  <si>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</si>
  <si>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</si>
  <si>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</si>
  <si>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</si>
  <si>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</si>
  <si>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</si>
  <si>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</si>
  <si>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</si>
  <si>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</si>
  <si>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</si>
  <si>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</si>
  <si>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</si>
  <si>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</si>
  <si>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</si>
  <si>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</si>
  <si>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</si>
  <si>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</si>
  <si>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</si>
  <si>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</si>
  <si>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</si>
  <si>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</si>
  <si>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</si>
  <si>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</si>
  <si>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</si>
  <si>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</si>
  <si>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</si>
  <si>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</si>
  <si>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</si>
  <si>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</si>
  <si>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</si>
  <si>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</si>
  <si>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</si>
  <si>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</si>
  <si>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</si>
  <si>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</si>
  <si>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</si>
  <si>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</si>
  <si>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</si>
  <si>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</si>
  <si>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</si>
  <si>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</si>
  <si>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</si>
  <si>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</si>
  <si>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</si>
  <si>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</si>
  <si>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</si>
  <si>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</si>
  <si>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</si>
  <si>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</si>
  <si>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</si>
  <si>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</si>
  <si>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</si>
  <si>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</si>
  <si>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</si>
  <si>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</si>
  <si>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</si>
  <si>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</si>
  <si>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</si>
  <si>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</si>
  <si>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</si>
  <si>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</si>
  <si>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</si>
  <si>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</si>
  <si>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</si>
  <si>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</si>
  <si>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</si>
  <si>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</si>
  <si>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</si>
  <si>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</si>
  <si>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</si>
  <si>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</si>
  <si>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</si>
  <si>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</si>
  <si>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</si>
  <si>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</si>
  <si>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</si>
  <si>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</si>
  <si>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</si>
  <si>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</si>
  <si>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</si>
  <si>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</si>
  <si>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</si>
  <si>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</si>
  <si>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</si>
  <si>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</si>
  <si>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</si>
  <si>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</si>
  <si>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</si>
  <si>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</si>
  <si>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</si>
  <si>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</si>
  <si>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</si>
  <si>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</si>
  <si>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</si>
  <si>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</si>
  <si>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</si>
  <si>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</si>
  <si>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</si>
  <si>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</si>
  <si>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</si>
  <si>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</si>
  <si>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</si>
  <si>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</si>
  <si>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</si>
  <si>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</si>
  <si>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</si>
  <si>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</si>
  <si>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</si>
  <si>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</si>
  <si>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</si>
  <si>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</si>
  <si>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</si>
  <si>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</si>
  <si>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</si>
  <si>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</si>
  <si>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</si>
  <si>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</si>
  <si>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</si>
  <si>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</si>
  <si>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</si>
  <si>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</si>
  <si>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</si>
  <si>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</si>
  <si>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</si>
  <si>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</si>
  <si>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</si>
  <si>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</si>
  <si>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</si>
  <si>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</si>
  <si>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</si>
  <si>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</si>
  <si>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</si>
  <si>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</si>
  <si>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</si>
  <si>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</si>
  <si>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</si>
  <si>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</si>
  <si>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</si>
  <si>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</si>
  <si>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</si>
  <si>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</si>
  <si>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</si>
  <si>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</si>
  <si>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</si>
  <si>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</si>
  <si>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</si>
  <si>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</si>
  <si>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</si>
  <si>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</si>
  <si>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</si>
  <si>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</si>
  <si>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</si>
  <si>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</si>
  <si>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</si>
  <si>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</si>
  <si>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</si>
  <si>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</si>
  <si>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</si>
  <si>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</si>
  <si>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</si>
  <si>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</si>
  <si>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</si>
  <si>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</si>
  <si>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</si>
  <si>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</si>
  <si>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</si>
  <si>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</si>
  <si>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</si>
  <si>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</si>
  <si>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</si>
  <si>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</si>
  <si>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</si>
  <si>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</si>
  <si>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</si>
  <si>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</si>
  <si>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</si>
  <si>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</si>
  <si>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</si>
  <si>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</si>
  <si>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</si>
  <si>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</si>
  <si>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</si>
  <si>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</si>
  <si>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</si>
  <si>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</si>
  <si>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</si>
  <si>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</si>
  <si>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</si>
  <si>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</si>
  <si>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</si>
  <si>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</si>
  <si>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</si>
  <si>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</si>
  <si>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</si>
  <si>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</si>
  <si>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</si>
  <si>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</si>
  <si>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</si>
  <si>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</si>
  <si>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</si>
  <si>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</si>
  <si>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</si>
  <si>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</si>
  <si>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</si>
  <si>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</si>
  <si>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</si>
  <si>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</si>
  <si>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</si>
  <si>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</si>
  <si>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</si>
  <si>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</si>
  <si>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</si>
  <si>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</si>
  <si>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</si>
  <si>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</si>
  <si>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</si>
  <si>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</si>
  <si>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</si>
  <si>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</si>
  <si>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</si>
  <si>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</si>
  <si>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</si>
  <si>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</si>
  <si>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</si>
  <si>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</si>
  <si>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</si>
  <si>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</si>
  <si>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</si>
  <si>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</si>
  <si>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</si>
  <si>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</si>
  <si>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</si>
  <si>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</si>
  <si>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</si>
  <si>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</si>
  <si>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</si>
  <si>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</si>
  <si>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</si>
  <si>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</si>
  <si>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</si>
  <si>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</si>
  <si>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</si>
  <si>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</si>
  <si>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</si>
  <si>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</si>
  <si>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</si>
  <si>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</si>
  <si>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</si>
  <si>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</si>
  <si>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</si>
  <si>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</si>
  <si>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</si>
  <si>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</si>
  <si>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</si>
  <si>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</si>
  <si>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</si>
  <si>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</si>
  <si>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</si>
  <si>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</si>
  <si>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</si>
  <si>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</si>
  <si>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</si>
  <si>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</si>
  <si>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</si>
  <si>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</si>
  <si>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</si>
  <si>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</si>
  <si>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</si>
  <si>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</si>
  <si>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</si>
  <si>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</si>
  <si>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</si>
  <si>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</si>
  <si>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</si>
  <si>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</si>
  <si>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</si>
  <si>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</si>
  <si>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</si>
  <si>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</si>
  <si>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</si>
  <si>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</si>
  <si>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</si>
  <si>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</si>
  <si>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</si>
  <si>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</si>
  <si>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</si>
  <si>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</si>
  <si>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</si>
  <si>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</si>
  <si>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</si>
  <si>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</si>
  <si>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</si>
  <si>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</si>
  <si>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</si>
  <si>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</si>
  <si>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</si>
  <si>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</si>
  <si>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</si>
  <si>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</si>
  <si>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</si>
  <si>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</si>
  <si>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</si>
  <si>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</si>
  <si>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</si>
  <si>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</si>
  <si>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</si>
  <si>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</si>
  <si>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</si>
  <si>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</si>
  <si>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</si>
  <si>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</si>
  <si>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</si>
  <si>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</si>
  <si>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</si>
  <si>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</si>
  <si>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</si>
  <si>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</si>
  <si>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</si>
  <si>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</si>
  <si>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</si>
  <si>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</si>
  <si>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</si>
  <si>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</si>
  <si>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</si>
  <si>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</si>
  <si>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</si>
  <si>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</si>
  <si>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</si>
  <si>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</si>
  <si>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</si>
  <si>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</si>
  <si>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</si>
  <si>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</si>
  <si>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</si>
  <si>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</si>
  <si>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</si>
  <si>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</si>
  <si>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</si>
  <si>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</si>
  <si>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</si>
  <si>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</si>
  <si>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</si>
  <si>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</si>
  <si>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</si>
  <si>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</si>
  <si>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</si>
  <si>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</si>
  <si>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</si>
  <si>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</si>
  <si>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</si>
  <si>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</si>
  <si>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</si>
  <si>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</si>
  <si>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</si>
  <si>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</si>
  <si>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</si>
  <si>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</si>
  <si>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</si>
  <si>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</si>
  <si>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</si>
  <si>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</si>
  <si>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</si>
  <si>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</si>
  <si>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</si>
  <si>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</si>
  <si>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</si>
  <si>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</si>
  <si>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</si>
  <si>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</si>
  <si>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</si>
  <si>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</si>
  <si>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</si>
  <si>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</si>
  <si>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</si>
  <si>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</si>
  <si>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</si>
  <si>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</si>
  <si>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</si>
  <si>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</si>
  <si>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</si>
  <si>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</si>
  <si>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</si>
  <si>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</si>
  <si>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</si>
  <si>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</si>
  <si>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</si>
  <si>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</si>
  <si>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</si>
  <si>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</si>
  <si>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</si>
  <si>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</si>
  <si>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</si>
  <si>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</si>
  <si>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</si>
  <si>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</si>
  <si>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</si>
  <si>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</si>
  <si>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</si>
  <si>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</si>
  <si>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</si>
  <si>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</si>
  <si>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</si>
  <si>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</si>
  <si>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</si>
  <si>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</si>
  <si>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</si>
  <si>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</si>
  <si>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</si>
  <si>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</si>
  <si>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</si>
  <si>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</si>
  <si>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</si>
  <si>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</si>
  <si>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</si>
  <si>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</si>
  <si>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</si>
  <si>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</si>
  <si>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</si>
  <si>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</si>
  <si>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</si>
  <si>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</si>
  <si>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</si>
  <si>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</si>
  <si>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</si>
  <si>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</si>
  <si>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</si>
  <si>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</si>
  <si>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</si>
  <si>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</si>
  <si>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</si>
  <si>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</si>
  <si>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</si>
  <si>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</si>
  <si>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</si>
  <si>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</si>
  <si>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</si>
  <si>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</si>
  <si>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</si>
  <si>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</si>
  <si>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</si>
  <si>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</si>
  <si>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</si>
  <si>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</si>
  <si>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</si>
  <si>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</si>
  <si>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</si>
  <si>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</si>
  <si>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</si>
  <si>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</si>
  <si>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</si>
  <si>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</si>
  <si>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</si>
  <si>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</si>
  <si>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</si>
  <si>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</si>
  <si>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</si>
  <si>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</si>
  <si>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</si>
  <si>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</si>
  <si>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</si>
  <si>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</si>
  <si>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</si>
  <si>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</si>
  <si>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</si>
  <si>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</si>
  <si>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</si>
  <si>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</si>
  <si>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</si>
  <si>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</si>
  <si>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</si>
  <si>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</si>
  <si>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</si>
  <si>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</si>
  <si>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</si>
  <si>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</si>
  <si>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</si>
  <si>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</si>
  <si>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</si>
  <si>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</si>
  <si>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</si>
  <si>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</si>
  <si>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</si>
  <si>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</si>
  <si>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</si>
  <si>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</si>
  <si>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</si>
  <si>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</si>
  <si>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</si>
  <si>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</si>
  <si>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</si>
  <si>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</si>
  <si>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</si>
  <si>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</si>
  <si>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</si>
  <si>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</si>
  <si>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</si>
  <si>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</si>
  <si>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</si>
  <si>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</si>
  <si>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</si>
  <si>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</si>
  <si>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</si>
  <si>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</si>
  <si>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</si>
  <si>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</si>
  <si>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</si>
  <si>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</si>
  <si>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</si>
  <si>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</si>
  <si>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</si>
  <si>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</si>
  <si>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</si>
  <si>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</si>
  <si>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</si>
  <si>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</si>
  <si>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</si>
  <si>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</si>
  <si>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</si>
  <si>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</si>
  <si>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</si>
  <si>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</si>
  <si>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</si>
  <si>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</si>
  <si>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</si>
  <si>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</si>
  <si>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</si>
  <si>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</si>
  <si>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</si>
  <si>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</si>
  <si>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</si>
  <si>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</si>
  <si>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</si>
  <si>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</si>
  <si>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</si>
  <si>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</si>
  <si>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</si>
  <si>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</si>
  <si>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</si>
  <si>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</si>
  <si>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</si>
  <si>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</si>
  <si>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</si>
  <si>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</si>
  <si>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</si>
  <si>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</si>
  <si>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</si>
  <si>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</si>
  <si>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</si>
  <si>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</si>
  <si>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</si>
  <si>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</si>
  <si>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</si>
  <si>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</si>
  <si>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</si>
  <si>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</si>
  <si>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</si>
  <si>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</si>
  <si>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</si>
  <si>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</si>
  <si>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</si>
  <si>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</si>
  <si>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</si>
  <si>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</si>
  <si>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</si>
  <si>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</si>
  <si>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</si>
  <si>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</si>
  <si>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</si>
  <si>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</si>
  <si>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</si>
  <si>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</si>
  <si>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</si>
  <si>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</si>
  <si>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</si>
  <si>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</si>
  <si>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</si>
  <si>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</si>
  <si>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</si>
  <si>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</si>
  <si>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</si>
  <si>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</si>
  <si>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</si>
  <si>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</si>
  <si>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</si>
  <si>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</si>
  <si>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</si>
  <si>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</si>
  <si>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</si>
  <si>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</si>
  <si>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</si>
  <si>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</si>
  <si>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</si>
  <si>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</si>
  <si>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</si>
  <si>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</si>
  <si>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</si>
  <si>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</si>
  <si>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</si>
  <si>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</si>
  <si>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</si>
  <si>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</si>
  <si>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</si>
  <si>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</si>
  <si>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</si>
  <si>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</si>
  <si>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</si>
  <si>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</si>
  <si>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</si>
  <si>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</si>
  <si>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</si>
  <si>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</si>
  <si>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</si>
  <si>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</si>
  <si>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</si>
  <si>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</si>
  <si>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</si>
  <si>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</si>
  <si>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</si>
  <si>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</si>
  <si>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</si>
  <si>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</si>
  <si>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</si>
  <si>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</si>
  <si>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</si>
  <si>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</si>
  <si>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</si>
  <si>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</si>
  <si>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</si>
  <si>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</si>
  <si>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</si>
  <si>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</si>
  <si>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</si>
  <si>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</si>
  <si>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</si>
  <si>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</si>
  <si>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</si>
  <si>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</si>
  <si>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</si>
  <si>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</si>
  <si>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</si>
  <si>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</si>
  <si>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</si>
  <si>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</si>
  <si>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</si>
  <si>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</si>
  <si>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</si>
  <si>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</si>
  <si>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</si>
  <si>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</si>
  <si>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</si>
  <si>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</si>
  <si>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</si>
  <si>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</si>
  <si>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</si>
  <si>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</si>
  <si>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</si>
  <si>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</si>
  <si>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</si>
  <si>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</si>
  <si>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</si>
  <si>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</si>
  <si>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</si>
  <si>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</si>
  <si>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</si>
  <si>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</si>
  <si>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</si>
  <si>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</si>
  <si>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</si>
  <si>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</si>
  <si>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</si>
  <si>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</si>
  <si>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</si>
  <si>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</si>
  <si>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</si>
  <si>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</si>
  <si>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</si>
  <si>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</si>
  <si>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</si>
  <si>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</si>
  <si>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</si>
  <si>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</si>
  <si>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</si>
  <si>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</si>
  <si>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</si>
  <si>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</si>
  <si>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</si>
  <si>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</si>
  <si>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</si>
  <si>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</si>
  <si>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</si>
  <si>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</si>
  <si>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</si>
  <si>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</si>
  <si>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</si>
  <si>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</si>
  <si>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</si>
  <si>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</si>
  <si>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</si>
  <si>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</si>
  <si>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</si>
  <si>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</si>
  <si>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</si>
  <si>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</si>
  <si>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</si>
  <si>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</si>
  <si>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</si>
  <si>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</si>
  <si>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</si>
  <si>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</si>
  <si>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</si>
  <si>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</si>
  <si>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</si>
  <si>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</si>
  <si>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</si>
  <si>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</si>
  <si>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</si>
  <si>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</si>
  <si>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</si>
  <si>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</si>
  <si>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</si>
  <si>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</si>
  <si>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</si>
  <si>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</si>
  <si>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</si>
  <si>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</si>
  <si>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</si>
  <si>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</si>
  <si>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</si>
  <si>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</si>
  <si>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</si>
  <si>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</si>
  <si>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</si>
  <si>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</si>
  <si>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</si>
  <si>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</si>
  <si>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</si>
  <si>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</si>
  <si>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</si>
  <si>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</si>
  <si>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</si>
  <si>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</si>
  <si>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</si>
  <si>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</si>
  <si>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</si>
  <si>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</si>
  <si>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</si>
  <si>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</si>
  <si>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</si>
  <si>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</si>
  <si>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</si>
  <si>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</si>
  <si>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</si>
  <si>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</si>
  <si>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</si>
  <si>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</si>
  <si>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</si>
  <si>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</si>
  <si>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</si>
  <si>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</si>
  <si>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</si>
  <si>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</si>
  <si>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</si>
  <si>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</si>
  <si>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</si>
  <si>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</si>
  <si>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</si>
  <si>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</si>
  <si>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</si>
  <si>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</si>
  <si>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</si>
  <si>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</si>
  <si>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</si>
  <si>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</si>
  <si>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</si>
  <si>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</si>
  <si>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</si>
  <si>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</si>
  <si>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</si>
  <si>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</si>
  <si>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</si>
  <si>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</si>
  <si>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</si>
  <si>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</si>
  <si>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</si>
  <si>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</si>
  <si>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</si>
  <si>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</si>
  <si>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</si>
  <si>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</si>
  <si>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</si>
  <si>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</si>
  <si>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</si>
  <si>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</si>
  <si>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</si>
  <si>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</si>
  <si>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</si>
  <si>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</si>
  <si>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</si>
  <si>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</si>
  <si>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</si>
  <si>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</si>
  <si>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</si>
  <si>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</si>
  <si>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</si>
  <si>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</si>
  <si>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</si>
  <si>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</si>
  <si>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</si>
  <si>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</si>
  <si>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</si>
  <si>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</si>
  <si>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</si>
  <si>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</si>
  <si>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</si>
  <si>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</si>
  <si>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</si>
  <si>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</si>
  <si>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</si>
  <si>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</si>
  <si>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</si>
  <si>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</si>
  <si>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</si>
  <si>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</si>
  <si>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</si>
  <si>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</si>
  <si>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</si>
  <si>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</si>
  <si>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</si>
  <si>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</si>
  <si>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</si>
  <si>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</si>
  <si>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</si>
  <si>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</si>
  <si>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</si>
  <si>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</si>
  <si>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</si>
  <si>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</si>
  <si>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</si>
  <si>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</si>
  <si>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</si>
  <si>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</si>
  <si>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</si>
  <si>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</si>
  <si>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</si>
  <si>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</si>
  <si>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</si>
  <si>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</si>
  <si>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</si>
  <si>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</si>
  <si>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</si>
  <si>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</si>
  <si>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</si>
  <si>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</si>
  <si>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</si>
  <si>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</si>
  <si>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</si>
  <si>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</si>
  <si>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</si>
  <si>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</si>
  <si>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</si>
  <si>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</si>
  <si>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</si>
  <si>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</si>
  <si>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</si>
  <si>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</si>
  <si>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</si>
  <si>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</si>
  <si>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</si>
  <si>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</si>
  <si>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</si>
  <si>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</si>
  <si>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</si>
  <si>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</si>
  <si>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</si>
  <si>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</si>
  <si>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</si>
  <si>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</si>
  <si>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</si>
  <si>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</si>
  <si>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</si>
  <si>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</si>
  <si>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</si>
  <si>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</si>
  <si>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</si>
  <si>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</si>
  <si>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</si>
  <si>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</si>
  <si>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</si>
  <si>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</si>
  <si>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</si>
  <si>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</si>
  <si>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</si>
  <si>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</si>
  <si>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</si>
  <si>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</si>
  <si>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</si>
  <si>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</si>
  <si>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</si>
  <si>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</si>
  <si>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</si>
  <si>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</si>
  <si>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</si>
  <si>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</si>
  <si>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</si>
  <si>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</si>
  <si>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</si>
  <si>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</si>
  <si>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</si>
  <si>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</si>
  <si>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</si>
  <si>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</si>
  <si>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</si>
  <si>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</si>
  <si>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</si>
  <si>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</si>
  <si>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</si>
  <si>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</si>
  <si>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</si>
  <si>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</si>
  <si>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</si>
  <si>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</si>
  <si>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</si>
  <si>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</si>
  <si>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</si>
  <si>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</si>
  <si>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</si>
  <si>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</si>
  <si>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</si>
  <si>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</si>
  <si>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</si>
  <si>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</si>
  <si>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</si>
  <si>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</si>
  <si>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</si>
  <si>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</si>
  <si>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</si>
  <si>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</si>
  <si>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</si>
  <si>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</si>
  <si>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</si>
  <si>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</si>
  <si>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</si>
  <si>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</si>
  <si>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</si>
  <si>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</si>
  <si>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</si>
  <si>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</si>
  <si>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</si>
  <si>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</si>
  <si>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</si>
  <si>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</si>
  <si>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</si>
  <si>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</si>
  <si>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</si>
  <si>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</si>
  <si>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</si>
  <si>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</si>
  <si>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</si>
  <si>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</si>
  <si>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</si>
  <si>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</si>
  <si>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</si>
  <si>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</si>
  <si>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</si>
  <si>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</si>
  <si>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</si>
  <si>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</si>
  <si>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</si>
  <si>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</si>
  <si>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</si>
  <si>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</si>
  <si>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</si>
  <si>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</si>
  <si>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</si>
  <si>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</si>
  <si>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</si>
  <si>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</si>
  <si>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</si>
  <si>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</si>
  <si>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</si>
  <si>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</si>
  <si>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</si>
  <si>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</si>
  <si>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</si>
  <si>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</si>
  <si>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</si>
  <si>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</si>
  <si>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</si>
  <si>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</si>
  <si>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</si>
  <si>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</si>
  <si>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</si>
  <si>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</si>
  <si>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</si>
  <si>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</si>
  <si>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</si>
  <si>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</si>
  <si>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</si>
  <si>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</si>
  <si>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</si>
  <si>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</si>
  <si>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</si>
  <si>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</si>
  <si>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</si>
  <si>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</si>
  <si>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</si>
  <si>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</si>
  <si>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</si>
  <si>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</si>
  <si>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</si>
  <si>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</si>
  <si>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</si>
  <si>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</si>
  <si>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</si>
  <si>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</si>
  <si>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</si>
  <si>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</si>
  <si>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</si>
  <si>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</si>
  <si>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</si>
  <si>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</si>
  <si>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</si>
  <si>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</si>
  <si>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</si>
  <si>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</si>
  <si>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</si>
  <si>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</si>
  <si>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</si>
  <si>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</si>
  <si>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</si>
  <si>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</si>
  <si>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</si>
  <si>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</si>
  <si>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</si>
  <si>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</si>
  <si>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</si>
  <si>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</si>
  <si>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</si>
  <si>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</si>
  <si>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</si>
  <si>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</si>
  <si>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</si>
  <si>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</si>
  <si>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</si>
  <si>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</si>
  <si>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</si>
  <si>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</si>
  <si>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</si>
  <si>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</si>
  <si>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</si>
  <si>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</si>
  <si>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</si>
  <si>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</si>
  <si>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</si>
  <si>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</si>
  <si>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</si>
  <si>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</si>
  <si>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</si>
  <si>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</si>
  <si>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</si>
  <si>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</si>
  <si>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</si>
  <si>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</si>
  <si>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</si>
  <si>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</si>
  <si>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</si>
  <si>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</si>
  <si>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</si>
  <si>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</si>
  <si>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</si>
  <si>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</si>
  <si>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</si>
  <si>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</si>
  <si>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</si>
  <si>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</si>
  <si>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</si>
  <si>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</si>
  <si>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</si>
  <si>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</si>
  <si>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</si>
  <si>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</si>
  <si>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</si>
  <si>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</si>
  <si>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</si>
  <si>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</si>
  <si>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</si>
  <si>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</si>
  <si>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</si>
  <si>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</si>
  <si>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</si>
  <si>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</si>
  <si>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</si>
  <si>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</si>
  <si>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</si>
  <si>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</si>
  <si>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</si>
  <si>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</si>
  <si>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</si>
  <si>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</si>
  <si>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</si>
  <si>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</si>
  <si>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</si>
  <si>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</si>
  <si>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</si>
  <si>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</si>
  <si>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</si>
  <si>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</si>
  <si>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</si>
  <si>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</si>
  <si>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</si>
  <si>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</si>
  <si>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</si>
  <si>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</si>
  <si>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</si>
  <si>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</si>
  <si>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</si>
  <si>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</si>
  <si>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</si>
  <si>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</si>
  <si>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</si>
  <si>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</si>
  <si>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</si>
  <si>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</si>
  <si>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</si>
  <si>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</si>
  <si>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</si>
  <si>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</si>
  <si>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</si>
  <si>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</si>
  <si>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</si>
  <si>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</si>
  <si>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</si>
  <si>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</si>
  <si>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</si>
  <si>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</si>
  <si>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</si>
  <si>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</si>
  <si>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</si>
  <si>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</si>
  <si>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</si>
  <si>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</si>
  <si>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</si>
  <si>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</si>
  <si>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</si>
  <si>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</si>
  <si>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</si>
  <si>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</si>
  <si>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</si>
  <si>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</si>
  <si>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</si>
  <si>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</si>
  <si>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</si>
  <si>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</si>
  <si>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</si>
  <si>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</si>
  <si>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</si>
  <si>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</si>
  <si>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</si>
  <si>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</si>
  <si>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</si>
  <si>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</si>
  <si>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</si>
  <si>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</si>
  <si>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</si>
  <si>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</si>
  <si>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</si>
  <si>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</si>
  <si>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</si>
  <si>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</si>
  <si>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</si>
  <si>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</si>
  <si>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</si>
  <si>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</si>
  <si>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</si>
  <si>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</si>
  <si>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</si>
  <si>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</si>
  <si>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</si>
  <si>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</si>
  <si>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</si>
  <si>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</si>
  <si>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</si>
  <si>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</si>
  <si>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</si>
  <si>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</si>
  <si>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</si>
  <si>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</si>
  <si>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</si>
  <si>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</si>
  <si>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</si>
  <si>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</si>
  <si>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</si>
  <si>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</si>
  <si>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</si>
  <si>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</si>
  <si>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</si>
  <si>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</si>
  <si>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</si>
  <si>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</si>
  <si>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</si>
  <si>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</si>
  <si>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</si>
  <si>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</si>
  <si>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</si>
  <si>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</si>
  <si>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</si>
  <si>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</si>
  <si>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</si>
  <si>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</si>
  <si>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</si>
  <si>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</si>
  <si>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</si>
  <si>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</si>
  <si>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</si>
  <si>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</si>
  <si>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</si>
  <si>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</si>
  <si>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</si>
  <si>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</si>
  <si>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</si>
  <si>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</si>
  <si>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</si>
  <si>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</si>
  <si>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</si>
  <si>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</si>
  <si>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</si>
  <si>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</si>
  <si>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</si>
  <si>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</si>
  <si>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</si>
  <si>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</si>
  <si>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</si>
  <si>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</si>
  <si>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</si>
  <si>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</si>
  <si>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</si>
  <si>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</si>
  <si>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</si>
  <si>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</si>
  <si>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</si>
  <si>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</si>
  <si>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</si>
  <si>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</si>
  <si>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</si>
  <si>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</si>
  <si>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</si>
  <si>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</si>
  <si>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</si>
  <si>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</si>
  <si>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</si>
  <si>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</si>
  <si>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</si>
  <si>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</si>
  <si>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</si>
  <si>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</si>
  <si>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</si>
  <si>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</si>
  <si>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</si>
  <si>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</si>
  <si>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</si>
  <si>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</si>
  <si>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</si>
  <si>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</si>
  <si>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</si>
  <si>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</si>
  <si>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</si>
  <si>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</si>
  <si>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</si>
  <si>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</si>
  <si>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</si>
  <si>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</si>
  <si>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</si>
  <si>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</si>
  <si>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</si>
  <si>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</si>
  <si>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</si>
  <si>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</si>
  <si>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</si>
  <si>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</si>
  <si>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</si>
  <si>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</si>
  <si>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</si>
  <si>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</si>
  <si>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</si>
  <si>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</si>
  <si>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</si>
  <si>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</si>
  <si>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</si>
  <si>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</si>
  <si>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</si>
  <si>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</si>
  <si>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</si>
  <si>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</si>
  <si>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</si>
  <si>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</si>
  <si>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</si>
  <si>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</si>
  <si>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</si>
  <si>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</si>
  <si>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</si>
  <si>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</si>
  <si>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</si>
  <si>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</si>
  <si>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</si>
  <si>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</si>
  <si>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</si>
  <si>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</si>
  <si>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</si>
  <si>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</si>
  <si>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</si>
  <si>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</si>
  <si>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</si>
  <si>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</si>
  <si>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</si>
  <si>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</si>
  <si>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</si>
  <si>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</si>
  <si>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</si>
  <si>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</si>
  <si>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</si>
  <si>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</si>
  <si>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</si>
  <si>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</si>
  <si>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</si>
  <si>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</si>
  <si>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</si>
  <si>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</si>
  <si>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</si>
  <si>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</si>
  <si>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</si>
  <si>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</si>
  <si>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</si>
  <si>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</si>
  <si>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</si>
  <si>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</si>
  <si>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</si>
  <si>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</si>
  <si>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</si>
  <si>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</si>
  <si>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</si>
  <si>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</si>
  <si>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</si>
  <si>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</si>
  <si>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</si>
  <si>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</si>
  <si>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</si>
  <si>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</si>
  <si>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</si>
  <si>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</si>
  <si>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</si>
  <si>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</si>
  <si>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</si>
  <si>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</si>
  <si>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</si>
  <si>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</si>
  <si>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</si>
  <si>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</si>
  <si>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</si>
  <si>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</si>
  <si>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</si>
  <si>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</si>
  <si>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</si>
  <si>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</si>
  <si>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</si>
  <si>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</si>
  <si>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</si>
  <si>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</si>
  <si>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</si>
  <si>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</si>
  <si>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</si>
  <si>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</si>
  <si>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</si>
  <si>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</si>
  <si>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</si>
  <si>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</si>
  <si>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</si>
  <si>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</si>
  <si>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</si>
  <si>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</si>
  <si>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</si>
  <si>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</si>
  <si>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</si>
  <si>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</si>
  <si>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</si>
  <si>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</si>
  <si>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</si>
  <si>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</si>
  <si>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</si>
  <si>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</si>
  <si>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</si>
  <si>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</si>
  <si>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</si>
  <si>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</si>
  <si>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</si>
  <si>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</si>
  <si>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</si>
  <si>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</si>
  <si>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</si>
  <si>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</si>
  <si>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</si>
  <si>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</si>
  <si>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</si>
  <si>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</si>
  <si>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</si>
  <si>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</si>
  <si>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</si>
  <si>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</si>
  <si>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</si>
  <si>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</si>
  <si>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</si>
  <si>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</si>
  <si>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</si>
  <si>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</si>
  <si>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</si>
  <si>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</si>
  <si>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</si>
  <si>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</si>
  <si>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</si>
  <si>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</si>
  <si>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</si>
  <si>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</si>
  <si>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</si>
  <si>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</si>
  <si>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</si>
  <si>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</si>
  <si>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</si>
  <si>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</si>
  <si>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</si>
  <si>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</si>
  <si>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</si>
  <si>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</si>
  <si>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</si>
  <si>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</si>
  <si>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</si>
  <si>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</si>
  <si>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</si>
  <si>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</si>
  <si>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</si>
  <si>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</si>
  <si>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</si>
  <si>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</si>
  <si>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</si>
  <si>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</si>
  <si>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</si>
  <si>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</si>
  <si>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</si>
  <si>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</si>
  <si>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</si>
  <si>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</si>
  <si>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</si>
  <si>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</si>
  <si>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</si>
  <si>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</si>
  <si>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</si>
  <si>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</si>
  <si>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</si>
  <si>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</si>
  <si>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</si>
  <si>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</si>
  <si>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</si>
  <si>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</si>
  <si>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</si>
  <si>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</si>
  <si>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</si>
  <si>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</si>
  <si>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</si>
  <si>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</si>
  <si>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</si>
  <si>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</si>
  <si>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</si>
  <si>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</si>
  <si>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</si>
  <si>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</si>
  <si>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</si>
  <si>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</si>
  <si>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</si>
  <si>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</si>
  <si>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</si>
  <si>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</si>
  <si>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</si>
  <si>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</si>
  <si>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</si>
  <si>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</si>
  <si>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</si>
  <si>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</si>
  <si>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</si>
  <si>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</si>
  <si>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</si>
  <si>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</si>
  <si>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</si>
  <si>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</si>
  <si>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</si>
  <si>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</si>
  <si>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</si>
  <si>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</si>
  <si>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</si>
  <si>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</si>
  <si>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</si>
  <si>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</si>
  <si>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</si>
  <si>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</si>
  <si>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</si>
  <si>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</si>
  <si>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</si>
  <si>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</si>
  <si>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</si>
  <si>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</si>
  <si>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</si>
  <si>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</si>
  <si>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</si>
  <si>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</si>
  <si>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</si>
  <si>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</si>
  <si>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</si>
  <si>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</si>
  <si>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</si>
  <si>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</si>
  <si>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</si>
  <si>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</si>
  <si>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</si>
  <si>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</si>
  <si>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</si>
  <si>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</si>
  <si>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</si>
  <si>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</si>
  <si>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</si>
  <si>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</si>
  <si>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</si>
  <si>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</si>
  <si>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</si>
  <si>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</si>
  <si>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</si>
  <si>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</si>
  <si>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</si>
  <si>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</si>
  <si>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</si>
  <si>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</si>
  <si>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</si>
  <si>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</si>
  <si>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</si>
  <si>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</si>
  <si>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</si>
  <si>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</si>
  <si>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</si>
  <si>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</si>
  <si>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</si>
  <si>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</si>
  <si>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</si>
  <si>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</si>
  <si>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</si>
  <si>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</si>
  <si>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</si>
  <si>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</si>
  <si>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</si>
  <si>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</si>
  <si>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</si>
  <si>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</si>
  <si>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</si>
  <si>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</si>
  <si>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</si>
  <si>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</si>
  <si>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</si>
  <si>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</si>
  <si>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</si>
  <si>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</si>
  <si>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</si>
  <si>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</si>
  <si>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</si>
  <si>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</si>
  <si>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</si>
  <si>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</si>
  <si>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</si>
  <si>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</si>
  <si>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</si>
  <si>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</si>
  <si>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</si>
  <si>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</si>
  <si>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</si>
  <si>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</si>
  <si>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</si>
  <si>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</si>
  <si>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</si>
  <si>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</si>
  <si>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</si>
  <si>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</si>
  <si>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</si>
  <si>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</si>
  <si>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</si>
  <si>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</si>
  <si>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</si>
  <si>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</si>
  <si>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</si>
  <si>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</si>
  <si>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</si>
  <si>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</si>
  <si>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</si>
  <si>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</si>
  <si>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</si>
  <si>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</si>
  <si>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</si>
  <si>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</si>
  <si>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</si>
  <si>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</si>
  <si>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</si>
  <si>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</si>
  <si>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</si>
  <si>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</si>
  <si>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</si>
  <si>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</si>
  <si>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</si>
  <si>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</si>
  <si>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</si>
  <si>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</si>
  <si>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</si>
  <si>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</si>
  <si>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</si>
  <si>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</si>
  <si>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</si>
  <si>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</si>
  <si>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</si>
  <si>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</si>
  <si>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</si>
  <si>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</si>
  <si>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</si>
  <si>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</si>
  <si>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</si>
  <si>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</si>
  <si>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</si>
  <si>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</si>
  <si>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</si>
  <si>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</si>
  <si>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</si>
  <si>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</si>
  <si>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</si>
  <si>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</si>
  <si>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</si>
  <si>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</si>
  <si>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</si>
  <si>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</si>
  <si>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</si>
  <si>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</si>
  <si>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</si>
  <si>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</si>
  <si>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</si>
  <si>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</si>
  <si>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</si>
  <si>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</si>
  <si>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</si>
  <si>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</si>
  <si>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</si>
  <si>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</si>
  <si>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</si>
  <si>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</si>
  <si>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</si>
  <si>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</si>
  <si>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</si>
  <si>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</si>
  <si>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</si>
  <si>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</si>
  <si>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</si>
  <si>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</si>
  <si>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</si>
  <si>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</si>
  <si>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</si>
  <si>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</si>
  <si>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</si>
  <si>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</si>
  <si>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</si>
  <si>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</si>
  <si>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</si>
  <si>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</si>
  <si>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</si>
  <si>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</si>
  <si>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</si>
  <si>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</si>
  <si>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</si>
  <si>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</si>
  <si>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</si>
  <si>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</si>
  <si>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</si>
  <si>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</si>
  <si>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</si>
  <si>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</si>
  <si>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</si>
  <si>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</si>
  <si>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</si>
  <si>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</si>
  <si>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</si>
  <si>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</si>
  <si>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</si>
  <si>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</si>
  <si>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</si>
  <si>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</si>
  <si>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</si>
  <si>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</si>
  <si>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</si>
  <si>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</si>
  <si>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</si>
  <si>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</si>
  <si>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</si>
  <si>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</si>
  <si>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</si>
  <si>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</si>
  <si>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</si>
  <si>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</si>
  <si>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</si>
  <si>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</si>
  <si>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</si>
  <si>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</si>
  <si>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</si>
  <si>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</si>
  <si>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</si>
  <si>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</si>
  <si>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</si>
  <si>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</si>
  <si>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</si>
  <si>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</si>
  <si>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</si>
  <si>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</si>
  <si>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</si>
  <si>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</si>
  <si>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</si>
  <si>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</si>
  <si>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</si>
  <si>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</si>
  <si>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</si>
  <si>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</si>
  <si>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</si>
  <si>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</si>
  <si>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</si>
  <si>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</si>
  <si>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</si>
  <si>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</si>
  <si>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</si>
  <si>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</si>
  <si>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</si>
  <si>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</si>
  <si>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</si>
  <si>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</si>
  <si>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</si>
  <si>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</si>
  <si>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</si>
  <si>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</si>
  <si>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</si>
  <si>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</si>
  <si>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</si>
  <si>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</si>
  <si>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</si>
  <si>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</si>
  <si>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</si>
  <si>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</si>
  <si>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</si>
  <si>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</si>
  <si>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</si>
  <si>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</si>
  <si>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</si>
  <si>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</si>
  <si>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</si>
  <si>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</si>
  <si>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</si>
  <si>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</si>
  <si>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</si>
  <si>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</si>
  <si>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</si>
  <si>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</si>
  <si>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</si>
  <si>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</si>
  <si>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</si>
  <si>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</si>
  <si>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</si>
  <si>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</si>
  <si>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</si>
  <si>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</si>
  <si>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</si>
  <si>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</si>
  <si>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</si>
  <si>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</si>
  <si>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</si>
  <si>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</si>
  <si>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</si>
  <si>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</si>
  <si>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</si>
  <si>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</si>
  <si>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</si>
  <si>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</si>
  <si>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</si>
  <si>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</si>
  <si>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</si>
  <si>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</si>
  <si>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</si>
  <si>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</si>
  <si>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</si>
  <si>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</si>
  <si>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</si>
  <si>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</si>
  <si>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</si>
  <si>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</si>
  <si>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</si>
  <si>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</si>
  <si>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</si>
  <si>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</si>
  <si>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</si>
  <si>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</si>
  <si>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</si>
  <si>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</si>
  <si>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</si>
  <si>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</si>
  <si>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</si>
  <si>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</si>
  <si>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</si>
  <si>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</si>
  <si>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</si>
  <si>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</si>
  <si>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</si>
  <si>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</si>
  <si>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</si>
  <si>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</si>
  <si>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</si>
  <si>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</si>
  <si>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</si>
  <si>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</si>
  <si>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</si>
  <si>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</si>
  <si>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</si>
  <si>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</si>
  <si>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</si>
  <si>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</si>
  <si>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</si>
  <si>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</si>
  <si>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</si>
  <si>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</si>
  <si>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</si>
  <si>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</si>
  <si>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</si>
  <si>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</si>
  <si>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</si>
  <si>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</si>
  <si>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</si>
  <si>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</si>
  <si>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</si>
  <si>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</si>
  <si>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</si>
  <si>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</si>
  <si>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</si>
  <si>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</si>
  <si>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</si>
  <si>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</si>
  <si>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</si>
  <si>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</si>
  <si>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</si>
  <si>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</si>
  <si>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</si>
  <si>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</si>
  <si>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</si>
  <si>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</si>
  <si>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</si>
  <si>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</si>
  <si>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</si>
  <si>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</si>
  <si>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</si>
  <si>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</si>
  <si>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</si>
  <si>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</si>
  <si>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</si>
  <si>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</si>
  <si>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</si>
  <si>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</si>
  <si>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</si>
  <si>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</si>
  <si>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</si>
  <si>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</si>
  <si>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</si>
  <si>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</si>
  <si>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</si>
  <si>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</si>
  <si>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</si>
  <si>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</si>
  <si>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</si>
  <si>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</si>
  <si>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</si>
  <si>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</si>
  <si>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</si>
  <si>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</si>
  <si>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</si>
  <si>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</si>
  <si>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</si>
  <si>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</si>
  <si>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</si>
  <si>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</si>
  <si>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</si>
  <si>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</si>
  <si>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</si>
  <si>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</si>
  <si>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</si>
  <si>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</si>
  <si>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</si>
  <si>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</si>
  <si>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</si>
  <si>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</si>
  <si>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</si>
  <si>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</si>
  <si>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</si>
  <si>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</si>
  <si>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</si>
  <si>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</si>
  <si>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</si>
  <si>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</si>
  <si>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</si>
  <si>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</si>
  <si>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</si>
  <si>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</si>
  <si>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</si>
  <si>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</si>
  <si>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</si>
  <si>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</si>
  <si>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</si>
  <si>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</si>
  <si>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</si>
  <si>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</si>
  <si>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</si>
  <si>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</si>
  <si>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</si>
  <si>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</si>
  <si>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</si>
  <si>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</si>
  <si>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</si>
  <si>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</si>
  <si>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</si>
  <si>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</si>
  <si>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</si>
  <si>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</si>
  <si>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</si>
  <si>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</si>
  <si>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</si>
  <si>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</si>
  <si>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</si>
  <si>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</si>
  <si>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</si>
  <si>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</si>
  <si>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</si>
  <si>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</si>
  <si>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</si>
  <si>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</si>
  <si>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</si>
  <si>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</si>
  <si>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</si>
  <si>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</si>
  <si>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</si>
  <si>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</si>
  <si>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</si>
  <si>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</si>
  <si>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</si>
  <si>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</si>
  <si>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</si>
  <si>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</si>
  <si>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</si>
  <si>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</si>
  <si>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</si>
  <si>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</si>
  <si>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</si>
  <si>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</si>
  <si>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</si>
  <si>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</si>
  <si>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</si>
  <si>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</si>
  <si>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</si>
  <si>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</si>
  <si>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</si>
  <si>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</si>
  <si>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</si>
  <si>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</si>
  <si>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</si>
  <si>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</si>
  <si>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</si>
  <si>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</si>
  <si>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</si>
  <si>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</si>
  <si>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</si>
  <si>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</si>
  <si>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</si>
  <si>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</si>
  <si>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</si>
  <si>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</si>
  <si>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</si>
  <si>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</si>
  <si>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</si>
  <si>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</si>
  <si>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</si>
  <si>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</si>
  <si>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</si>
  <si>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</si>
  <si>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</si>
  <si>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</si>
  <si>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</si>
  <si>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</si>
  <si>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</si>
  <si>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</si>
  <si>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</si>
  <si>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</si>
  <si>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</si>
  <si>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</si>
  <si>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</si>
  <si>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</si>
  <si>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</si>
  <si>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</si>
  <si>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</si>
  <si>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</si>
  <si>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</si>
  <si>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</si>
  <si>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</si>
  <si>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</si>
  <si>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</si>
  <si>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</si>
  <si>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</si>
  <si>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</si>
  <si>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</si>
  <si>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</si>
  <si>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</si>
  <si>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</si>
  <si>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</si>
  <si>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</si>
  <si>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</si>
  <si>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</si>
  <si>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</si>
  <si>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</si>
  <si>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</si>
  <si>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</si>
  <si>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</si>
  <si>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</si>
  <si>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</si>
  <si>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</si>
  <si>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</si>
  <si>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</si>
  <si>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</si>
  <si>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</si>
  <si>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</si>
  <si>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</si>
  <si>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</si>
  <si>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</si>
  <si>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</si>
  <si>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</si>
  <si>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</si>
  <si>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</si>
  <si>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</si>
  <si>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</si>
  <si>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</si>
  <si>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</si>
  <si>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</si>
  <si>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</si>
  <si>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</si>
  <si>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</si>
  <si>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</si>
  <si>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</si>
  <si>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</si>
  <si>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</si>
  <si>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</si>
  <si>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</si>
  <si>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</si>
  <si>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</si>
  <si>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</si>
  <si>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</si>
  <si>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</si>
  <si>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</si>
  <si>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</si>
  <si>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</si>
  <si>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</si>
  <si>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</si>
  <si>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</si>
  <si>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</si>
  <si>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</si>
  <si>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</si>
  <si>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</si>
  <si>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</si>
  <si>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</si>
  <si>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</si>
  <si>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</si>
  <si>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</si>
  <si>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</si>
  <si>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</si>
  <si>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</si>
  <si>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</si>
  <si>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</si>
  <si>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</si>
  <si>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</si>
  <si>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</si>
  <si>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</si>
  <si>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</si>
  <si>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</si>
  <si>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</si>
  <si>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</si>
  <si>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</si>
  <si>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</si>
  <si>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</si>
  <si>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</si>
  <si>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</si>
  <si>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</si>
  <si>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</si>
  <si>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</si>
  <si>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</si>
  <si>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</si>
  <si>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</si>
  <si>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</si>
  <si>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</si>
  <si>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</si>
  <si>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</si>
  <si>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</si>
  <si>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</si>
  <si>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</si>
  <si>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</si>
  <si>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</si>
  <si>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</si>
  <si>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</si>
  <si>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</si>
  <si>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</si>
  <si>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</si>
  <si>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</si>
  <si>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</si>
  <si>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</si>
  <si>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</si>
  <si>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</si>
  <si>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</si>
  <si>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</si>
  <si>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</si>
  <si>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</si>
  <si>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</si>
  <si>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</si>
  <si>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</si>
  <si>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</si>
  <si>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</si>
  <si>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</si>
  <si>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</si>
  <si>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</si>
  <si>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</si>
  <si>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</si>
  <si>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</si>
  <si>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</si>
  <si>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</si>
  <si>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</si>
  <si>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</si>
  <si>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</si>
  <si>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</si>
  <si>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</si>
  <si>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</si>
  <si>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</si>
  <si>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</si>
  <si>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</si>
  <si>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</si>
  <si>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</si>
  <si>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</si>
  <si>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</si>
  <si>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</si>
  <si>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</si>
  <si>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</si>
  <si>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</si>
  <si>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</si>
  <si>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</si>
  <si>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</si>
  <si>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</si>
  <si>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</si>
  <si>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</si>
  <si>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</si>
  <si>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</si>
  <si>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</si>
  <si>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</si>
  <si>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</si>
  <si>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</si>
  <si>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</si>
  <si>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</si>
  <si>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</si>
  <si>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</si>
  <si>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</si>
  <si>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</si>
  <si>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</si>
  <si>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</si>
  <si>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</si>
  <si>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Robusta</t>
  </si>
  <si>
    <t>Excelsa</t>
  </si>
  <si>
    <t>Arabica</t>
  </si>
  <si>
    <t>Liberica</t>
  </si>
  <si>
    <t>Full Roast Type</t>
  </si>
  <si>
    <t>Full cofee type</t>
  </si>
  <si>
    <t>Medium</t>
  </si>
  <si>
    <t>Light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</si>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</sst>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dd\-mmm\-yyyy"/>
    <numFmt numFmtId="169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eemah Bentil" refreshedDate="45276.008551967592" createdVersion="8" refreshedVersion="8" minRefreshableVersion="3" recordCount="1000" xr:uid="{2EF80E30-34DA-4E30-9FBD-2C728D370FBF}">
  <cacheSource type="worksheet">
    <worksheetSource ref="A1:O1001" sheet="orders"/>
  </cacheSource>
  <cacheFields count="15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4">
      <sharedItems containsSemiMixedTypes="0" containsString="0" containsNumber="1" minValue="0.2" maxValue="2.5"/>
    </cacheField>
    <cacheField name="Unit Price" numFmtId="169">
      <sharedItems containsSemiMixedTypes="0" containsString="0" containsNumber="1" minValue="2.6849999999999996" maxValue="36.454999999999998"/>
    </cacheField>
    <cacheField name="Sales" numFmtId="169">
      <sharedItems containsSemiMixedTypes="0" containsString="0" containsNumber="1" minValue="2.6849999999999996" maxValue="218.73" count="197">
        <n v="19.899999999999999"/>
        <n v="41.25"/>
        <n v="12.95"/>
        <n v="27.5"/>
        <n v="54.969999999999992"/>
        <n v="38.849999999999994"/>
        <n v="21.87"/>
        <n v="4.7549999999999999"/>
        <n v="17.91"/>
        <n v="5.97"/>
        <n v="39.799999999999997"/>
        <n v="170.77499999999998"/>
        <n v="49.75"/>
        <n v="41.169999999999995"/>
        <n v="11.654999999999999"/>
        <n v="114.42499999999998"/>
        <n v="20.25"/>
        <n v="77.699999999999989"/>
        <n v="82.339999999999989"/>
        <n v="16.875"/>
        <n v="14.58"/>
        <n v="91.539999999999992"/>
        <n v="11.94"/>
        <n v="11.25"/>
        <n v="12.375"/>
        <n v="27"/>
        <n v="21.825000000000003"/>
        <n v="35.82"/>
        <n v="52.38"/>
        <n v="23.774999999999999"/>
        <n v="57.06"/>
        <n v="8.73"/>
        <n v="28.53"/>
        <n v="59.699999999999996"/>
        <n v="43.650000000000006"/>
        <n v="7.29"/>
        <n v="8.0549999999999997"/>
        <n v="72.91"/>
        <n v="16.5"/>
        <n v="178.70999999999998"/>
        <n v="63.249999999999993"/>
        <n v="7.77"/>
        <n v="15.54"/>
        <n v="145.82"/>
        <n v="29.849999999999998"/>
        <n v="72.75"/>
        <n v="47.55"/>
        <n v="10.935"/>
        <n v="59.4"/>
        <n v="89.35499999999999"/>
        <n v="26.19"/>
        <n v="26.849999999999994"/>
        <n v="6.75"/>
        <n v="7.169999999999999"/>
        <n v="9.51"/>
        <n v="2.9849999999999999"/>
        <n v="136.61999999999998"/>
        <n v="77.624999999999986"/>
        <n v="17.82"/>
        <n v="53.699999999999996"/>
        <n v="3.5849999999999995"/>
        <n v="40.5"/>
        <n v="47.8"/>
        <n v="109.36499999999999"/>
        <n v="100.39499999999998"/>
        <n v="33.75"/>
        <n v="35.849999999999994"/>
        <n v="51.8"/>
        <n v="103.49999999999999"/>
        <n v="44.55"/>
        <n v="35.64"/>
        <n v="155.24999999999997"/>
        <n v="13.5"/>
        <n v="13.095000000000001"/>
        <n v="148.92499999999998"/>
        <n v="87.300000000000011"/>
        <n v="24.3"/>
        <n v="13.365"/>
        <n v="14.55"/>
        <n v="14.339999999999998"/>
        <n v="15.85"/>
        <n v="19.02"/>
        <n v="38.04"/>
        <n v="4.125"/>
        <n v="3.8849999999999998"/>
        <n v="68.75"/>
        <n v="23.88"/>
        <n v="12.15"/>
        <n v="94.874999999999986"/>
        <n v="102.46499999999997"/>
        <n v="48.6"/>
        <n v="29.784999999999997"/>
        <n v="17.46"/>
        <n v="68.309999999999988"/>
        <n v="18.225000000000001"/>
        <n v="51.749999999999993"/>
        <n v="68.655000000000001"/>
        <n v="2.6849999999999996"/>
        <n v="61.754999999999995"/>
        <n v="123.50999999999999"/>
        <n v="218.73"/>
        <n v="33"/>
        <n v="23.31"/>
        <n v="16.11"/>
        <n v="29.16"/>
        <n v="17.899999999999999"/>
        <n v="204.92999999999995"/>
        <n v="34.154999999999994"/>
        <n v="109.93999999999998"/>
        <n v="25.9"/>
        <n v="22.274999999999999"/>
        <n v="32.22"/>
        <n v="8.25"/>
        <n v="31.08"/>
        <n v="36.450000000000003"/>
        <n v="4.4550000000000001"/>
        <n v="33.464999999999996"/>
        <n v="19.424999999999997"/>
        <n v="72.900000000000006"/>
        <n v="53.46"/>
        <n v="59.569999999999993"/>
        <n v="82.5"/>
        <n v="22.5"/>
        <n v="20.584999999999997"/>
        <n v="31.7"/>
        <n v="58.2"/>
        <n v="56.25"/>
        <n v="10.754999999999999"/>
        <n v="14.924999999999999"/>
        <n v="119.13999999999999"/>
        <n v="129.37499999999997"/>
        <n v="17.924999999999997"/>
        <n v="20.625"/>
        <n v="36.454999999999998"/>
        <n v="182.27499999999998"/>
        <n v="45.769999999999996"/>
        <n v="133.85999999999999"/>
        <n v="21.509999999999998"/>
        <n v="9.9499999999999993"/>
        <n v="28.679999999999996"/>
        <n v="27.945"/>
        <n v="139.72499999999999"/>
        <n v="27.484999999999996"/>
        <n v="59.75"/>
        <n v="71.699999999999989"/>
        <n v="25.874999999999996"/>
        <n v="89.1"/>
        <n v="5.3699999999999992"/>
        <n v="13.424999999999997"/>
        <n v="26.73"/>
        <n v="111.78"/>
        <n v="14.85"/>
        <n v="189.74999999999997"/>
        <n v="44.75"/>
        <n v="13.75"/>
        <n v="21.479999999999997"/>
        <n v="22.884999999999998"/>
        <n v="45"/>
        <n v="55.89"/>
        <n v="74.25"/>
        <n v="43.74"/>
        <n v="8.91"/>
        <n v="46.62"/>
        <n v="43.019999999999996"/>
        <n v="167.67000000000002"/>
        <n v="63.4"/>
        <n v="26.849999999999998"/>
        <n v="24.75"/>
        <n v="49.5"/>
        <n v="8.9550000000000001"/>
        <n v="137.31"/>
        <n v="83.835000000000008"/>
        <n v="200.78999999999996"/>
        <n v="67.5"/>
        <n v="66.929999999999993"/>
        <n v="10.739999999999998"/>
        <n v="31.624999999999996"/>
        <n v="126.49999999999999"/>
        <n v="23.9"/>
        <n v="95.1"/>
        <n v="79.25"/>
        <n v="14.265000000000001"/>
        <n v="102.92499999999998"/>
        <n v="164.90999999999997"/>
        <n v="60.75"/>
        <n v="82.454999999999984"/>
        <n v="3.645"/>
        <n v="137.42499999999998"/>
        <n v="64.75"/>
        <n v="4.3650000000000002"/>
        <n v="34.92"/>
        <n v="35.799999999999997"/>
        <n v="8.9499999999999993"/>
        <n v="55"/>
        <n v="29.1"/>
        <n v="29.7"/>
        <n v="158.12499999999997"/>
      </sharedItems>
    </cacheField>
    <cacheField name="Full cofee type" numFmtId="0">
      <sharedItems/>
    </cacheField>
    <cacheField name="Full Roast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d v="2019-09-05T00:00:00"/>
    <s v="17670-51384-MA"/>
    <s v="R-M-1"/>
    <n v="2"/>
    <s v="Aloisia Allner"/>
    <s v="aallner0@lulu.com"/>
    <s v="United States"/>
    <s v="Rob"/>
    <s v="M"/>
    <n v="1"/>
    <n v="9.9499999999999993"/>
    <x v="0"/>
    <s v="Robusta"/>
    <s v="Medium"/>
  </r>
  <r>
    <s v="QEV-37451-860"/>
    <d v="2019-09-05T00:00:00"/>
    <s v="17670-51384-MA"/>
    <s v="E-M-0.5"/>
    <n v="5"/>
    <s v="Aloisia Allner"/>
    <s v="aallner0@lulu.com"/>
    <s v="United States"/>
    <s v="Exc"/>
    <s v="M"/>
    <n v="0.5"/>
    <n v="8.25"/>
    <x v="1"/>
    <s v="Excelsa"/>
    <s v="Medium"/>
  </r>
  <r>
    <s v="FAA-43335-268"/>
    <d v="2021-06-17T00:00:00"/>
    <s v="21125-22134-PX"/>
    <s v="A-L-1"/>
    <n v="1"/>
    <s v="Jami Redholes"/>
    <s v="jredholes2@tmall.com"/>
    <s v="United States"/>
    <s v="Ara"/>
    <s v="L"/>
    <n v="1"/>
    <n v="12.95"/>
    <x v="2"/>
    <s v="Arabica"/>
    <s v="Light"/>
  </r>
  <r>
    <s v="KAC-83089-793"/>
    <d v="2021-07-15T00:00:00"/>
    <s v="23806-46781-OU"/>
    <s v="E-M-1"/>
    <n v="2"/>
    <s v="Christoffer O' Shea"/>
    <s v=" "/>
    <s v="Ireland"/>
    <s v="Exc"/>
    <s v="M"/>
    <n v="1"/>
    <n v="13.75"/>
    <x v="3"/>
    <s v="Excelsa"/>
    <s v="Medium"/>
  </r>
  <r>
    <s v="KAC-83089-793"/>
    <d v="2021-07-15T00:00:00"/>
    <s v="23806-46781-OU"/>
    <s v="R-L-2.5"/>
    <n v="2"/>
    <s v="Christoffer O' Shea"/>
    <s v=" "/>
    <s v="Ireland"/>
    <s v="Rob"/>
    <s v="L"/>
    <n v="2.5"/>
    <n v="27.484999999999996"/>
    <x v="4"/>
    <s v="Robusta"/>
    <s v="Light"/>
  </r>
  <r>
    <s v="CVP-18956-553"/>
    <d v="2021-08-04T00:00:00"/>
    <s v="86561-91660-RB"/>
    <s v="L-D-1"/>
    <n v="3"/>
    <s v="Beryle Cottier"/>
    <s v=" "/>
    <s v="United States"/>
    <s v="Lib"/>
    <s v="D"/>
    <n v="1"/>
    <n v="12.95"/>
    <x v="5"/>
    <s v="Liberica"/>
    <s v="Dark"/>
  </r>
  <r>
    <s v="IPP-31994-879"/>
    <d v="2022-01-21T00:00:00"/>
    <s v="65223-29612-CB"/>
    <s v="E-D-0.5"/>
    <n v="3"/>
    <s v="Shaylynn Lobe"/>
    <s v="slobe6@nifty.com"/>
    <s v="United States"/>
    <s v="Exc"/>
    <s v="D"/>
    <n v="0.5"/>
    <n v="7.29"/>
    <x v="6"/>
    <s v="Excelsa"/>
    <s v="Dark"/>
  </r>
  <r>
    <s v="SNZ-65340-705"/>
    <d v="2022-05-20T00:00:00"/>
    <s v="21134-81676-FR"/>
    <s v="L-L-0.2"/>
    <n v="1"/>
    <s v="Melvin Wharfe"/>
    <s v=" "/>
    <s v="Ireland"/>
    <s v="Lib"/>
    <s v="L"/>
    <n v="0.2"/>
    <n v="4.7549999999999999"/>
    <x v="7"/>
    <s v="Liberica"/>
    <s v="Light"/>
  </r>
  <r>
    <s v="EZT-46571-659"/>
    <d v="2019-01-02T00:00:00"/>
    <s v="03396-68805-ZC"/>
    <s v="R-M-0.5"/>
    <n v="3"/>
    <s v="Guthrey Petracci"/>
    <s v="gpetracci8@livejournal.com"/>
    <s v="United States"/>
    <s v="Rob"/>
    <s v="M"/>
    <n v="0.5"/>
    <n v="5.97"/>
    <x v="8"/>
    <s v="Robusta"/>
    <s v="Medium"/>
  </r>
  <r>
    <s v="NWQ-70061-912"/>
    <d v="2019-09-05T00:00:00"/>
    <s v="61021-27840-ZN"/>
    <s v="R-M-0.5"/>
    <n v="1"/>
    <s v="Rodger Raven"/>
    <s v="rraven9@ed.gov"/>
    <s v="United States"/>
    <s v="Rob"/>
    <s v="M"/>
    <n v="0.5"/>
    <n v="5.97"/>
    <x v="9"/>
    <s v="Robusta"/>
    <s v="Medium"/>
  </r>
  <r>
    <s v="BKK-47233-845"/>
    <d v="2021-03-08T00:00:00"/>
    <s v="76239-90137-UQ"/>
    <s v="A-D-1"/>
    <n v="4"/>
    <s v="Ferrell Ferber"/>
    <s v="fferbera@businesswire.com"/>
    <s v="United States"/>
    <s v="Ara"/>
    <s v="D"/>
    <n v="1"/>
    <n v="9.9499999999999993"/>
    <x v="10"/>
    <s v="Arabica"/>
    <s v="Dark"/>
  </r>
  <r>
    <s v="VQR-01002-970"/>
    <d v="2020-10-28T00:00:00"/>
    <s v="49315-21985-BB"/>
    <s v="E-L-2.5"/>
    <n v="5"/>
    <s v="Duky Phizackerly"/>
    <s v="dphizackerlyb@utexas.edu"/>
    <s v="United States"/>
    <s v="Exc"/>
    <s v="L"/>
    <n v="2.5"/>
    <n v="34.154999999999994"/>
    <x v="11"/>
    <s v="Excelsa"/>
    <s v="Light"/>
  </r>
  <r>
    <s v="SZW-48378-399"/>
    <d v="2022-07-02T00:00:00"/>
    <s v="34136-36674-OM"/>
    <s v="R-M-1"/>
    <n v="5"/>
    <s v="Rosaleen Scholar"/>
    <s v="rscholarc@nyu.edu"/>
    <s v="United States"/>
    <s v="Rob"/>
    <s v="M"/>
    <n v="1"/>
    <n v="9.9499999999999993"/>
    <x v="12"/>
    <s v="Robusta"/>
    <s v="Medium"/>
  </r>
  <r>
    <s v="ITA-87418-783"/>
    <d v="2020-05-22T00:00:00"/>
    <s v="39396-12890-PE"/>
    <s v="R-D-2.5"/>
    <n v="2"/>
    <s v="Terence Vanyutin"/>
    <s v="tvanyutind@wix.com"/>
    <s v="United States"/>
    <s v="Rob"/>
    <s v="D"/>
    <n v="2.5"/>
    <n v="20.584999999999997"/>
    <x v="13"/>
    <s v="Robusta"/>
    <s v="Dark"/>
  </r>
  <r>
    <s v="GNZ-46006-527"/>
    <d v="2022-04-05T00:00:00"/>
    <s v="95875-73336-RG"/>
    <s v="L-D-0.2"/>
    <n v="3"/>
    <s v="Patrice Trobe"/>
    <s v="ptrobee@wunderground.com"/>
    <s v="United States"/>
    <s v="Lib"/>
    <s v="D"/>
    <n v="0.2"/>
    <n v="3.8849999999999998"/>
    <x v="14"/>
    <s v="Liberica"/>
    <s v="Dark"/>
  </r>
  <r>
    <s v="FYQ-78248-319"/>
    <d v="2022-06-07T00:00:00"/>
    <s v="25473-43727-BY"/>
    <s v="R-M-2.5"/>
    <n v="5"/>
    <s v="Llywellyn Oscroft"/>
    <s v="loscroftf@ebay.co.uk"/>
    <s v="United States"/>
    <s v="Rob"/>
    <s v="M"/>
    <n v="2.5"/>
    <n v="22.884999999999998"/>
    <x v="15"/>
    <s v="Robusta"/>
    <s v="Medium"/>
  </r>
  <r>
    <s v="VAU-44387-624"/>
    <d v="2019-03-20T00:00:00"/>
    <s v="99643-51048-IQ"/>
    <s v="A-M-0.2"/>
    <n v="6"/>
    <s v="Minni Alabaster"/>
    <s v="malabasterg@hexun.com"/>
    <s v="United States"/>
    <s v="Ara"/>
    <s v="M"/>
    <n v="0.2"/>
    <n v="3.375"/>
    <x v="16"/>
    <s v="Arabica"/>
    <s v="Medium"/>
  </r>
  <r>
    <s v="RDW-33155-159"/>
    <d v="2019-10-19T00:00:00"/>
    <s v="62173-15287-CU"/>
    <s v="A-L-1"/>
    <n v="6"/>
    <s v="Rhianon Broxup"/>
    <s v="rbroxuph@jimdo.com"/>
    <s v="United States"/>
    <s v="Ara"/>
    <s v="L"/>
    <n v="1"/>
    <n v="12.95"/>
    <x v="17"/>
    <s v="Arabica"/>
    <s v="Light"/>
  </r>
  <r>
    <s v="TDZ-59011-211"/>
    <d v="2019-06-13T00:00:00"/>
    <s v="57611-05522-ST"/>
    <s v="R-D-2.5"/>
    <n v="4"/>
    <s v="Pall Redford"/>
    <s v="predfordi@ow.ly"/>
    <s v="Ireland"/>
    <s v="Rob"/>
    <s v="D"/>
    <n v="2.5"/>
    <n v="20.584999999999997"/>
    <x v="18"/>
    <s v="Robusta"/>
    <s v="Dark"/>
  </r>
  <r>
    <s v="IDU-25793-399"/>
    <d v="2020-12-04T00:00:00"/>
    <s v="76664-37050-DT"/>
    <s v="A-M-0.2"/>
    <n v="5"/>
    <s v="Aurea Corradino"/>
    <s v="acorradinoj@harvard.edu"/>
    <s v="United States"/>
    <s v="Ara"/>
    <s v="M"/>
    <n v="0.2"/>
    <n v="3.375"/>
    <x v="19"/>
    <s v="Arabica"/>
    <s v="Medium"/>
  </r>
  <r>
    <s v="IDU-25793-399"/>
    <d v="2020-12-04T00:00:00"/>
    <s v="76664-37050-DT"/>
    <s v="E-D-0.2"/>
    <n v="4"/>
    <s v="Aurea Corradino"/>
    <s v="acorradinoj@harvard.edu"/>
    <s v="United States"/>
    <s v="Exc"/>
    <s v="D"/>
    <n v="0.2"/>
    <n v="3.645"/>
    <x v="20"/>
    <s v="Excelsa"/>
    <s v="Dark"/>
  </r>
  <r>
    <s v="NUO-20013-488"/>
    <d v="2020-12-04T00:00:00"/>
    <s v="03090-88267-BQ"/>
    <s v="A-D-0.2"/>
    <n v="6"/>
    <s v="Avrit Davidowsky"/>
    <s v="adavidowskyl@netvibes.com"/>
    <s v="United States"/>
    <s v="Ara"/>
    <s v="D"/>
    <n v="0.2"/>
    <n v="2.9849999999999999"/>
    <x v="8"/>
    <s v="Arabica"/>
    <s v="Dark"/>
  </r>
  <r>
    <s v="UQU-65630-479"/>
    <d v="2021-01-22T00:00:00"/>
    <s v="37651-47492-NC"/>
    <s v="R-M-2.5"/>
    <n v="4"/>
    <s v="Annabel Antuk"/>
    <s v="aantukm@kickstarter.com"/>
    <s v="United States"/>
    <s v="Rob"/>
    <s v="M"/>
    <n v="2.5"/>
    <n v="22.884999999999998"/>
    <x v="21"/>
    <s v="Robusta"/>
    <s v="Medium"/>
  </r>
  <r>
    <s v="FEO-11834-332"/>
    <d v="2022-02-11T00:00:00"/>
    <s v="95399-57205-HI"/>
    <s v="A-D-0.2"/>
    <n v="4"/>
    <s v="Iorgo Kleinert"/>
    <s v="ikleinertn@timesonline.co.uk"/>
    <s v="United States"/>
    <s v="Ara"/>
    <s v="D"/>
    <n v="0.2"/>
    <n v="2.9849999999999999"/>
    <x v="22"/>
    <s v="Arabica"/>
    <s v="Dark"/>
  </r>
  <r>
    <s v="TKY-71558-096"/>
    <d v="2021-09-15T00:00:00"/>
    <s v="24010-66714-HW"/>
    <s v="A-M-1"/>
    <n v="1"/>
    <s v="Chrisy Blofeld"/>
    <s v="cblofeldo@amazon.co.uk"/>
    <s v="United States"/>
    <s v="Ara"/>
    <s v="M"/>
    <n v="1"/>
    <n v="11.25"/>
    <x v="23"/>
    <s v="Arabica"/>
    <s v="Medium"/>
  </r>
  <r>
    <s v="OXY-65322-253"/>
    <d v="2020-10-24T00:00:00"/>
    <s v="07591-92789-UA"/>
    <s v="E-M-0.2"/>
    <n v="3"/>
    <s v="Culley Farris"/>
    <s v=" "/>
    <s v="United States"/>
    <s v="Exc"/>
    <s v="M"/>
    <n v="0.2"/>
    <n v="4.125"/>
    <x v="24"/>
    <s v="Excelsa"/>
    <s v="Medium"/>
  </r>
  <r>
    <s v="EVP-43500-491"/>
    <d v="2019-02-20T00:00:00"/>
    <s v="49231-44455-IC"/>
    <s v="A-M-0.5"/>
    <n v="4"/>
    <s v="Selene Shales"/>
    <s v="sshalesq@umich.edu"/>
    <s v="United States"/>
    <s v="Ara"/>
    <s v="M"/>
    <n v="0.5"/>
    <n v="6.75"/>
    <x v="25"/>
    <s v="Arabica"/>
    <s v="Medium"/>
  </r>
  <r>
    <s v="WAG-26945-689"/>
    <d v="2019-10-08T00:00:00"/>
    <s v="50124-88608-EO"/>
    <s v="A-M-0.2"/>
    <n v="5"/>
    <s v="Vivie Danneil"/>
    <s v="vdanneilr@mtv.com"/>
    <s v="Ireland"/>
    <s v="Ara"/>
    <s v="M"/>
    <n v="0.2"/>
    <n v="3.375"/>
    <x v="19"/>
    <s v="Arabica"/>
    <s v="Medium"/>
  </r>
  <r>
    <s v="CHE-78995-767"/>
    <d v="2022-08-02T00:00:00"/>
    <s v="00888-74814-UZ"/>
    <s v="A-D-0.5"/>
    <n v="3"/>
    <s v="Theresita Newbury"/>
    <s v="tnewburys@usda.gov"/>
    <s v="Ireland"/>
    <s v="Ara"/>
    <s v="D"/>
    <n v="0.5"/>
    <n v="5.97"/>
    <x v="8"/>
    <s v="Arabica"/>
    <s v="Dark"/>
  </r>
  <r>
    <s v="RYZ-14633-602"/>
    <d v="2019-02-20T00:00:00"/>
    <s v="14158-30713-OB"/>
    <s v="A-D-1"/>
    <n v="4"/>
    <s v="Mozelle Calcutt"/>
    <s v="mcalcuttt@baidu.com"/>
    <s v="Ireland"/>
    <s v="Ara"/>
    <s v="D"/>
    <n v="1"/>
    <n v="9.9499999999999993"/>
    <x v="10"/>
    <s v="Arabica"/>
    <s v="Dark"/>
  </r>
  <r>
    <s v="WOQ-36015-429"/>
    <d v="2021-09-25T00:00:00"/>
    <s v="51427-89175-QJ"/>
    <s v="L-M-0.2"/>
    <n v="5"/>
    <s v="Adrian Swaine"/>
    <s v=" "/>
    <s v="United States"/>
    <s v="Lib"/>
    <s v="M"/>
    <n v="0.2"/>
    <n v="4.3650000000000002"/>
    <x v="26"/>
    <s v="Liberica"/>
    <s v="Medium"/>
  </r>
  <r>
    <s v="WOQ-36015-429"/>
    <d v="2021-09-25T00:00:00"/>
    <s v="51427-89175-QJ"/>
    <s v="A-D-0.5"/>
    <n v="6"/>
    <s v="Adrian Swaine"/>
    <s v=" "/>
    <s v="United States"/>
    <s v="Ara"/>
    <s v="D"/>
    <n v="0.5"/>
    <n v="5.97"/>
    <x v="27"/>
    <s v="Arabica"/>
    <s v="Dark"/>
  </r>
  <r>
    <s v="WOQ-36015-429"/>
    <d v="2021-09-25T00:00:00"/>
    <s v="51427-89175-QJ"/>
    <s v="L-M-0.5"/>
    <n v="6"/>
    <s v="Adrian Swaine"/>
    <s v=" "/>
    <s v="United States"/>
    <s v="Lib"/>
    <s v="M"/>
    <n v="0.5"/>
    <n v="8.73"/>
    <x v="28"/>
    <s v="Liberica"/>
    <s v="Medium"/>
  </r>
  <r>
    <s v="SCT-60553-454"/>
    <d v="2021-07-17T00:00:00"/>
    <s v="39123-12846-YJ"/>
    <s v="L-L-0.2"/>
    <n v="5"/>
    <s v="Gallard Gatheral"/>
    <s v="ggatheralx@123-reg.co.uk"/>
    <s v="United States"/>
    <s v="Lib"/>
    <s v="L"/>
    <n v="0.2"/>
    <n v="4.7549999999999999"/>
    <x v="29"/>
    <s v="Liberica"/>
    <s v="Light"/>
  </r>
  <r>
    <s v="GFK-52063-244"/>
    <d v="2020-06-29T00:00:00"/>
    <s v="44981-99666-XB"/>
    <s v="L-L-0.5"/>
    <n v="6"/>
    <s v="Una Welberry"/>
    <s v="uwelberryy@ebay.co.uk"/>
    <s v="United Kingdom"/>
    <s v="Lib"/>
    <s v="L"/>
    <n v="0.5"/>
    <n v="9.51"/>
    <x v="30"/>
    <s v="Liberica"/>
    <s v="Light"/>
  </r>
  <r>
    <s v="AMM-79521-378"/>
    <d v="2021-06-01T00:00:00"/>
    <s v="24825-51803-CQ"/>
    <s v="A-D-0.5"/>
    <n v="6"/>
    <s v="Faber Eilhart"/>
    <s v="feilhartz@who.int"/>
    <s v="United States"/>
    <s v="Ara"/>
    <s v="D"/>
    <n v="0.5"/>
    <n v="5.97"/>
    <x v="27"/>
    <s v="Arabica"/>
    <s v="Dark"/>
  </r>
  <r>
    <s v="QUQ-90580-772"/>
    <d v="2021-02-06T00:00:00"/>
    <s v="77634-13918-GJ"/>
    <s v="L-M-0.2"/>
    <n v="2"/>
    <s v="Zorina Ponting"/>
    <s v="zponting10@altervista.org"/>
    <s v="United States"/>
    <s v="Lib"/>
    <s v="M"/>
    <n v="0.2"/>
    <n v="4.3650000000000002"/>
    <x v="31"/>
    <s v="Liberica"/>
    <s v="Medium"/>
  </r>
  <r>
    <s v="LGD-24408-274"/>
    <d v="2019-04-25T00:00:00"/>
    <s v="13694-25001-LX"/>
    <s v="L-L-0.5"/>
    <n v="3"/>
    <s v="Silvio Strase"/>
    <s v="sstrase11@booking.com"/>
    <s v="United States"/>
    <s v="Lib"/>
    <s v="L"/>
    <n v="0.5"/>
    <n v="9.51"/>
    <x v="32"/>
    <s v="Liberica"/>
    <s v="Light"/>
  </r>
  <r>
    <s v="HCT-95608-959"/>
    <d v="2020-04-25T00:00:00"/>
    <s v="08523-01791-TI"/>
    <s v="R-M-2.5"/>
    <n v="5"/>
    <s v="Dorie de la Tremoille"/>
    <s v="dde12@unesco.org"/>
    <s v="United States"/>
    <s v="Rob"/>
    <s v="M"/>
    <n v="2.5"/>
    <n v="22.884999999999998"/>
    <x v="15"/>
    <s v="Robusta"/>
    <s v="Medium"/>
  </r>
  <r>
    <s v="OFX-99147-470"/>
    <d v="2021-11-24T00:00:00"/>
    <s v="49860-68865-AB"/>
    <s v="R-M-1"/>
    <n v="6"/>
    <s v="Hy Zanetto"/>
    <s v=" "/>
    <s v="United States"/>
    <s v="Rob"/>
    <s v="M"/>
    <n v="1"/>
    <n v="9.9499999999999993"/>
    <x v="33"/>
    <s v="Robusta"/>
    <s v="Medium"/>
  </r>
  <r>
    <s v="LUO-37559-016"/>
    <d v="2021-04-19T00:00:00"/>
    <s v="21240-83132-SP"/>
    <s v="L-M-1"/>
    <n v="3"/>
    <s v="Jessica McNess"/>
    <s v=" "/>
    <s v="United States"/>
    <s v="Lib"/>
    <s v="M"/>
    <n v="1"/>
    <n v="14.55"/>
    <x v="34"/>
    <s v="Liberica"/>
    <s v="Medium"/>
  </r>
  <r>
    <s v="XWC-20610-167"/>
    <d v="2022-07-07T00:00:00"/>
    <s v="08350-81623-TF"/>
    <s v="E-D-0.2"/>
    <n v="2"/>
    <s v="Lorenzo Yeoland"/>
    <s v="lyeoland15@pbs.org"/>
    <s v="United States"/>
    <s v="Exc"/>
    <s v="D"/>
    <n v="0.2"/>
    <n v="3.645"/>
    <x v="35"/>
    <s v="Excelsa"/>
    <s v="Dark"/>
  </r>
  <r>
    <s v="GPU-79113-136"/>
    <d v="2019-05-22T00:00:00"/>
    <s v="73284-01385-SJ"/>
    <s v="R-D-0.2"/>
    <n v="3"/>
    <s v="Abigail Tolworthy"/>
    <s v="atolworthy16@toplist.cz"/>
    <s v="United States"/>
    <s v="Rob"/>
    <s v="D"/>
    <n v="0.2"/>
    <n v="2.6849999999999996"/>
    <x v="36"/>
    <s v="Robusta"/>
    <s v="Dark"/>
  </r>
  <r>
    <s v="ULR-52653-960"/>
    <d v="2021-10-04T00:00:00"/>
    <s v="04152-34436-IE"/>
    <s v="L-L-2.5"/>
    <n v="2"/>
    <s v="Maurie Bartol"/>
    <s v=" "/>
    <s v="United States"/>
    <s v="Lib"/>
    <s v="L"/>
    <n v="2.5"/>
    <n v="36.454999999999998"/>
    <x v="37"/>
    <s v="Liberica"/>
    <s v="Light"/>
  </r>
  <r>
    <s v="HPI-42308-142"/>
    <d v="2020-04-11T00:00:00"/>
    <s v="06631-86965-XP"/>
    <s v="E-M-0.5"/>
    <n v="2"/>
    <s v="Olag Baudassi"/>
    <s v="obaudassi18@seesaa.net"/>
    <s v="United States"/>
    <s v="Exc"/>
    <s v="M"/>
    <n v="0.5"/>
    <n v="8.25"/>
    <x v="38"/>
    <s v="Excelsa"/>
    <s v="Medium"/>
  </r>
  <r>
    <s v="XHI-30227-581"/>
    <d v="2022-01-31T00:00:00"/>
    <s v="54619-08558-ZU"/>
    <s v="L-D-2.5"/>
    <n v="6"/>
    <s v="Petey Kingsbury"/>
    <s v="pkingsbury19@comcast.net"/>
    <s v="United States"/>
    <s v="Lib"/>
    <s v="D"/>
    <n v="2.5"/>
    <n v="29.784999999999997"/>
    <x v="39"/>
    <s v="Liberica"/>
    <s v="Dark"/>
  </r>
  <r>
    <s v="DJH-05202-380"/>
    <d v="2019-11-07T00:00:00"/>
    <s v="85589-17020-CX"/>
    <s v="E-M-2.5"/>
    <n v="2"/>
    <s v="Donna Baskeyfied"/>
    <s v=" "/>
    <s v="United States"/>
    <s v="Exc"/>
    <s v="M"/>
    <n v="2.5"/>
    <n v="31.624999999999996"/>
    <x v="40"/>
    <s v="Excelsa"/>
    <s v="Medium"/>
  </r>
  <r>
    <s v="VMW-26889-781"/>
    <d v="2019-06-28T00:00:00"/>
    <s v="36078-91009-WU"/>
    <s v="A-L-0.2"/>
    <n v="2"/>
    <s v="Arda Curley"/>
    <s v="acurley1b@hao123.com"/>
    <s v="United States"/>
    <s v="Ara"/>
    <s v="L"/>
    <n v="0.2"/>
    <n v="3.8849999999999998"/>
    <x v="41"/>
    <s v="Arabica"/>
    <s v="Light"/>
  </r>
  <r>
    <s v="DBU-81099-586"/>
    <d v="2020-09-11T00:00:00"/>
    <s v="15770-27099-GX"/>
    <s v="A-D-2.5"/>
    <n v="4"/>
    <s v="Raynor McGilvary"/>
    <s v="rmcgilvary1c@tamu.edu"/>
    <s v="United States"/>
    <s v="Ara"/>
    <s v="D"/>
    <n v="2.5"/>
    <n v="22.884999999999998"/>
    <x v="21"/>
    <s v="Arabica"/>
    <s v="Dark"/>
  </r>
  <r>
    <s v="PQA-54820-810"/>
    <d v="2022-08-17T00:00:00"/>
    <s v="91460-04823-BX"/>
    <s v="A-L-1"/>
    <n v="3"/>
    <s v="Isis Pikett"/>
    <s v="ipikett1d@xinhuanet.com"/>
    <s v="United States"/>
    <s v="Ara"/>
    <s v="L"/>
    <n v="1"/>
    <n v="12.95"/>
    <x v="5"/>
    <s v="Arabica"/>
    <s v="Light"/>
  </r>
  <r>
    <s v="XKB-41924-202"/>
    <d v="2022-08-19T00:00:00"/>
    <s v="45089-52817-WN"/>
    <s v="L-D-0.5"/>
    <n v="2"/>
    <s v="Inger Bouldon"/>
    <s v="ibouldon1e@gizmodo.com"/>
    <s v="United States"/>
    <s v="Lib"/>
    <s v="D"/>
    <n v="0.5"/>
    <n v="7.77"/>
    <x v="42"/>
    <s v="Liberica"/>
    <s v="Dark"/>
  </r>
  <r>
    <s v="DWZ-69106-473"/>
    <d v="2019-05-15T00:00:00"/>
    <s v="76447-50326-IC"/>
    <s v="L-L-2.5"/>
    <n v="4"/>
    <s v="Karry Flanders"/>
    <s v="kflanders1f@over-blog.com"/>
    <s v="Ireland"/>
    <s v="Lib"/>
    <s v="L"/>
    <n v="2.5"/>
    <n v="36.454999999999998"/>
    <x v="43"/>
    <s v="Liberica"/>
    <s v="Light"/>
  </r>
  <r>
    <s v="YHV-68700-050"/>
    <d v="2019-09-11T00:00:00"/>
    <s v="26333-67911-OL"/>
    <s v="R-M-0.5"/>
    <n v="5"/>
    <s v="Hartley Mattioli"/>
    <s v="hmattioli1g@webmd.com"/>
    <s v="United Kingdom"/>
    <s v="Rob"/>
    <s v="M"/>
    <n v="0.5"/>
    <n v="5.97"/>
    <x v="44"/>
    <s v="Robusta"/>
    <s v="Medium"/>
  </r>
  <r>
    <s v="YHV-68700-050"/>
    <d v="2019-09-11T00:00:00"/>
    <s v="26333-67911-OL"/>
    <s v="L-L-2.5"/>
    <n v="2"/>
    <s v="Hartley Mattioli"/>
    <s v="hmattioli1g@webmd.com"/>
    <s v="United Kingdom"/>
    <s v="Lib"/>
    <s v="L"/>
    <n v="2.5"/>
    <n v="36.454999999999998"/>
    <x v="37"/>
    <s v="Liberica"/>
    <s v="Light"/>
  </r>
  <r>
    <s v="KRB-88066-642"/>
    <d v="2021-03-16T00:00:00"/>
    <s v="22107-86640-SB"/>
    <s v="L-M-1"/>
    <n v="5"/>
    <s v="Archambault Gillard"/>
    <s v="agillard1i@issuu.com"/>
    <s v="United States"/>
    <s v="Lib"/>
    <s v="M"/>
    <n v="1"/>
    <n v="14.55"/>
    <x v="45"/>
    <s v="Liberica"/>
    <s v="Medium"/>
  </r>
  <r>
    <s v="LQU-08404-173"/>
    <d v="2020-12-03T00:00:00"/>
    <s v="09960-34242-LZ"/>
    <s v="L-L-1"/>
    <n v="3"/>
    <s v="Salomo Cushworth"/>
    <s v=" "/>
    <s v="United States"/>
    <s v="Lib"/>
    <s v="L"/>
    <n v="1"/>
    <n v="15.85"/>
    <x v="46"/>
    <s v="Liberica"/>
    <s v="Light"/>
  </r>
  <r>
    <s v="CWK-60159-881"/>
    <d v="2020-01-27T00:00:00"/>
    <s v="04671-85591-RT"/>
    <s v="E-D-0.2"/>
    <n v="3"/>
    <s v="Theda Grizard"/>
    <s v="tgrizard1k@odnoklassniki.ru"/>
    <s v="United States"/>
    <s v="Exc"/>
    <s v="D"/>
    <n v="0.2"/>
    <n v="3.645"/>
    <x v="47"/>
    <s v="Excelsa"/>
    <s v="Dark"/>
  </r>
  <r>
    <s v="EEG-74197-843"/>
    <d v="2022-07-17T00:00:00"/>
    <s v="25729-68859-UA"/>
    <s v="E-L-1"/>
    <n v="4"/>
    <s v="Rozele Relton"/>
    <s v="rrelton1l@stanford.edu"/>
    <s v="United States"/>
    <s v="Exc"/>
    <s v="L"/>
    <n v="1"/>
    <n v="14.85"/>
    <x v="48"/>
    <s v="Excelsa"/>
    <s v="Light"/>
  </r>
  <r>
    <s v="UCZ-59708-525"/>
    <d v="2022-03-04T00:00:00"/>
    <s v="05501-86351-NX"/>
    <s v="L-D-2.5"/>
    <n v="3"/>
    <s v="Willa Rolling"/>
    <s v=" "/>
    <s v="United States"/>
    <s v="Lib"/>
    <s v="D"/>
    <n v="2.5"/>
    <n v="29.784999999999997"/>
    <x v="49"/>
    <s v="Liberica"/>
    <s v="Dark"/>
  </r>
  <r>
    <s v="HUB-47311-849"/>
    <d v="2021-12-07T00:00:00"/>
    <s v="04521-04300-OK"/>
    <s v="L-M-0.5"/>
    <n v="3"/>
    <s v="Stanislaus Gilroy"/>
    <s v="sgilroy1n@eepurl.com"/>
    <s v="United States"/>
    <s v="Lib"/>
    <s v="M"/>
    <n v="0.5"/>
    <n v="8.73"/>
    <x v="50"/>
    <s v="Liberica"/>
    <s v="Medium"/>
  </r>
  <r>
    <s v="WYM-17686-694"/>
    <d v="2021-02-25T00:00:00"/>
    <s v="58689-55264-VK"/>
    <s v="A-D-2.5"/>
    <n v="5"/>
    <s v="Correy Cottingham"/>
    <s v="ccottingham1o@wikipedia.org"/>
    <s v="United States"/>
    <s v="Ara"/>
    <s v="D"/>
    <n v="2.5"/>
    <n v="22.884999999999998"/>
    <x v="15"/>
    <s v="Arabica"/>
    <s v="Dark"/>
  </r>
  <r>
    <s v="ZYQ-15797-695"/>
    <d v="2019-02-25T00:00:00"/>
    <s v="79436-73011-MM"/>
    <s v="R-D-0.5"/>
    <n v="5"/>
    <s v="Pammi Endacott"/>
    <s v=" "/>
    <s v="United Kingdom"/>
    <s v="Rob"/>
    <s v="D"/>
    <n v="0.5"/>
    <n v="5.3699999999999992"/>
    <x v="51"/>
    <s v="Robusta"/>
    <s v="Dark"/>
  </r>
  <r>
    <s v="EEJ-16185-108"/>
    <d v="2019-02-09T00:00:00"/>
    <s v="65552-60476-KY"/>
    <s v="L-L-0.2"/>
    <n v="5"/>
    <s v="Nona Linklater"/>
    <s v=" "/>
    <s v="United States"/>
    <s v="Lib"/>
    <s v="L"/>
    <n v="0.2"/>
    <n v="4.7549999999999999"/>
    <x v="29"/>
    <s v="Liberica"/>
    <s v="Light"/>
  </r>
  <r>
    <s v="RWR-77888-800"/>
    <d v="2020-02-07T00:00:00"/>
    <s v="69904-02729-YS"/>
    <s v="A-M-0.5"/>
    <n v="1"/>
    <s v="Annadiane Dykes"/>
    <s v="adykes1r@eventbrite.com"/>
    <s v="United States"/>
    <s v="Ara"/>
    <s v="M"/>
    <n v="0.5"/>
    <n v="6.75"/>
    <x v="52"/>
    <s v="Arabica"/>
    <s v="Medium"/>
  </r>
  <r>
    <s v="LHN-75209-742"/>
    <d v="2020-03-23T00:00:00"/>
    <s v="01433-04270-AX"/>
    <s v="R-M-0.5"/>
    <n v="6"/>
    <s v="Felecia Dodgson"/>
    <s v=" "/>
    <s v="United States"/>
    <s v="Rob"/>
    <s v="M"/>
    <n v="0.5"/>
    <n v="5.97"/>
    <x v="27"/>
    <s v="Robusta"/>
    <s v="Medium"/>
  </r>
  <r>
    <s v="TIR-71396-998"/>
    <d v="2022-03-06T00:00:00"/>
    <s v="14204-14186-LA"/>
    <s v="R-D-2.5"/>
    <n v="4"/>
    <s v="Angelia Cockrem"/>
    <s v="acockrem1t@engadget.com"/>
    <s v="United States"/>
    <s v="Rob"/>
    <s v="D"/>
    <n v="2.5"/>
    <n v="20.584999999999997"/>
    <x v="18"/>
    <s v="Robusta"/>
    <s v="Dark"/>
  </r>
  <r>
    <s v="RXF-37618-213"/>
    <d v="2022-04-15T00:00:00"/>
    <s v="32948-34398-HC"/>
    <s v="R-L-0.5"/>
    <n v="1"/>
    <s v="Belvia Umpleby"/>
    <s v="bumpleby1u@soundcloud.com"/>
    <s v="United States"/>
    <s v="Rob"/>
    <s v="L"/>
    <n v="0.5"/>
    <n v="7.169999999999999"/>
    <x v="53"/>
    <s v="Robusta"/>
    <s v="Light"/>
  </r>
  <r>
    <s v="ANM-16388-634"/>
    <d v="2021-11-19T00:00:00"/>
    <s v="77343-52608-FF"/>
    <s v="L-L-0.2"/>
    <n v="2"/>
    <s v="Nat Saleway"/>
    <s v="nsaleway1v@dedecms.com"/>
    <s v="United States"/>
    <s v="Lib"/>
    <s v="L"/>
    <n v="0.2"/>
    <n v="4.7549999999999999"/>
    <x v="54"/>
    <s v="Liberica"/>
    <s v="Light"/>
  </r>
  <r>
    <s v="WYL-29300-070"/>
    <d v="2019-10-16T00:00:00"/>
    <s v="42770-36274-QA"/>
    <s v="R-M-0.2"/>
    <n v="1"/>
    <s v="Hayward Goulter"/>
    <s v="hgoulter1w@abc.net.au"/>
    <s v="United States"/>
    <s v="Rob"/>
    <s v="M"/>
    <n v="0.2"/>
    <n v="2.9849999999999999"/>
    <x v="55"/>
    <s v="Robusta"/>
    <s v="Medium"/>
  </r>
  <r>
    <s v="JHW-74554-805"/>
    <d v="2019-11-26T00:00:00"/>
    <s v="14103-58987-ZU"/>
    <s v="R-M-1"/>
    <n v="6"/>
    <s v="Gay Rizzello"/>
    <s v="grizzello1x@symantec.com"/>
    <s v="United Kingdom"/>
    <s v="Rob"/>
    <s v="M"/>
    <n v="1"/>
    <n v="9.9499999999999993"/>
    <x v="33"/>
    <s v="Robusta"/>
    <s v="Medium"/>
  </r>
  <r>
    <s v="KYS-27063-603"/>
    <d v="2019-06-30T00:00:00"/>
    <s v="69958-32065-SW"/>
    <s v="E-L-2.5"/>
    <n v="4"/>
    <s v="Shannon List"/>
    <s v="slist1y@mapquest.com"/>
    <s v="United States"/>
    <s v="Exc"/>
    <s v="L"/>
    <n v="2.5"/>
    <n v="34.154999999999994"/>
    <x v="56"/>
    <s v="Excelsa"/>
    <s v="Light"/>
  </r>
  <r>
    <s v="GAZ-58626-277"/>
    <d v="2021-01-04T00:00:00"/>
    <s v="69533-84907-FA"/>
    <s v="L-L-0.2"/>
    <n v="2"/>
    <s v="Shirlene Edmondson"/>
    <s v="sedmondson1z@theguardian.com"/>
    <s v="Ireland"/>
    <s v="Lib"/>
    <s v="L"/>
    <n v="0.2"/>
    <n v="4.7549999999999999"/>
    <x v="54"/>
    <s v="Liberica"/>
    <s v="Light"/>
  </r>
  <r>
    <s v="RPJ-37787-335"/>
    <d v="2020-10-27T00:00:00"/>
    <s v="76005-95461-CI"/>
    <s v="A-M-2.5"/>
    <n v="3"/>
    <s v="Aurlie McCarl"/>
    <s v=" "/>
    <s v="United States"/>
    <s v="Ara"/>
    <s v="M"/>
    <n v="2.5"/>
    <n v="25.874999999999996"/>
    <x v="57"/>
    <s v="Arabica"/>
    <s v="Medium"/>
  </r>
  <r>
    <s v="LEF-83057-763"/>
    <d v="2021-06-15T00:00:00"/>
    <s v="15395-90855-VB"/>
    <s v="L-M-0.2"/>
    <n v="5"/>
    <s v="Alikee Carryer"/>
    <s v=" "/>
    <s v="United States"/>
    <s v="Lib"/>
    <s v="M"/>
    <n v="0.2"/>
    <n v="4.3650000000000002"/>
    <x v="26"/>
    <s v="Liberica"/>
    <s v="Medium"/>
  </r>
  <r>
    <s v="RPW-36123-215"/>
    <d v="2021-07-19T00:00:00"/>
    <s v="80640-45811-LB"/>
    <s v="E-L-0.5"/>
    <n v="2"/>
    <s v="Jennifer Rangall"/>
    <s v="jrangall22@newsvine.com"/>
    <s v="United States"/>
    <s v="Exc"/>
    <s v="L"/>
    <n v="0.5"/>
    <n v="8.91"/>
    <x v="58"/>
    <s v="Excelsa"/>
    <s v="Light"/>
  </r>
  <r>
    <s v="WLL-59044-117"/>
    <d v="2021-07-23T00:00:00"/>
    <s v="28476-04082-GR"/>
    <s v="R-D-1"/>
    <n v="6"/>
    <s v="Kipper Boorn"/>
    <s v="kboorn23@ezinearticles.com"/>
    <s v="Ireland"/>
    <s v="Rob"/>
    <s v="D"/>
    <n v="1"/>
    <n v="8.9499999999999993"/>
    <x v="59"/>
    <s v="Robusta"/>
    <s v="Dark"/>
  </r>
  <r>
    <s v="AWT-22827-563"/>
    <d v="2020-01-25T00:00:00"/>
    <s v="12018-75670-EU"/>
    <s v="R-L-0.2"/>
    <n v="1"/>
    <s v="Melania Beadle"/>
    <s v=" "/>
    <s v="Ireland"/>
    <s v="Rob"/>
    <s v="L"/>
    <n v="0.2"/>
    <n v="3.5849999999999995"/>
    <x v="60"/>
    <s v="Robusta"/>
    <s v="Light"/>
  </r>
  <r>
    <s v="QLM-07145-668"/>
    <d v="2019-05-09T00:00:00"/>
    <s v="86437-17399-FK"/>
    <s v="E-D-0.2"/>
    <n v="2"/>
    <s v="Colene Elgey"/>
    <s v="celgey25@webs.com"/>
    <s v="United States"/>
    <s v="Exc"/>
    <s v="D"/>
    <n v="0.2"/>
    <n v="3.645"/>
    <x v="35"/>
    <s v="Excelsa"/>
    <s v="Dark"/>
  </r>
  <r>
    <s v="HVQ-64398-930"/>
    <d v="2020-03-30T00:00:00"/>
    <s v="62979-53167-ML"/>
    <s v="A-M-0.5"/>
    <n v="6"/>
    <s v="Lothaire Mizzi"/>
    <s v="lmizzi26@rakuten.co.jp"/>
    <s v="United States"/>
    <s v="Ara"/>
    <s v="M"/>
    <n v="0.5"/>
    <n v="6.75"/>
    <x v="61"/>
    <s v="Arabica"/>
    <s v="Medium"/>
  </r>
  <r>
    <s v="WRT-40778-247"/>
    <d v="2022-03-13T00:00:00"/>
    <s v="54810-81899-HL"/>
    <s v="R-L-1"/>
    <n v="4"/>
    <s v="Cletis Giacomazzo"/>
    <s v="cgiacomazzo27@jigsy.com"/>
    <s v="United States"/>
    <s v="Rob"/>
    <s v="L"/>
    <n v="1"/>
    <n v="11.95"/>
    <x v="62"/>
    <s v="Robusta"/>
    <s v="Light"/>
  </r>
  <r>
    <s v="SUB-13006-125"/>
    <d v="2019-04-17T00:00:00"/>
    <s v="26103-41504-IB"/>
    <s v="A-L-0.5"/>
    <n v="5"/>
    <s v="Ami Arnow"/>
    <s v="aarnow28@arizona.edu"/>
    <s v="United States"/>
    <s v="Ara"/>
    <s v="L"/>
    <n v="0.5"/>
    <n v="7.77"/>
    <x v="5"/>
    <s v="Arabica"/>
    <s v="Light"/>
  </r>
  <r>
    <s v="CQM-49696-263"/>
    <d v="2019-10-25T00:00:00"/>
    <s v="76534-45229-SG"/>
    <s v="L-L-2.5"/>
    <n v="3"/>
    <s v="Sheppard Yann"/>
    <s v="syann29@senate.gov"/>
    <s v="United States"/>
    <s v="Lib"/>
    <s v="L"/>
    <n v="2.5"/>
    <n v="36.454999999999998"/>
    <x v="63"/>
    <s v="Liberica"/>
    <s v="Light"/>
  </r>
  <r>
    <s v="KXN-85094-246"/>
    <d v="2019-09-13T00:00:00"/>
    <s v="81744-27332-RR"/>
    <s v="L-M-2.5"/>
    <n v="3"/>
    <s v="Bunny Naulls"/>
    <s v="bnaulls2a@tiny.cc"/>
    <s v="Ireland"/>
    <s v="Lib"/>
    <s v="M"/>
    <n v="2.5"/>
    <n v="33.464999999999996"/>
    <x v="64"/>
    <s v="Liberica"/>
    <s v="Medium"/>
  </r>
  <r>
    <s v="XOQ-12405-419"/>
    <d v="2020-04-12T00:00:00"/>
    <s v="91513-75657-PH"/>
    <s v="R-D-2.5"/>
    <n v="4"/>
    <s v="Hally Lorait"/>
    <s v=" "/>
    <s v="United States"/>
    <s v="Rob"/>
    <s v="D"/>
    <n v="2.5"/>
    <n v="20.584999999999997"/>
    <x v="18"/>
    <s v="Robusta"/>
    <s v="Dark"/>
  </r>
  <r>
    <s v="HYF-10254-369"/>
    <d v="2019-11-14T00:00:00"/>
    <s v="30373-66619-CB"/>
    <s v="L-L-0.5"/>
    <n v="1"/>
    <s v="Zaccaria Sherewood"/>
    <s v="zsherewood2c@apache.org"/>
    <s v="United States"/>
    <s v="Lib"/>
    <s v="L"/>
    <n v="0.5"/>
    <n v="9.51"/>
    <x v="54"/>
    <s v="Liberica"/>
    <s v="Light"/>
  </r>
  <r>
    <s v="XXJ-47000-307"/>
    <d v="2019-07-18T00:00:00"/>
    <s v="31582-23562-FM"/>
    <s v="A-L-2.5"/>
    <n v="3"/>
    <s v="Jeffrey Dufaire"/>
    <s v="jdufaire2d@fc2.com"/>
    <s v="United States"/>
    <s v="Ara"/>
    <s v="L"/>
    <n v="2.5"/>
    <n v="29.784999999999997"/>
    <x v="49"/>
    <s v="Arabica"/>
    <s v="Light"/>
  </r>
  <r>
    <s v="XXJ-47000-307"/>
    <d v="2019-07-18T00:00:00"/>
    <s v="31582-23562-FM"/>
    <s v="A-D-0.2"/>
    <n v="4"/>
    <s v="Jeffrey Dufaire"/>
    <s v="jdufaire2d@fc2.com"/>
    <s v="United States"/>
    <s v="Ara"/>
    <s v="D"/>
    <n v="0.2"/>
    <n v="2.9849999999999999"/>
    <x v="22"/>
    <s v="Arabica"/>
    <s v="Dark"/>
  </r>
  <r>
    <s v="ZDK-82166-357"/>
    <d v="2021-04-03T00:00:00"/>
    <s v="81431-12577-VD"/>
    <s v="A-M-1"/>
    <n v="3"/>
    <s v="Beitris Keaveney"/>
    <s v="bkeaveney2f@netlog.com"/>
    <s v="United States"/>
    <s v="Ara"/>
    <s v="M"/>
    <n v="1"/>
    <n v="11.25"/>
    <x v="65"/>
    <s v="Arabica"/>
    <s v="Medium"/>
  </r>
  <r>
    <s v="IHN-19982-362"/>
    <d v="2021-03-29T00:00:00"/>
    <s v="68894-91205-MP"/>
    <s v="R-L-1"/>
    <n v="3"/>
    <s v="Elna Grise"/>
    <s v="egrise2g@cargocollective.com"/>
    <s v="United States"/>
    <s v="Rob"/>
    <s v="L"/>
    <n v="1"/>
    <n v="11.95"/>
    <x v="66"/>
    <s v="Robusta"/>
    <s v="Light"/>
  </r>
  <r>
    <s v="VMT-10030-889"/>
    <d v="2021-12-15T00:00:00"/>
    <s v="87602-55754-VN"/>
    <s v="A-L-1"/>
    <n v="6"/>
    <s v="Torie Gottelier"/>
    <s v="tgottelier2h@vistaprint.com"/>
    <s v="United States"/>
    <s v="Ara"/>
    <s v="L"/>
    <n v="1"/>
    <n v="12.95"/>
    <x v="17"/>
    <s v="Arabica"/>
    <s v="Light"/>
  </r>
  <r>
    <s v="NHL-11063-100"/>
    <d v="2020-05-20T00:00:00"/>
    <s v="39181-35745-WH"/>
    <s v="A-L-1"/>
    <n v="4"/>
    <s v="Loydie Langlais"/>
    <s v=" "/>
    <s v="Ireland"/>
    <s v="Ara"/>
    <s v="L"/>
    <n v="1"/>
    <n v="12.95"/>
    <x v="67"/>
    <s v="Arabica"/>
    <s v="Light"/>
  </r>
  <r>
    <s v="ROV-87448-086"/>
    <d v="2020-11-02T00:00:00"/>
    <s v="30381-64762-NG"/>
    <s v="A-M-2.5"/>
    <n v="4"/>
    <s v="Adham Greenhead"/>
    <s v="agreenhead2j@dailymail.co.uk"/>
    <s v="United States"/>
    <s v="Ara"/>
    <s v="M"/>
    <n v="2.5"/>
    <n v="25.874999999999996"/>
    <x v="68"/>
    <s v="Arabica"/>
    <s v="Medium"/>
  </r>
  <r>
    <s v="DGY-35773-612"/>
    <d v="2020-07-25T00:00:00"/>
    <s v="17503-27693-ZH"/>
    <s v="E-L-1"/>
    <n v="3"/>
    <s v="Hamish MacSherry"/>
    <s v=" "/>
    <s v="United States"/>
    <s v="Exc"/>
    <s v="L"/>
    <n v="1"/>
    <n v="14.85"/>
    <x v="69"/>
    <s v="Excelsa"/>
    <s v="Light"/>
  </r>
  <r>
    <s v="YWH-50638-556"/>
    <d v="2019-03-14T00:00:00"/>
    <s v="89442-35633-HJ"/>
    <s v="E-L-0.5"/>
    <n v="4"/>
    <s v="Else Langcaster"/>
    <s v="elangcaster2l@spotify.com"/>
    <s v="United Kingdom"/>
    <s v="Exc"/>
    <s v="L"/>
    <n v="0.5"/>
    <n v="8.91"/>
    <x v="70"/>
    <s v="Excelsa"/>
    <s v="Light"/>
  </r>
  <r>
    <s v="ISL-11200-600"/>
    <d v="2020-07-02T00:00:00"/>
    <s v="13654-85265-IL"/>
    <s v="A-D-0.2"/>
    <n v="6"/>
    <s v="Rudy Farquharson"/>
    <s v=" "/>
    <s v="Ireland"/>
    <s v="Ara"/>
    <s v="D"/>
    <n v="0.2"/>
    <n v="2.9849999999999999"/>
    <x v="8"/>
    <s v="Arabica"/>
    <s v="Dark"/>
  </r>
  <r>
    <s v="LBZ-75997-047"/>
    <d v="2019-12-17T00:00:00"/>
    <s v="40946-22090-FP"/>
    <s v="A-M-2.5"/>
    <n v="6"/>
    <s v="Norene Magauran"/>
    <s v="nmagauran2n@51.la"/>
    <s v="United States"/>
    <s v="Ara"/>
    <s v="M"/>
    <n v="2.5"/>
    <n v="25.874999999999996"/>
    <x v="71"/>
    <s v="Arabica"/>
    <s v="Medium"/>
  </r>
  <r>
    <s v="EUH-08089-954"/>
    <d v="2020-12-06T00:00:00"/>
    <s v="29050-93691-TS"/>
    <s v="A-D-0.2"/>
    <n v="2"/>
    <s v="Vicki Kirdsch"/>
    <s v="vkirdsch2o@google.fr"/>
    <s v="United States"/>
    <s v="Ara"/>
    <s v="D"/>
    <n v="0.2"/>
    <n v="2.9849999999999999"/>
    <x v="9"/>
    <s v="Arabica"/>
    <s v="Dark"/>
  </r>
  <r>
    <s v="BLD-12227-251"/>
    <d v="2021-03-04T00:00:00"/>
    <s v="64395-74865-WF"/>
    <s v="A-M-0.5"/>
    <n v="2"/>
    <s v="Ilysa Whapple"/>
    <s v="iwhapple2p@com.com"/>
    <s v="United States"/>
    <s v="Ara"/>
    <s v="M"/>
    <n v="0.5"/>
    <n v="6.75"/>
    <x v="72"/>
    <s v="Arabica"/>
    <s v="Medium"/>
  </r>
  <r>
    <s v="OPY-30711-853"/>
    <d v="2021-07-17T00:00:00"/>
    <s v="81861-66046-SU"/>
    <s v="A-D-0.2"/>
    <n v="1"/>
    <s v="Ruy Cancellieri"/>
    <s v=" "/>
    <s v="Ireland"/>
    <s v="Ara"/>
    <s v="D"/>
    <n v="0.2"/>
    <n v="2.9849999999999999"/>
    <x v="55"/>
    <s v="Arabica"/>
    <s v="Dark"/>
  </r>
  <r>
    <s v="DBC-44122-300"/>
    <d v="2020-11-04T00:00:00"/>
    <s v="13366-78506-KP"/>
    <s v="L-M-0.2"/>
    <n v="3"/>
    <s v="Aube Follett"/>
    <s v=" "/>
    <s v="United States"/>
    <s v="Lib"/>
    <s v="M"/>
    <n v="0.2"/>
    <n v="4.3650000000000002"/>
    <x v="73"/>
    <s v="Liberica"/>
    <s v="Medium"/>
  </r>
  <r>
    <s v="FJQ-60035-234"/>
    <d v="2021-04-05T00:00:00"/>
    <s v="08847-29858-HN"/>
    <s v="A-L-0.2"/>
    <n v="2"/>
    <s v="Rudiger Di Bartolomeo"/>
    <s v=" "/>
    <s v="United States"/>
    <s v="Ara"/>
    <s v="L"/>
    <n v="0.2"/>
    <n v="3.8849999999999998"/>
    <x v="41"/>
    <s v="Arabica"/>
    <s v="Light"/>
  </r>
  <r>
    <s v="HSF-66926-425"/>
    <d v="2020-03-01T00:00:00"/>
    <s v="00539-42510-RY"/>
    <s v="L-D-2.5"/>
    <n v="5"/>
    <s v="Nickey Youles"/>
    <s v="nyoules2t@reference.com"/>
    <s v="Ireland"/>
    <s v="Lib"/>
    <s v="D"/>
    <n v="2.5"/>
    <n v="29.784999999999997"/>
    <x v="74"/>
    <s v="Liberica"/>
    <s v="Dark"/>
  </r>
  <r>
    <s v="LQG-41416-375"/>
    <d v="2021-10-19T00:00:00"/>
    <s v="45190-08727-NV"/>
    <s v="L-D-1"/>
    <n v="3"/>
    <s v="Dyanna Aizikovitz"/>
    <s v="daizikovitz2u@answers.com"/>
    <s v="Ireland"/>
    <s v="Lib"/>
    <s v="D"/>
    <n v="1"/>
    <n v="12.95"/>
    <x v="5"/>
    <s v="Liberica"/>
    <s v="Dark"/>
  </r>
  <r>
    <s v="VZO-97265-841"/>
    <d v="2022-07-08T00:00:00"/>
    <s v="87049-37901-FU"/>
    <s v="R-M-0.2"/>
    <n v="4"/>
    <s v="Bram Revel"/>
    <s v="brevel2v@fastcompany.com"/>
    <s v="United States"/>
    <s v="Rob"/>
    <s v="M"/>
    <n v="0.2"/>
    <n v="2.9849999999999999"/>
    <x v="22"/>
    <s v="Robusta"/>
    <s v="Medium"/>
  </r>
  <r>
    <s v="MOR-12987-399"/>
    <d v="2019-08-17T00:00:00"/>
    <s v="34015-31593-JC"/>
    <s v="L-M-1"/>
    <n v="6"/>
    <s v="Emiline Priddis"/>
    <s v="epriddis2w@nationalgeographic.com"/>
    <s v="United States"/>
    <s v="Lib"/>
    <s v="M"/>
    <n v="1"/>
    <n v="14.55"/>
    <x v="75"/>
    <s v="Liberica"/>
    <s v="Medium"/>
  </r>
  <r>
    <s v="UOA-23786-489"/>
    <d v="2020-05-31T00:00:00"/>
    <s v="90305-50099-SV"/>
    <s v="A-M-0.5"/>
    <n v="6"/>
    <s v="Queenie Veel"/>
    <s v="qveel2x@jugem.jp"/>
    <s v="United States"/>
    <s v="Ara"/>
    <s v="M"/>
    <n v="0.5"/>
    <n v="6.75"/>
    <x v="61"/>
    <s v="Arabica"/>
    <s v="Medium"/>
  </r>
  <r>
    <s v="AJL-52941-018"/>
    <d v="2020-05-05T00:00:00"/>
    <s v="55871-61935-MF"/>
    <s v="E-D-1"/>
    <n v="2"/>
    <s v="Lind Conyers"/>
    <s v="lconyers2y@twitter.com"/>
    <s v="United States"/>
    <s v="Exc"/>
    <s v="D"/>
    <n v="1"/>
    <n v="12.15"/>
    <x v="76"/>
    <s v="Excelsa"/>
    <s v="Dark"/>
  </r>
  <r>
    <s v="XSZ-84273-421"/>
    <d v="2019-04-14T00:00:00"/>
    <s v="15405-60469-TM"/>
    <s v="R-M-0.5"/>
    <n v="3"/>
    <s v="Pen Wye"/>
    <s v="pwye2z@dagondesign.com"/>
    <s v="United States"/>
    <s v="Rob"/>
    <s v="M"/>
    <n v="0.5"/>
    <n v="5.97"/>
    <x v="8"/>
    <s v="Robusta"/>
    <s v="Medium"/>
  </r>
  <r>
    <s v="NUN-48214-216"/>
    <d v="2020-07-29T00:00:00"/>
    <s v="06953-94794-FB"/>
    <s v="A-M-0.5"/>
    <n v="4"/>
    <s v="Isahella Hagland"/>
    <s v=" "/>
    <s v="United States"/>
    <s v="Ara"/>
    <s v="M"/>
    <n v="0.5"/>
    <n v="6.75"/>
    <x v="25"/>
    <s v="Arabica"/>
    <s v="Medium"/>
  </r>
  <r>
    <s v="AKV-93064-769"/>
    <d v="2019-12-12T00:00:00"/>
    <s v="22305-40299-CY"/>
    <s v="L-D-0.5"/>
    <n v="1"/>
    <s v="Terry Sheryn"/>
    <s v="tsheryn31@mtv.com"/>
    <s v="United States"/>
    <s v="Lib"/>
    <s v="D"/>
    <n v="0.5"/>
    <n v="7.77"/>
    <x v="41"/>
    <s v="Liberica"/>
    <s v="Dark"/>
  </r>
  <r>
    <s v="BRB-40903-533"/>
    <d v="2022-06-15T00:00:00"/>
    <s v="09020-56774-GU"/>
    <s v="E-L-0.2"/>
    <n v="3"/>
    <s v="Marie-jeanne Redgrave"/>
    <s v="mredgrave32@cargocollective.com"/>
    <s v="United States"/>
    <s v="Exc"/>
    <s v="L"/>
    <n v="0.2"/>
    <n v="4.4550000000000001"/>
    <x v="77"/>
    <s v="Excelsa"/>
    <s v="Light"/>
  </r>
  <r>
    <s v="GPR-19973-483"/>
    <d v="2019-06-26T00:00:00"/>
    <s v="92926-08470-YS"/>
    <s v="R-D-0.5"/>
    <n v="5"/>
    <s v="Betty Fominov"/>
    <s v="bfominov33@yale.edu"/>
    <s v="United States"/>
    <s v="Rob"/>
    <s v="D"/>
    <n v="0.5"/>
    <n v="5.3699999999999992"/>
    <x v="51"/>
    <s v="Robusta"/>
    <s v="Dark"/>
  </r>
  <r>
    <s v="XIY-43041-882"/>
    <d v="2021-10-12T00:00:00"/>
    <s v="07250-63194-JO"/>
    <s v="A-M-1"/>
    <n v="1"/>
    <s v="Shawnee Critchlow"/>
    <s v="scritchlow34@un.org"/>
    <s v="United States"/>
    <s v="Ara"/>
    <s v="M"/>
    <n v="1"/>
    <n v="11.25"/>
    <x v="23"/>
    <s v="Arabica"/>
    <s v="Medium"/>
  </r>
  <r>
    <s v="YGY-98425-969"/>
    <d v="2019-04-01T00:00:00"/>
    <s v="63787-96257-TQ"/>
    <s v="L-M-1"/>
    <n v="1"/>
    <s v="Merrel Steptow"/>
    <s v="msteptow35@earthlink.net"/>
    <s v="Ireland"/>
    <s v="Lib"/>
    <s v="M"/>
    <n v="1"/>
    <n v="14.55"/>
    <x v="78"/>
    <s v="Liberica"/>
    <s v="Medium"/>
  </r>
  <r>
    <s v="MSB-08397-648"/>
    <d v="2021-03-10T00:00:00"/>
    <s v="49530-25460-RW"/>
    <s v="R-L-0.2"/>
    <n v="4"/>
    <s v="Carmina Hubbuck"/>
    <s v=" "/>
    <s v="United States"/>
    <s v="Rob"/>
    <s v="L"/>
    <n v="0.2"/>
    <n v="3.5849999999999995"/>
    <x v="79"/>
    <s v="Robusta"/>
    <s v="Light"/>
  </r>
  <r>
    <s v="WDR-06028-345"/>
    <d v="2019-08-16T00:00:00"/>
    <s v="66508-21373-OQ"/>
    <s v="L-L-1"/>
    <n v="1"/>
    <s v="Ingeberg Mulliner"/>
    <s v="imulliner37@pinterest.com"/>
    <s v="United Kingdom"/>
    <s v="Lib"/>
    <s v="L"/>
    <n v="1"/>
    <n v="15.85"/>
    <x v="80"/>
    <s v="Liberica"/>
    <s v="Light"/>
  </r>
  <r>
    <s v="MXM-42948-061"/>
    <d v="2020-08-11T00:00:00"/>
    <s v="20203-03950-FY"/>
    <s v="L-L-0.2"/>
    <n v="4"/>
    <s v="Geneva Standley"/>
    <s v="gstandley38@dion.ne.jp"/>
    <s v="Ireland"/>
    <s v="Lib"/>
    <s v="L"/>
    <n v="0.2"/>
    <n v="4.7549999999999999"/>
    <x v="81"/>
    <s v="Liberica"/>
    <s v="Light"/>
  </r>
  <r>
    <s v="MGQ-98961-173"/>
    <d v="2022-04-05T00:00:00"/>
    <s v="83895-90735-XH"/>
    <s v="L-L-0.5"/>
    <n v="4"/>
    <s v="Brook Drage"/>
    <s v="bdrage39@youku.com"/>
    <s v="United States"/>
    <s v="Lib"/>
    <s v="L"/>
    <n v="0.5"/>
    <n v="9.51"/>
    <x v="82"/>
    <s v="Liberica"/>
    <s v="Light"/>
  </r>
  <r>
    <s v="RFH-64349-897"/>
    <d v="2019-10-22T00:00:00"/>
    <s v="61954-61462-RJ"/>
    <s v="E-D-0.5"/>
    <n v="3"/>
    <s v="Muffin Yallop"/>
    <s v="myallop3a@fema.gov"/>
    <s v="United States"/>
    <s v="Exc"/>
    <s v="D"/>
    <n v="0.5"/>
    <n v="7.29"/>
    <x v="6"/>
    <s v="Excelsa"/>
    <s v="Dark"/>
  </r>
  <r>
    <s v="TKL-20738-660"/>
    <d v="2021-10-02T00:00:00"/>
    <s v="47939-53158-LS"/>
    <s v="E-M-0.2"/>
    <n v="1"/>
    <s v="Cordi Switsur"/>
    <s v="cswitsur3b@chronoengine.com"/>
    <s v="United States"/>
    <s v="Exc"/>
    <s v="M"/>
    <n v="0.2"/>
    <n v="4.125"/>
    <x v="83"/>
    <s v="Excelsa"/>
    <s v="Medium"/>
  </r>
  <r>
    <s v="TKL-20738-660"/>
    <d v="2021-10-02T00:00:00"/>
    <s v="47939-53158-LS"/>
    <s v="A-L-0.2"/>
    <n v="1"/>
    <s v="Cordi Switsur"/>
    <s v="cswitsur3b@chronoengine.com"/>
    <s v="United States"/>
    <s v="Ara"/>
    <s v="L"/>
    <n v="0.2"/>
    <n v="3.8849999999999998"/>
    <x v="84"/>
    <s v="Arabica"/>
    <s v="Light"/>
  </r>
  <r>
    <s v="TKL-20738-660"/>
    <d v="2021-10-02T00:00:00"/>
    <s v="47939-53158-LS"/>
    <s v="E-M-1"/>
    <n v="5"/>
    <s v="Cordi Switsur"/>
    <s v="cswitsur3b@chronoengine.com"/>
    <s v="United States"/>
    <s v="Exc"/>
    <s v="M"/>
    <n v="1"/>
    <n v="13.75"/>
    <x v="85"/>
    <s v="Excelsa"/>
    <s v="Medium"/>
  </r>
  <r>
    <s v="GOW-03198-575"/>
    <d v="2021-03-13T00:00:00"/>
    <s v="61513-27752-FA"/>
    <s v="A-D-0.5"/>
    <n v="4"/>
    <s v="Mahala Ludwell"/>
    <s v="mludwell3e@blogger.com"/>
    <s v="United States"/>
    <s v="Ara"/>
    <s v="D"/>
    <n v="0.5"/>
    <n v="5.97"/>
    <x v="86"/>
    <s v="Arabica"/>
    <s v="Dark"/>
  </r>
  <r>
    <s v="QJB-90477-635"/>
    <d v="2022-06-12T00:00:00"/>
    <s v="89714-19856-WX"/>
    <s v="L-L-2.5"/>
    <n v="4"/>
    <s v="Doll Beauchamp"/>
    <s v="dbeauchamp3f@usda.gov"/>
    <s v="United States"/>
    <s v="Lib"/>
    <s v="L"/>
    <n v="2.5"/>
    <n v="36.454999999999998"/>
    <x v="43"/>
    <s v="Liberica"/>
    <s v="Light"/>
  </r>
  <r>
    <s v="MWP-46239-785"/>
    <d v="2019-04-27T00:00:00"/>
    <s v="87979-56781-YV"/>
    <s v="L-M-0.2"/>
    <n v="5"/>
    <s v="Stanford Rodliff"/>
    <s v="srodliff3g@ted.com"/>
    <s v="United States"/>
    <s v="Lib"/>
    <s v="M"/>
    <n v="0.2"/>
    <n v="4.3650000000000002"/>
    <x v="26"/>
    <s v="Liberica"/>
    <s v="Medium"/>
  </r>
  <r>
    <s v="QDV-03406-248"/>
    <d v="2019-05-23T00:00:00"/>
    <s v="74126-88836-KA"/>
    <s v="L-M-0.5"/>
    <n v="3"/>
    <s v="Stevana Woodham"/>
    <s v="swoodham3h@businesswire.com"/>
    <s v="Ireland"/>
    <s v="Lib"/>
    <s v="M"/>
    <n v="0.5"/>
    <n v="8.73"/>
    <x v="50"/>
    <s v="Liberica"/>
    <s v="Medium"/>
  </r>
  <r>
    <s v="GPH-40635-105"/>
    <d v="2020-07-14T00:00:00"/>
    <s v="37397-05992-VO"/>
    <s v="A-M-1"/>
    <n v="1"/>
    <s v="Hewet Synnot"/>
    <s v="hsynnot3i@about.com"/>
    <s v="United States"/>
    <s v="Ara"/>
    <s v="M"/>
    <n v="1"/>
    <n v="11.25"/>
    <x v="23"/>
    <s v="Arabica"/>
    <s v="Medium"/>
  </r>
  <r>
    <s v="JOM-80930-071"/>
    <d v="2021-11-10T00:00:00"/>
    <s v="54904-18397-UD"/>
    <s v="L-D-1"/>
    <n v="6"/>
    <s v="Raleigh Lepere"/>
    <s v="rlepere3j@shop-pro.jp"/>
    <s v="Ireland"/>
    <s v="Lib"/>
    <s v="D"/>
    <n v="1"/>
    <n v="12.95"/>
    <x v="17"/>
    <s v="Liberica"/>
    <s v="Dark"/>
  </r>
  <r>
    <s v="OIL-26493-755"/>
    <d v="2021-08-31T00:00:00"/>
    <s v="19017-95853-EK"/>
    <s v="A-M-0.5"/>
    <n v="1"/>
    <s v="Timofei Woofinden"/>
    <s v="twoofinden3k@businesswire.com"/>
    <s v="United States"/>
    <s v="Ara"/>
    <s v="M"/>
    <n v="0.5"/>
    <n v="6.75"/>
    <x v="52"/>
    <s v="Arabica"/>
    <s v="Medium"/>
  </r>
  <r>
    <s v="CYV-13426-645"/>
    <d v="2019-07-06T00:00:00"/>
    <s v="88593-59934-VU"/>
    <s v="E-D-1"/>
    <n v="1"/>
    <s v="Evelina Dacca"/>
    <s v="edacca3l@google.pl"/>
    <s v="United States"/>
    <s v="Exc"/>
    <s v="D"/>
    <n v="1"/>
    <n v="12.15"/>
    <x v="87"/>
    <s v="Excelsa"/>
    <s v="Dark"/>
  </r>
  <r>
    <s v="WRP-39846-614"/>
    <d v="2022-03-04T00:00:00"/>
    <s v="47493-68564-YM"/>
    <s v="A-L-2.5"/>
    <n v="5"/>
    <s v="Bidget Tremellier"/>
    <s v=" "/>
    <s v="Ireland"/>
    <s v="Ara"/>
    <s v="L"/>
    <n v="2.5"/>
    <n v="29.784999999999997"/>
    <x v="74"/>
    <s v="Arabica"/>
    <s v="Light"/>
  </r>
  <r>
    <s v="VDZ-76673-968"/>
    <d v="2020-12-31T00:00:00"/>
    <s v="82246-82543-DW"/>
    <s v="E-D-0.5"/>
    <n v="2"/>
    <s v="Bobinette Hindsberg"/>
    <s v="bhindsberg3n@blogs.com"/>
    <s v="United States"/>
    <s v="Exc"/>
    <s v="D"/>
    <n v="0.5"/>
    <n v="7.29"/>
    <x v="20"/>
    <s v="Excelsa"/>
    <s v="Dark"/>
  </r>
  <r>
    <s v="VTV-03546-175"/>
    <d v="2020-07-31T00:00:00"/>
    <s v="03384-62101-IY"/>
    <s v="A-L-2.5"/>
    <n v="5"/>
    <s v="Osbert Robins"/>
    <s v="orobins3o@salon.com"/>
    <s v="United States"/>
    <s v="Ara"/>
    <s v="L"/>
    <n v="2.5"/>
    <n v="29.784999999999997"/>
    <x v="74"/>
    <s v="Arabica"/>
    <s v="Light"/>
  </r>
  <r>
    <s v="GHR-72274-715"/>
    <d v="2021-05-24T00:00:00"/>
    <s v="86881-41559-OR"/>
    <s v="L-D-1"/>
    <n v="1"/>
    <s v="Othello Syseland"/>
    <s v="osyseland3p@independent.co.uk"/>
    <s v="United States"/>
    <s v="Lib"/>
    <s v="D"/>
    <n v="1"/>
    <n v="12.95"/>
    <x v="2"/>
    <s v="Liberica"/>
    <s v="Dark"/>
  </r>
  <r>
    <s v="ZGK-97262-313"/>
    <d v="2022-07-16T00:00:00"/>
    <s v="02536-18494-AQ"/>
    <s v="E-M-2.5"/>
    <n v="3"/>
    <s v="Ewell Hanby"/>
    <s v=" "/>
    <s v="United States"/>
    <s v="Exc"/>
    <s v="M"/>
    <n v="2.5"/>
    <n v="31.624999999999996"/>
    <x v="88"/>
    <s v="Excelsa"/>
    <s v="Medium"/>
  </r>
  <r>
    <s v="ZFS-30776-804"/>
    <d v="2021-02-05T00:00:00"/>
    <s v="58638-01029-CB"/>
    <s v="A-L-0.5"/>
    <n v="5"/>
    <s v="Blancha McAmish"/>
    <s v="bmcamish2e@tripadvisor.com"/>
    <s v="United States"/>
    <s v="Ara"/>
    <s v="L"/>
    <n v="0.5"/>
    <n v="7.77"/>
    <x v="5"/>
    <s v="Arabica"/>
    <s v="Light"/>
  </r>
  <r>
    <s v="QUU-91729-492"/>
    <d v="2021-07-29T00:00:00"/>
    <s v="90312-11148-LA"/>
    <s v="A-D-0.2"/>
    <n v="4"/>
    <s v="Lowell Keenleyside"/>
    <s v="lkeenleyside3s@topsy.com"/>
    <s v="United States"/>
    <s v="Ara"/>
    <s v="D"/>
    <n v="0.2"/>
    <n v="2.9849999999999999"/>
    <x v="22"/>
    <s v="Arabica"/>
    <s v="Dark"/>
  </r>
  <r>
    <s v="PVI-72795-960"/>
    <d v="2022-03-17T00:00:00"/>
    <s v="68239-74809-TF"/>
    <s v="E-L-2.5"/>
    <n v="3"/>
    <s v="Elonore Joliffe"/>
    <s v=" "/>
    <s v="Ireland"/>
    <s v="Exc"/>
    <s v="L"/>
    <n v="2.5"/>
    <n v="34.154999999999994"/>
    <x v="89"/>
    <s v="Excelsa"/>
    <s v="Light"/>
  </r>
  <r>
    <s v="PPP-78935-365"/>
    <d v="2021-02-11T00:00:00"/>
    <s v="91074-60023-IP"/>
    <s v="E-D-1"/>
    <n v="4"/>
    <s v="Abraham Coleman"/>
    <s v=" "/>
    <s v="United States"/>
    <s v="Exc"/>
    <s v="D"/>
    <n v="1"/>
    <n v="12.15"/>
    <x v="90"/>
    <s v="Excelsa"/>
    <s v="Dark"/>
  </r>
  <r>
    <s v="JUO-34131-517"/>
    <d v="2019-02-13T00:00:00"/>
    <s v="07972-83748-JI"/>
    <s v="L-D-1"/>
    <n v="6"/>
    <s v="Rivy Farington"/>
    <s v=" "/>
    <s v="United States"/>
    <s v="Lib"/>
    <s v="D"/>
    <n v="1"/>
    <n v="12.95"/>
    <x v="17"/>
    <s v="Liberica"/>
    <s v="Dark"/>
  </r>
  <r>
    <s v="ZJE-89333-489"/>
    <d v="2022-05-13T00:00:00"/>
    <s v="08694-57330-XR"/>
    <s v="L-D-2.5"/>
    <n v="1"/>
    <s v="Vallie Kundt"/>
    <s v="vkundt3w@bigcartel.com"/>
    <s v="Ireland"/>
    <s v="Lib"/>
    <s v="D"/>
    <n v="2.5"/>
    <n v="29.784999999999997"/>
    <x v="91"/>
    <s v="Liberica"/>
    <s v="Dark"/>
  </r>
  <r>
    <s v="LOO-35324-159"/>
    <d v="2020-05-19T00:00:00"/>
    <s v="68412-11126-YJ"/>
    <s v="A-L-0.2"/>
    <n v="4"/>
    <s v="Boyd Bett"/>
    <s v="bbett3x@google.de"/>
    <s v="United States"/>
    <s v="Ara"/>
    <s v="L"/>
    <n v="0.2"/>
    <n v="3.8849999999999998"/>
    <x v="42"/>
    <s v="Arabica"/>
    <s v="Light"/>
  </r>
  <r>
    <s v="JBQ-93412-846"/>
    <d v="2022-04-27T00:00:00"/>
    <s v="69037-66822-DW"/>
    <s v="E-L-2.5"/>
    <n v="4"/>
    <s v="Julio Armytage"/>
    <s v=" "/>
    <s v="Ireland"/>
    <s v="Exc"/>
    <s v="L"/>
    <n v="2.5"/>
    <n v="34.154999999999994"/>
    <x v="56"/>
    <s v="Excelsa"/>
    <s v="Light"/>
  </r>
  <r>
    <s v="EHX-66333-637"/>
    <d v="2020-09-09T00:00:00"/>
    <s v="01297-94364-XH"/>
    <s v="L-M-0.5"/>
    <n v="2"/>
    <s v="Deana Staite"/>
    <s v="dstaite3z@scientificamerican.com"/>
    <s v="United States"/>
    <s v="Lib"/>
    <s v="M"/>
    <n v="0.5"/>
    <n v="8.73"/>
    <x v="92"/>
    <s v="Liberica"/>
    <s v="Medium"/>
  </r>
  <r>
    <s v="WXG-25759-236"/>
    <d v="2021-03-10T00:00:00"/>
    <s v="39919-06540-ZI"/>
    <s v="E-L-2.5"/>
    <n v="2"/>
    <s v="Winn Keyse"/>
    <s v="wkeyse40@apple.com"/>
    <s v="United States"/>
    <s v="Exc"/>
    <s v="L"/>
    <n v="2.5"/>
    <n v="34.154999999999994"/>
    <x v="93"/>
    <s v="Excelsa"/>
    <s v="Light"/>
  </r>
  <r>
    <s v="QNA-31113-984"/>
    <d v="2019-04-07T00:00:00"/>
    <s v="60512-78550-WS"/>
    <s v="L-M-0.2"/>
    <n v="4"/>
    <s v="Osmund Clausen-Thue"/>
    <s v="oclausenthue41@marriott.com"/>
    <s v="United States"/>
    <s v="Lib"/>
    <s v="M"/>
    <n v="0.2"/>
    <n v="4.3650000000000002"/>
    <x v="92"/>
    <s v="Liberica"/>
    <s v="Medium"/>
  </r>
  <r>
    <s v="ZWI-52029-159"/>
    <d v="2020-07-12T00:00:00"/>
    <s v="40172-12000-AU"/>
    <s v="L-M-1"/>
    <n v="3"/>
    <s v="Leonore Francisco"/>
    <s v="lfrancisco42@fema.gov"/>
    <s v="United States"/>
    <s v="Lib"/>
    <s v="M"/>
    <n v="1"/>
    <n v="14.55"/>
    <x v="34"/>
    <s v="Liberica"/>
    <s v="Medium"/>
  </r>
  <r>
    <s v="ZWI-52029-159"/>
    <d v="2020-07-12T00:00:00"/>
    <s v="40172-12000-AU"/>
    <s v="E-M-1"/>
    <n v="2"/>
    <s v="Leonore Francisco"/>
    <s v="lfrancisco42@fema.gov"/>
    <s v="United States"/>
    <s v="Exc"/>
    <s v="M"/>
    <n v="1"/>
    <n v="13.75"/>
    <x v="3"/>
    <s v="Excelsa"/>
    <s v="Medium"/>
  </r>
  <r>
    <s v="DFS-49954-707"/>
    <d v="2021-12-21T00:00:00"/>
    <s v="39019-13649-CL"/>
    <s v="E-D-0.2"/>
    <n v="5"/>
    <s v="Giacobo Skingle"/>
    <s v="gskingle44@clickbank.net"/>
    <s v="United States"/>
    <s v="Exc"/>
    <s v="D"/>
    <n v="0.2"/>
    <n v="3.645"/>
    <x v="94"/>
    <s v="Excelsa"/>
    <s v="Dark"/>
  </r>
  <r>
    <s v="VYP-89830-878"/>
    <d v="2020-10-04T00:00:00"/>
    <s v="12715-05198-QU"/>
    <s v="A-M-2.5"/>
    <n v="2"/>
    <s v="Gerard Pirdy"/>
    <s v=" "/>
    <s v="United States"/>
    <s v="Ara"/>
    <s v="M"/>
    <n v="2.5"/>
    <n v="25.874999999999996"/>
    <x v="95"/>
    <s v="Arabica"/>
    <s v="Medium"/>
  </r>
  <r>
    <s v="AMT-40418-362"/>
    <d v="2020-08-08T00:00:00"/>
    <s v="04513-76520-QO"/>
    <s v="L-D-1"/>
    <n v="1"/>
    <s v="Jacinthe Balsillie"/>
    <s v="jbalsillie46@princeton.edu"/>
    <s v="United States"/>
    <s v="Lib"/>
    <s v="D"/>
    <n v="1"/>
    <n v="12.95"/>
    <x v="2"/>
    <s v="Liberica"/>
    <s v="Dark"/>
  </r>
  <r>
    <s v="NFQ-23241-793"/>
    <d v="2020-10-11T00:00:00"/>
    <s v="88446-59251-SQ"/>
    <s v="A-M-1"/>
    <n v="3"/>
    <s v="Quinton Fouracres"/>
    <s v=" "/>
    <s v="United States"/>
    <s v="Ara"/>
    <s v="M"/>
    <n v="1"/>
    <n v="11.25"/>
    <x v="65"/>
    <s v="Arabica"/>
    <s v="Medium"/>
  </r>
  <r>
    <s v="JQK-64922-985"/>
    <d v="2021-11-10T00:00:00"/>
    <s v="23779-10274-KN"/>
    <s v="R-M-2.5"/>
    <n v="3"/>
    <s v="Bettina Leffek"/>
    <s v="bleffek48@ning.com"/>
    <s v="United States"/>
    <s v="Rob"/>
    <s v="M"/>
    <n v="2.5"/>
    <n v="22.884999999999998"/>
    <x v="96"/>
    <s v="Robusta"/>
    <s v="Medium"/>
  </r>
  <r>
    <s v="YET-17732-678"/>
    <d v="2021-06-20T00:00:00"/>
    <s v="57235-92842-DK"/>
    <s v="R-D-0.2"/>
    <n v="1"/>
    <s v="Hetti Penson"/>
    <s v=" "/>
    <s v="United States"/>
    <s v="Rob"/>
    <s v="D"/>
    <n v="0.2"/>
    <n v="2.6849999999999996"/>
    <x v="97"/>
    <s v="Robusta"/>
    <s v="Dark"/>
  </r>
  <r>
    <s v="NKW-24945-846"/>
    <d v="2021-10-04T00:00:00"/>
    <s v="75977-30364-AY"/>
    <s v="A-D-2.5"/>
    <n v="5"/>
    <s v="Jocko Pray"/>
    <s v="jpray4a@youtube.com"/>
    <s v="United States"/>
    <s v="Ara"/>
    <s v="D"/>
    <n v="2.5"/>
    <n v="22.884999999999998"/>
    <x v="15"/>
    <s v="Arabica"/>
    <s v="Dark"/>
  </r>
  <r>
    <s v="VKA-82720-513"/>
    <d v="2019-06-24T00:00:00"/>
    <s v="12299-30914-NG"/>
    <s v="A-M-2.5"/>
    <n v="6"/>
    <s v="Grete Holborn"/>
    <s v="gholborn4b@ow.ly"/>
    <s v="United States"/>
    <s v="Ara"/>
    <s v="M"/>
    <n v="2.5"/>
    <n v="25.874999999999996"/>
    <x v="71"/>
    <s v="Arabica"/>
    <s v="Medium"/>
  </r>
  <r>
    <s v="THA-60599-417"/>
    <d v="2019-10-26T00:00:00"/>
    <s v="59971-35626-YJ"/>
    <s v="A-M-2.5"/>
    <n v="3"/>
    <s v="Fielding Keinrat"/>
    <s v="fkeinrat4c@dailymail.co.uk"/>
    <s v="United States"/>
    <s v="Ara"/>
    <s v="M"/>
    <n v="2.5"/>
    <n v="25.874999999999996"/>
    <x v="57"/>
    <s v="Arabica"/>
    <s v="Medium"/>
  </r>
  <r>
    <s v="MEK-39769-035"/>
    <d v="2021-06-27T00:00:00"/>
    <s v="15380-76513-PS"/>
    <s v="R-D-2.5"/>
    <n v="3"/>
    <s v="Paulo Yea"/>
    <s v="pyea4d@aol.com"/>
    <s v="Ireland"/>
    <s v="Rob"/>
    <s v="D"/>
    <n v="2.5"/>
    <n v="20.584999999999997"/>
    <x v="98"/>
    <s v="Robusta"/>
    <s v="Dark"/>
  </r>
  <r>
    <s v="JAF-18294-750"/>
    <d v="2019-09-06T00:00:00"/>
    <s v="73564-98204-EY"/>
    <s v="R-D-2.5"/>
    <n v="6"/>
    <s v="Say Risborough"/>
    <s v=" "/>
    <s v="United States"/>
    <s v="Rob"/>
    <s v="D"/>
    <n v="2.5"/>
    <n v="20.584999999999997"/>
    <x v="99"/>
    <s v="Robusta"/>
    <s v="Dark"/>
  </r>
  <r>
    <s v="TME-59627-221"/>
    <d v="2021-04-30T00:00:00"/>
    <s v="72282-40594-RX"/>
    <s v="L-L-2.5"/>
    <n v="6"/>
    <s v="Alexa Sizey"/>
    <s v=" "/>
    <s v="United States"/>
    <s v="Lib"/>
    <s v="L"/>
    <n v="2.5"/>
    <n v="36.454999999999998"/>
    <x v="100"/>
    <s v="Liberica"/>
    <s v="Light"/>
  </r>
  <r>
    <s v="UDG-65353-824"/>
    <d v="2020-01-07T00:00:00"/>
    <s v="17514-94165-RJ"/>
    <s v="E-M-0.5"/>
    <n v="4"/>
    <s v="Kari Swede"/>
    <s v="kswede4g@addthis.com"/>
    <s v="United States"/>
    <s v="Exc"/>
    <s v="M"/>
    <n v="0.5"/>
    <n v="8.25"/>
    <x v="101"/>
    <s v="Excelsa"/>
    <s v="Medium"/>
  </r>
  <r>
    <s v="ENQ-42923-176"/>
    <d v="2021-01-11T00:00:00"/>
    <s v="56248-75861-JX"/>
    <s v="A-L-0.5"/>
    <n v="3"/>
    <s v="Leontine Rubrow"/>
    <s v="lrubrow4h@microsoft.com"/>
    <s v="United States"/>
    <s v="Ara"/>
    <s v="L"/>
    <n v="0.5"/>
    <n v="7.77"/>
    <x v="102"/>
    <s v="Arabica"/>
    <s v="Light"/>
  </r>
  <r>
    <s v="CBT-55781-720"/>
    <d v="2021-11-15T00:00:00"/>
    <s v="97855-54761-IS"/>
    <s v="E-D-0.5"/>
    <n v="3"/>
    <s v="Dottie Tift"/>
    <s v="dtift4i@netvibes.com"/>
    <s v="United States"/>
    <s v="Exc"/>
    <s v="D"/>
    <n v="0.5"/>
    <n v="7.29"/>
    <x v="6"/>
    <s v="Excelsa"/>
    <s v="Dark"/>
  </r>
  <r>
    <s v="NEU-86533-016"/>
    <d v="2019-06-03T00:00:00"/>
    <s v="96544-91644-IT"/>
    <s v="R-D-0.2"/>
    <n v="6"/>
    <s v="Gerardo Schonfeld"/>
    <s v="gschonfeld4j@oracle.com"/>
    <s v="United States"/>
    <s v="Rob"/>
    <s v="D"/>
    <n v="0.2"/>
    <n v="2.6849999999999996"/>
    <x v="103"/>
    <s v="Robusta"/>
    <s v="Dark"/>
  </r>
  <r>
    <s v="BYU-58154-603"/>
    <d v="2020-12-17T00:00:00"/>
    <s v="51971-70393-QM"/>
    <s v="E-D-0.5"/>
    <n v="4"/>
    <s v="Claiborne Feye"/>
    <s v="cfeye4k@google.co.jp"/>
    <s v="Ireland"/>
    <s v="Exc"/>
    <s v="D"/>
    <n v="0.5"/>
    <n v="7.29"/>
    <x v="104"/>
    <s v="Excelsa"/>
    <s v="Dark"/>
  </r>
  <r>
    <s v="EHJ-05910-257"/>
    <d v="2021-02-07T00:00:00"/>
    <s v="06812-11924-IK"/>
    <s v="R-D-1"/>
    <n v="6"/>
    <s v="Mina Elstone"/>
    <s v=" "/>
    <s v="United States"/>
    <s v="Rob"/>
    <s v="D"/>
    <n v="1"/>
    <n v="8.9499999999999993"/>
    <x v="59"/>
    <s v="Robusta"/>
    <s v="Dark"/>
  </r>
  <r>
    <s v="EIL-44855-309"/>
    <d v="2021-03-15T00:00:00"/>
    <s v="59741-90220-OW"/>
    <s v="R-D-0.5"/>
    <n v="5"/>
    <s v="Sherman Mewrcik"/>
    <s v=" "/>
    <s v="United States"/>
    <s v="Rob"/>
    <s v="D"/>
    <n v="0.5"/>
    <n v="5.3699999999999992"/>
    <x v="51"/>
    <s v="Robusta"/>
    <s v="Dark"/>
  </r>
  <r>
    <s v="HCA-87224-420"/>
    <d v="2022-08-04T00:00:00"/>
    <s v="62682-27930-PD"/>
    <s v="E-M-0.5"/>
    <n v="5"/>
    <s v="Tamarah Fero"/>
    <s v="tfero4n@comsenz.com"/>
    <s v="United States"/>
    <s v="Exc"/>
    <s v="M"/>
    <n v="0.5"/>
    <n v="8.25"/>
    <x v="1"/>
    <s v="Excelsa"/>
    <s v="Medium"/>
  </r>
  <r>
    <s v="ABO-29054-365"/>
    <d v="2019-01-19T00:00:00"/>
    <s v="00256-19905-YG"/>
    <s v="A-M-0.5"/>
    <n v="6"/>
    <s v="Stanislaus Valsler"/>
    <s v=" "/>
    <s v="Ireland"/>
    <s v="Ara"/>
    <s v="M"/>
    <n v="0.5"/>
    <n v="6.75"/>
    <x v="61"/>
    <s v="Arabica"/>
    <s v="Medium"/>
  </r>
  <r>
    <s v="TKN-58485-031"/>
    <d v="2022-03-23T00:00:00"/>
    <s v="38890-22576-UI"/>
    <s v="R-D-1"/>
    <n v="2"/>
    <s v="Felita Dauney"/>
    <s v="fdauney4p@sphinn.com"/>
    <s v="Ireland"/>
    <s v="Rob"/>
    <s v="D"/>
    <n v="1"/>
    <n v="8.9499999999999993"/>
    <x v="105"/>
    <s v="Robusta"/>
    <s v="Dark"/>
  </r>
  <r>
    <s v="RCK-04069-371"/>
    <d v="2021-10-07T00:00:00"/>
    <s v="94573-61802-PH"/>
    <s v="E-L-2.5"/>
    <n v="2"/>
    <s v="Serena Earley"/>
    <s v="searley4q@youku.com"/>
    <s v="United Kingdom"/>
    <s v="Exc"/>
    <s v="L"/>
    <n v="2.5"/>
    <n v="34.154999999999994"/>
    <x v="93"/>
    <s v="Excelsa"/>
    <s v="Light"/>
  </r>
  <r>
    <s v="IRJ-67095-738"/>
    <d v="2019-03-20T00:00:00"/>
    <s v="86447-02699-UT"/>
    <s v="E-M-2.5"/>
    <n v="2"/>
    <s v="Minny Chamberlayne"/>
    <s v="mchamberlayne4r@bigcartel.com"/>
    <s v="United States"/>
    <s v="Exc"/>
    <s v="M"/>
    <n v="2.5"/>
    <n v="31.624999999999996"/>
    <x v="40"/>
    <s v="Excelsa"/>
    <s v="Medium"/>
  </r>
  <r>
    <s v="VEA-31961-977"/>
    <d v="2021-12-15T00:00:00"/>
    <s v="51432-27169-KN"/>
    <s v="E-D-0.5"/>
    <n v="3"/>
    <s v="Bartholemy Flaherty"/>
    <s v="bflaherty4s@moonfruit.com"/>
    <s v="Ireland"/>
    <s v="Exc"/>
    <s v="D"/>
    <n v="0.5"/>
    <n v="7.29"/>
    <x v="6"/>
    <s v="Excelsa"/>
    <s v="Dark"/>
  </r>
  <r>
    <s v="BAF-42286-205"/>
    <d v="2022-06-08T00:00:00"/>
    <s v="43074-00987-PB"/>
    <s v="R-M-2.5"/>
    <n v="4"/>
    <s v="Oran Colbeck"/>
    <s v="ocolbeck4t@sina.com.cn"/>
    <s v="United States"/>
    <s v="Rob"/>
    <s v="M"/>
    <n v="2.5"/>
    <n v="22.884999999999998"/>
    <x v="21"/>
    <s v="Robusta"/>
    <s v="Medium"/>
  </r>
  <r>
    <s v="WOR-52762-511"/>
    <d v="2019-12-14T00:00:00"/>
    <s v="04739-85772-QT"/>
    <s v="E-L-2.5"/>
    <n v="6"/>
    <s v="Elysee Sketch"/>
    <s v=" "/>
    <s v="United States"/>
    <s v="Exc"/>
    <s v="L"/>
    <n v="2.5"/>
    <n v="34.154999999999994"/>
    <x v="106"/>
    <s v="Excelsa"/>
    <s v="Light"/>
  </r>
  <r>
    <s v="ZWK-03995-815"/>
    <d v="2021-04-10T00:00:00"/>
    <s v="28279-78469-YW"/>
    <s v="E-M-2.5"/>
    <n v="2"/>
    <s v="Ethelda Hobbing"/>
    <s v="ehobbing4v@nsw.gov.au"/>
    <s v="United States"/>
    <s v="Exc"/>
    <s v="M"/>
    <n v="2.5"/>
    <n v="31.624999999999996"/>
    <x v="40"/>
    <s v="Excelsa"/>
    <s v="Medium"/>
  </r>
  <r>
    <s v="CKF-43291-846"/>
    <d v="2020-03-10T00:00:00"/>
    <s v="91829-99544-DS"/>
    <s v="E-L-2.5"/>
    <n v="1"/>
    <s v="Odille Thynne"/>
    <s v="othynne4w@auda.org.au"/>
    <s v="United States"/>
    <s v="Exc"/>
    <s v="L"/>
    <n v="2.5"/>
    <n v="34.154999999999994"/>
    <x v="107"/>
    <s v="Excelsa"/>
    <s v="Light"/>
  </r>
  <r>
    <s v="RMW-74160-339"/>
    <d v="2020-10-16T00:00:00"/>
    <s v="38978-59582-JP"/>
    <s v="R-L-2.5"/>
    <n v="4"/>
    <s v="Emlynne Heining"/>
    <s v="eheining4x@flickr.com"/>
    <s v="United States"/>
    <s v="Rob"/>
    <s v="L"/>
    <n v="2.5"/>
    <n v="27.484999999999996"/>
    <x v="108"/>
    <s v="Robusta"/>
    <s v="Light"/>
  </r>
  <r>
    <s v="FMT-94584-786"/>
    <d v="2019-10-08T00:00:00"/>
    <s v="86504-96610-BH"/>
    <s v="A-L-1"/>
    <n v="2"/>
    <s v="Katerina Melloi"/>
    <s v="kmelloi4y@imdb.com"/>
    <s v="United States"/>
    <s v="Ara"/>
    <s v="L"/>
    <n v="1"/>
    <n v="12.95"/>
    <x v="109"/>
    <s v="Arabica"/>
    <s v="Light"/>
  </r>
  <r>
    <s v="NWT-78222-575"/>
    <d v="2019-12-31T00:00:00"/>
    <s v="75986-98864-EZ"/>
    <s v="A-D-0.2"/>
    <n v="1"/>
    <s v="Tiffany Scardafield"/>
    <s v=" "/>
    <s v="Ireland"/>
    <s v="Ara"/>
    <s v="D"/>
    <n v="0.2"/>
    <n v="2.9849999999999999"/>
    <x v="55"/>
    <s v="Arabica"/>
    <s v="Dark"/>
  </r>
  <r>
    <s v="EOI-02511-919"/>
    <d v="2020-03-20T00:00:00"/>
    <s v="66776-88682-RG"/>
    <s v="E-L-0.2"/>
    <n v="5"/>
    <s v="Abrahan Mussen"/>
    <s v="amussen50@51.la"/>
    <s v="United States"/>
    <s v="Exc"/>
    <s v="L"/>
    <n v="0.2"/>
    <n v="4.4550000000000001"/>
    <x v="110"/>
    <s v="Excelsa"/>
    <s v="Light"/>
  </r>
  <r>
    <s v="EOI-02511-919"/>
    <d v="2020-03-20T00:00:00"/>
    <s v="66776-88682-RG"/>
    <s v="A-D-0.5"/>
    <n v="5"/>
    <s v="Abrahan Mussen"/>
    <s v="amussen50@51.la"/>
    <s v="United States"/>
    <s v="Ara"/>
    <s v="D"/>
    <n v="0.5"/>
    <n v="5.97"/>
    <x v="44"/>
    <s v="Arabica"/>
    <s v="Dark"/>
  </r>
  <r>
    <s v="UCT-03935-589"/>
    <d v="2021-03-29T00:00:00"/>
    <s v="85851-78384-DM"/>
    <s v="R-D-0.5"/>
    <n v="6"/>
    <s v="Anny Mundford"/>
    <s v="amundford52@nbcnews.com"/>
    <s v="United States"/>
    <s v="Rob"/>
    <s v="D"/>
    <n v="0.5"/>
    <n v="5.3699999999999992"/>
    <x v="111"/>
    <s v="Robusta"/>
    <s v="Dark"/>
  </r>
  <r>
    <s v="SBI-60013-494"/>
    <d v="2021-11-12T00:00:00"/>
    <s v="55232-81621-BX"/>
    <s v="E-M-0.2"/>
    <n v="2"/>
    <s v="Tory Walas"/>
    <s v="twalas53@google.ca"/>
    <s v="United States"/>
    <s v="Exc"/>
    <s v="M"/>
    <n v="0.2"/>
    <n v="4.125"/>
    <x v="112"/>
    <s v="Excelsa"/>
    <s v="Medium"/>
  </r>
  <r>
    <s v="QRA-73277-814"/>
    <d v="2021-07-20T00:00:00"/>
    <s v="80310-92912-JA"/>
    <s v="A-L-0.5"/>
    <n v="4"/>
    <s v="Isa Blazewicz"/>
    <s v="iblazewicz54@thetimes.co.uk"/>
    <s v="United States"/>
    <s v="Ara"/>
    <s v="L"/>
    <n v="0.5"/>
    <n v="7.77"/>
    <x v="113"/>
    <s v="Arabica"/>
    <s v="Light"/>
  </r>
  <r>
    <s v="EQE-31648-909"/>
    <d v="2019-01-18T00:00:00"/>
    <s v="19821-05175-WZ"/>
    <s v="E-D-0.5"/>
    <n v="5"/>
    <s v="Angie Rizzetti"/>
    <s v="arizzetti55@naver.com"/>
    <s v="United States"/>
    <s v="Exc"/>
    <s v="D"/>
    <n v="0.5"/>
    <n v="7.29"/>
    <x v="114"/>
    <s v="Excelsa"/>
    <s v="Dark"/>
  </r>
  <r>
    <s v="QOO-24615-950"/>
    <d v="2019-08-07T00:00:00"/>
    <s v="01338-83217-GV"/>
    <s v="R-M-2.5"/>
    <n v="3"/>
    <s v="Mord Meriet"/>
    <s v="mmeriet56@noaa.gov"/>
    <s v="United States"/>
    <s v="Rob"/>
    <s v="M"/>
    <n v="2.5"/>
    <n v="22.884999999999998"/>
    <x v="96"/>
    <s v="Robusta"/>
    <s v="Medium"/>
  </r>
  <r>
    <s v="WDV-73864-037"/>
    <d v="2022-03-13T00:00:00"/>
    <s v="66044-25298-TA"/>
    <s v="L-M-0.5"/>
    <n v="5"/>
    <s v="Lawrence Pratt"/>
    <s v="lpratt57@netvibes.com"/>
    <s v="United States"/>
    <s v="Lib"/>
    <s v="M"/>
    <n v="0.5"/>
    <n v="8.73"/>
    <x v="34"/>
    <s v="Liberica"/>
    <s v="Medium"/>
  </r>
  <r>
    <s v="PKR-88575-066"/>
    <d v="2022-05-17T00:00:00"/>
    <s v="28728-47861-TZ"/>
    <s v="E-L-0.2"/>
    <n v="1"/>
    <s v="Astrix Kitchingham"/>
    <s v="akitchingham58@com.com"/>
    <s v="United States"/>
    <s v="Exc"/>
    <s v="L"/>
    <n v="0.2"/>
    <n v="4.4550000000000001"/>
    <x v="115"/>
    <s v="Excelsa"/>
    <s v="Light"/>
  </r>
  <r>
    <s v="BWR-85735-955"/>
    <d v="2019-12-14T00:00:00"/>
    <s v="32638-38620-AX"/>
    <s v="L-M-1"/>
    <n v="3"/>
    <s v="Burnard Bartholin"/>
    <s v="bbartholin59@xinhuanet.com"/>
    <s v="United States"/>
    <s v="Lib"/>
    <s v="M"/>
    <n v="1"/>
    <n v="14.55"/>
    <x v="34"/>
    <s v="Liberica"/>
    <s v="Medium"/>
  </r>
  <r>
    <s v="YFX-64795-136"/>
    <d v="2020-01-15T00:00:00"/>
    <s v="83163-65741-IH"/>
    <s v="L-M-2.5"/>
    <n v="1"/>
    <s v="Madelene Prinn"/>
    <s v="mprinn5a@usa.gov"/>
    <s v="United States"/>
    <s v="Lib"/>
    <s v="M"/>
    <n v="2.5"/>
    <n v="33.464999999999996"/>
    <x v="116"/>
    <s v="Liberica"/>
    <s v="Medium"/>
  </r>
  <r>
    <s v="DDO-71442-967"/>
    <d v="2019-04-12T00:00:00"/>
    <s v="89422-58281-FD"/>
    <s v="L-D-0.2"/>
    <n v="5"/>
    <s v="Alisun Baudino"/>
    <s v="abaudino5b@netvibes.com"/>
    <s v="United States"/>
    <s v="Lib"/>
    <s v="D"/>
    <n v="0.2"/>
    <n v="3.8849999999999998"/>
    <x v="117"/>
    <s v="Liberica"/>
    <s v="Dark"/>
  </r>
  <r>
    <s v="ILQ-11027-588"/>
    <d v="2020-03-29T00:00:00"/>
    <s v="76293-30918-DQ"/>
    <s v="E-D-1"/>
    <n v="6"/>
    <s v="Philipa Petrushanko"/>
    <s v="ppetrushanko5c@blinklist.com"/>
    <s v="Ireland"/>
    <s v="Exc"/>
    <s v="D"/>
    <n v="1"/>
    <n v="12.15"/>
    <x v="118"/>
    <s v="Excelsa"/>
    <s v="Dark"/>
  </r>
  <r>
    <s v="KRZ-13868-122"/>
    <d v="2022-03-24T00:00:00"/>
    <s v="86779-84838-EJ"/>
    <s v="E-L-1"/>
    <n v="3"/>
    <s v="Kimberli Mustchin"/>
    <s v=" "/>
    <s v="United States"/>
    <s v="Exc"/>
    <s v="L"/>
    <n v="1"/>
    <n v="14.85"/>
    <x v="69"/>
    <s v="Excelsa"/>
    <s v="Light"/>
  </r>
  <r>
    <s v="VRM-93594-914"/>
    <d v="2021-07-21T00:00:00"/>
    <s v="66806-41795-MX"/>
    <s v="E-D-0.5"/>
    <n v="5"/>
    <s v="Emlynne Laird"/>
    <s v="elaird5e@bing.com"/>
    <s v="United States"/>
    <s v="Exc"/>
    <s v="D"/>
    <n v="0.5"/>
    <n v="7.29"/>
    <x v="114"/>
    <s v="Excelsa"/>
    <s v="Dark"/>
  </r>
  <r>
    <s v="HXL-22497-359"/>
    <d v="2019-08-06T00:00:00"/>
    <s v="64875-71224-UI"/>
    <s v="A-L-1"/>
    <n v="3"/>
    <s v="Marlena Howsden"/>
    <s v="mhowsden5f@infoseek.co.jp"/>
    <s v="United States"/>
    <s v="Ara"/>
    <s v="L"/>
    <n v="1"/>
    <n v="12.95"/>
    <x v="5"/>
    <s v="Arabica"/>
    <s v="Light"/>
  </r>
  <r>
    <s v="NOP-21394-646"/>
    <d v="2021-05-23T00:00:00"/>
    <s v="16982-35708-BZ"/>
    <s v="E-L-0.5"/>
    <n v="6"/>
    <s v="Nealson Cuttler"/>
    <s v="ncuttler5g@parallels.com"/>
    <s v="United States"/>
    <s v="Exc"/>
    <s v="L"/>
    <n v="0.5"/>
    <n v="8.91"/>
    <x v="119"/>
    <s v="Excelsa"/>
    <s v="Light"/>
  </r>
  <r>
    <s v="NOP-21394-646"/>
    <d v="2021-05-23T00:00:00"/>
    <s v="16982-35708-BZ"/>
    <s v="L-D-2.5"/>
    <n v="2"/>
    <s v="Nealson Cuttler"/>
    <s v="ncuttler5g@parallels.com"/>
    <s v="United States"/>
    <s v="Lib"/>
    <s v="D"/>
    <n v="2.5"/>
    <n v="29.784999999999997"/>
    <x v="120"/>
    <s v="Liberica"/>
    <s v="Dark"/>
  </r>
  <r>
    <s v="NOP-21394-646"/>
    <d v="2021-05-23T00:00:00"/>
    <s v="16982-35708-BZ"/>
    <s v="L-D-2.5"/>
    <n v="3"/>
    <s v="Nealson Cuttler"/>
    <s v="ncuttler5g@parallels.com"/>
    <s v="United States"/>
    <s v="Lib"/>
    <s v="D"/>
    <n v="2.5"/>
    <n v="29.784999999999997"/>
    <x v="49"/>
    <s v="Liberica"/>
    <s v="Dark"/>
  </r>
  <r>
    <s v="NOP-21394-646"/>
    <d v="2021-05-23T00:00:00"/>
    <s v="16982-35708-BZ"/>
    <s v="L-L-0.5"/>
    <n v="4"/>
    <s v="Nealson Cuttler"/>
    <s v="ncuttler5g@parallels.com"/>
    <s v="United States"/>
    <s v="Lib"/>
    <s v="L"/>
    <n v="0.5"/>
    <n v="9.51"/>
    <x v="82"/>
    <s v="Liberica"/>
    <s v="Light"/>
  </r>
  <r>
    <s v="NOP-21394-646"/>
    <d v="2021-05-23T00:00:00"/>
    <s v="16982-35708-BZ"/>
    <s v="E-M-1"/>
    <n v="3"/>
    <s v="Nealson Cuttler"/>
    <s v="ncuttler5g@parallels.com"/>
    <s v="United States"/>
    <s v="Exc"/>
    <s v="M"/>
    <n v="1"/>
    <n v="13.75"/>
    <x v="1"/>
    <s v="Excelsa"/>
    <s v="Medium"/>
  </r>
  <r>
    <s v="FTV-77095-168"/>
    <d v="2021-04-08T00:00:00"/>
    <s v="66708-26678-QK"/>
    <s v="L-L-0.5"/>
    <n v="6"/>
    <s v="Adriana Lazarus"/>
    <s v=" "/>
    <s v="United States"/>
    <s v="Lib"/>
    <s v="L"/>
    <n v="0.5"/>
    <n v="9.51"/>
    <x v="30"/>
    <s v="Liberica"/>
    <s v="Light"/>
  </r>
  <r>
    <s v="BOR-02906-411"/>
    <d v="2021-10-17T00:00:00"/>
    <s v="08743-09057-OO"/>
    <s v="L-D-2.5"/>
    <n v="6"/>
    <s v="Tallie felip"/>
    <s v="tfelip5m@typepad.com"/>
    <s v="United States"/>
    <s v="Lib"/>
    <s v="D"/>
    <n v="2.5"/>
    <n v="29.784999999999997"/>
    <x v="39"/>
    <s v="Liberica"/>
    <s v="Dark"/>
  </r>
  <r>
    <s v="WMP-68847-770"/>
    <d v="2022-02-16T00:00:00"/>
    <s v="37490-01572-JW"/>
    <s v="L-L-0.2"/>
    <n v="1"/>
    <s v="Vanna Le - Count"/>
    <s v="vle5n@disqus.com"/>
    <s v="United States"/>
    <s v="Lib"/>
    <s v="L"/>
    <n v="0.2"/>
    <n v="4.7549999999999999"/>
    <x v="7"/>
    <s v="Liberica"/>
    <s v="Light"/>
  </r>
  <r>
    <s v="TMO-22785-872"/>
    <d v="2020-07-15T00:00:00"/>
    <s v="01811-60350-CU"/>
    <s v="E-M-1"/>
    <n v="6"/>
    <s v="Sarette Ducarel"/>
    <s v=" "/>
    <s v="United States"/>
    <s v="Exc"/>
    <s v="M"/>
    <n v="1"/>
    <n v="13.75"/>
    <x v="121"/>
    <s v="Excelsa"/>
    <s v="Medium"/>
  </r>
  <r>
    <s v="TJG-73587-353"/>
    <d v="2020-02-22T00:00:00"/>
    <s v="24766-58139-GT"/>
    <s v="R-D-0.2"/>
    <n v="3"/>
    <s v="Kendra Glison"/>
    <s v=" "/>
    <s v="United States"/>
    <s v="Rob"/>
    <s v="D"/>
    <n v="0.2"/>
    <n v="2.6849999999999996"/>
    <x v="36"/>
    <s v="Robusta"/>
    <s v="Dark"/>
  </r>
  <r>
    <s v="OOU-61343-455"/>
    <d v="2021-01-15T00:00:00"/>
    <s v="90123-70970-NY"/>
    <s v="A-M-1"/>
    <n v="2"/>
    <s v="Nertie Poolman"/>
    <s v="npoolman5q@howstuffworks.com"/>
    <s v="United States"/>
    <s v="Ara"/>
    <s v="M"/>
    <n v="1"/>
    <n v="11.25"/>
    <x v="122"/>
    <s v="Arabica"/>
    <s v="Medium"/>
  </r>
  <r>
    <s v="RMA-08327-369"/>
    <d v="2021-01-11T00:00:00"/>
    <s v="93809-05424-MG"/>
    <s v="A-M-0.5"/>
    <n v="6"/>
    <s v="Orbadiah Duny"/>
    <s v="oduny5r@constantcontact.com"/>
    <s v="United States"/>
    <s v="Ara"/>
    <s v="M"/>
    <n v="0.5"/>
    <n v="6.75"/>
    <x v="61"/>
    <s v="Arabica"/>
    <s v="Medium"/>
  </r>
  <r>
    <s v="SFB-97929-779"/>
    <d v="2022-04-08T00:00:00"/>
    <s v="85425-33494-HQ"/>
    <s v="E-D-0.5"/>
    <n v="4"/>
    <s v="Constance Halfhide"/>
    <s v="chalfhide5s@google.ru"/>
    <s v="Ireland"/>
    <s v="Exc"/>
    <s v="D"/>
    <n v="0.5"/>
    <n v="7.29"/>
    <x v="104"/>
    <s v="Excelsa"/>
    <s v="Dark"/>
  </r>
  <r>
    <s v="AUP-10128-606"/>
    <d v="2020-10-01T00:00:00"/>
    <s v="54387-64897-XC"/>
    <s v="A-M-0.5"/>
    <n v="1"/>
    <s v="Fransisco Malecky"/>
    <s v="fmalecky5t@list-manage.com"/>
    <s v="United Kingdom"/>
    <s v="Ara"/>
    <s v="M"/>
    <n v="0.5"/>
    <n v="6.75"/>
    <x v="52"/>
    <s v="Arabica"/>
    <s v="Medium"/>
  </r>
  <r>
    <s v="YTW-40242-005"/>
    <d v="2019-10-28T00:00:00"/>
    <s v="01035-70465-UO"/>
    <s v="L-D-1"/>
    <n v="4"/>
    <s v="Anselma Attwater"/>
    <s v="aattwater5u@wikia.com"/>
    <s v="United States"/>
    <s v="Lib"/>
    <s v="D"/>
    <n v="1"/>
    <n v="12.95"/>
    <x v="67"/>
    <s v="Liberica"/>
    <s v="Dark"/>
  </r>
  <r>
    <s v="PRP-53390-819"/>
    <d v="2021-03-28T00:00:00"/>
    <s v="84260-39432-ML"/>
    <s v="E-L-0.5"/>
    <n v="6"/>
    <s v="Minette Whellans"/>
    <s v="mwhellans5v@mapquest.com"/>
    <s v="United States"/>
    <s v="Exc"/>
    <s v="L"/>
    <n v="0.5"/>
    <n v="8.91"/>
    <x v="119"/>
    <s v="Excelsa"/>
    <s v="Light"/>
  </r>
  <r>
    <s v="GSJ-01065-125"/>
    <d v="2020-03-31T00:00:00"/>
    <s v="69779-40609-RS"/>
    <s v="E-D-0.2"/>
    <n v="4"/>
    <s v="Dael Camilletti"/>
    <s v="dcamilletti5w@businesswire.com"/>
    <s v="United States"/>
    <s v="Exc"/>
    <s v="D"/>
    <n v="0.2"/>
    <n v="3.645"/>
    <x v="20"/>
    <s v="Excelsa"/>
    <s v="Dark"/>
  </r>
  <r>
    <s v="YQU-65147-580"/>
    <d v="2022-03-26T00:00:00"/>
    <s v="80247-70000-HT"/>
    <s v="R-D-2.5"/>
    <n v="1"/>
    <s v="Emiline Galgey"/>
    <s v="egalgey5x@wufoo.com"/>
    <s v="United States"/>
    <s v="Rob"/>
    <s v="D"/>
    <n v="2.5"/>
    <n v="20.584999999999997"/>
    <x v="123"/>
    <s v="Robusta"/>
    <s v="Dark"/>
  </r>
  <r>
    <s v="QPM-95832-683"/>
    <d v="2019-11-06T00:00:00"/>
    <s v="35058-04550-VC"/>
    <s v="L-L-1"/>
    <n v="2"/>
    <s v="Murdock Hame"/>
    <s v="mhame5y@newsvine.com"/>
    <s v="Ireland"/>
    <s v="Lib"/>
    <s v="L"/>
    <n v="1"/>
    <n v="15.85"/>
    <x v="124"/>
    <s v="Liberica"/>
    <s v="Light"/>
  </r>
  <r>
    <s v="BNQ-88920-567"/>
    <d v="2019-12-30T00:00:00"/>
    <s v="27226-53717-SY"/>
    <s v="L-D-0.2"/>
    <n v="6"/>
    <s v="Ilka Gurnee"/>
    <s v="igurnee5z@usnews.com"/>
    <s v="United States"/>
    <s v="Lib"/>
    <s v="D"/>
    <n v="0.2"/>
    <n v="3.8849999999999998"/>
    <x v="102"/>
    <s v="Liberica"/>
    <s v="Dark"/>
  </r>
  <r>
    <s v="PUX-47906-110"/>
    <d v="2021-10-01T00:00:00"/>
    <s v="02002-98725-CH"/>
    <s v="L-M-1"/>
    <n v="4"/>
    <s v="Alfy Snowding"/>
    <s v="asnowding60@comsenz.com"/>
    <s v="United States"/>
    <s v="Lib"/>
    <s v="M"/>
    <n v="1"/>
    <n v="14.55"/>
    <x v="125"/>
    <s v="Liberica"/>
    <s v="Medium"/>
  </r>
  <r>
    <s v="COL-72079-610"/>
    <d v="2020-12-09T00:00:00"/>
    <s v="38487-01549-MV"/>
    <s v="E-L-0.5"/>
    <n v="4"/>
    <s v="Godfry Poinsett"/>
    <s v="gpoinsett61@berkeley.edu"/>
    <s v="United States"/>
    <s v="Exc"/>
    <s v="L"/>
    <n v="0.5"/>
    <n v="8.91"/>
    <x v="70"/>
    <s v="Excelsa"/>
    <s v="Light"/>
  </r>
  <r>
    <s v="LBC-45686-819"/>
    <d v="2021-05-01T00:00:00"/>
    <s v="98573-41811-EQ"/>
    <s v="A-M-1"/>
    <n v="5"/>
    <s v="Rem Furman"/>
    <s v="rfurman62@t.co"/>
    <s v="Ireland"/>
    <s v="Ara"/>
    <s v="M"/>
    <n v="1"/>
    <n v="11.25"/>
    <x v="126"/>
    <s v="Arabica"/>
    <s v="Medium"/>
  </r>
  <r>
    <s v="BLQ-03709-265"/>
    <d v="2022-08-04T00:00:00"/>
    <s v="72463-75685-MV"/>
    <s v="R-L-0.2"/>
    <n v="3"/>
    <s v="Charis Crosier"/>
    <s v="ccrosier63@xrea.com"/>
    <s v="United States"/>
    <s v="Rob"/>
    <s v="L"/>
    <n v="0.2"/>
    <n v="3.5849999999999995"/>
    <x v="127"/>
    <s v="Robusta"/>
    <s v="Light"/>
  </r>
  <r>
    <s v="BLQ-03709-265"/>
    <d v="2022-08-04T00:00:00"/>
    <s v="72463-75685-MV"/>
    <s v="R-M-0.2"/>
    <n v="5"/>
    <s v="Charis Crosier"/>
    <s v="ccrosier63@xrea.com"/>
    <s v="United States"/>
    <s v="Rob"/>
    <s v="M"/>
    <n v="0.2"/>
    <n v="2.9849999999999999"/>
    <x v="128"/>
    <s v="Robusta"/>
    <s v="Medium"/>
  </r>
  <r>
    <s v="VFZ-91673-181"/>
    <d v="2021-11-13T00:00:00"/>
    <s v="10225-91535-AI"/>
    <s v="A-L-1"/>
    <n v="6"/>
    <s v="Lenka Rushmer"/>
    <s v="lrushmer65@europa.eu"/>
    <s v="United States"/>
    <s v="Ara"/>
    <s v="L"/>
    <n v="1"/>
    <n v="12.95"/>
    <x v="17"/>
    <s v="Arabica"/>
    <s v="Light"/>
  </r>
  <r>
    <s v="WKD-81956-870"/>
    <d v="2020-09-16T00:00:00"/>
    <s v="48090-06534-HI"/>
    <s v="L-D-0.5"/>
    <n v="3"/>
    <s v="Waneta Edinborough"/>
    <s v="wedinborough66@github.io"/>
    <s v="United States"/>
    <s v="Lib"/>
    <s v="D"/>
    <n v="0.5"/>
    <n v="7.77"/>
    <x v="102"/>
    <s v="Liberica"/>
    <s v="Dark"/>
  </r>
  <r>
    <s v="TNI-91067-006"/>
    <d v="2020-10-05T00:00:00"/>
    <s v="80444-58185-FX"/>
    <s v="E-L-1"/>
    <n v="4"/>
    <s v="Bobbe Piggott"/>
    <s v=" "/>
    <s v="United States"/>
    <s v="Exc"/>
    <s v="L"/>
    <n v="1"/>
    <n v="14.85"/>
    <x v="48"/>
    <s v="Excelsa"/>
    <s v="Light"/>
  </r>
  <r>
    <s v="IZA-61469-812"/>
    <d v="2020-01-06T00:00:00"/>
    <s v="13561-92774-WP"/>
    <s v="L-D-2.5"/>
    <n v="4"/>
    <s v="Ketty Bromehead"/>
    <s v="kbromehead68@un.org"/>
    <s v="United States"/>
    <s v="Lib"/>
    <s v="D"/>
    <n v="2.5"/>
    <n v="29.784999999999997"/>
    <x v="129"/>
    <s v="Liberica"/>
    <s v="Dark"/>
  </r>
  <r>
    <s v="PSS-22466-862"/>
    <d v="2021-05-21T00:00:00"/>
    <s v="11550-78378-GE"/>
    <s v="R-L-0.2"/>
    <n v="4"/>
    <s v="Elsbeth Westerman"/>
    <s v="ewesterman69@si.edu"/>
    <s v="Ireland"/>
    <s v="Rob"/>
    <s v="L"/>
    <n v="0.2"/>
    <n v="3.5849999999999995"/>
    <x v="79"/>
    <s v="Robusta"/>
    <s v="Light"/>
  </r>
  <r>
    <s v="REH-56504-397"/>
    <d v="2020-02-26T00:00:00"/>
    <s v="90961-35603-RP"/>
    <s v="A-M-2.5"/>
    <n v="5"/>
    <s v="Anabelle Hutchens"/>
    <s v="ahutchens6a@amazonaws.com"/>
    <s v="United States"/>
    <s v="Ara"/>
    <s v="M"/>
    <n v="2.5"/>
    <n v="25.874999999999996"/>
    <x v="130"/>
    <s v="Arabica"/>
    <s v="Medium"/>
  </r>
  <r>
    <s v="ALA-62598-016"/>
    <d v="2020-02-19T00:00:00"/>
    <s v="57145-03803-ZL"/>
    <s v="R-D-0.2"/>
    <n v="6"/>
    <s v="Noak Wyvill"/>
    <s v="nwyvill6b@naver.com"/>
    <s v="United Kingdom"/>
    <s v="Rob"/>
    <s v="D"/>
    <n v="0.2"/>
    <n v="2.6849999999999996"/>
    <x v="103"/>
    <s v="Robusta"/>
    <s v="Dark"/>
  </r>
  <r>
    <s v="EYE-70374-835"/>
    <d v="2021-06-29T00:00:00"/>
    <s v="89115-11966-VF"/>
    <s v="R-L-0.2"/>
    <n v="5"/>
    <s v="Beltran Mathon"/>
    <s v="bmathon6c@barnesandnoble.com"/>
    <s v="United States"/>
    <s v="Rob"/>
    <s v="L"/>
    <n v="0.2"/>
    <n v="3.5849999999999995"/>
    <x v="131"/>
    <s v="Robusta"/>
    <s v="Light"/>
  </r>
  <r>
    <s v="CCZ-19589-212"/>
    <d v="2021-03-27T00:00:00"/>
    <s v="05754-41702-FG"/>
    <s v="L-M-0.2"/>
    <n v="2"/>
    <s v="Kristos Streight"/>
    <s v="kstreight6d@about.com"/>
    <s v="United States"/>
    <s v="Lib"/>
    <s v="M"/>
    <n v="0.2"/>
    <n v="4.3650000000000002"/>
    <x v="31"/>
    <s v="Liberica"/>
    <s v="Medium"/>
  </r>
  <r>
    <s v="BPT-83989-157"/>
    <d v="2021-10-27T00:00:00"/>
    <s v="84269-49816-ML"/>
    <s v="A-M-2.5"/>
    <n v="2"/>
    <s v="Portie Cutchie"/>
    <s v="pcutchie6e@globo.com"/>
    <s v="United States"/>
    <s v="Ara"/>
    <s v="M"/>
    <n v="2.5"/>
    <n v="25.874999999999996"/>
    <x v="95"/>
    <s v="Arabica"/>
    <s v="Medium"/>
  </r>
  <r>
    <s v="YFH-87456-208"/>
    <d v="2019-06-12T00:00:00"/>
    <s v="23600-98432-ME"/>
    <s v="L-M-0.2"/>
    <n v="2"/>
    <s v="Sinclare Edsell"/>
    <s v=" "/>
    <s v="United States"/>
    <s v="Lib"/>
    <s v="M"/>
    <n v="0.2"/>
    <n v="4.3650000000000002"/>
    <x v="31"/>
    <s v="Liberica"/>
    <s v="Medium"/>
  </r>
  <r>
    <s v="JLN-14700-924"/>
    <d v="2020-06-28T00:00:00"/>
    <s v="79058-02767-CP"/>
    <s v="L-L-0.2"/>
    <n v="5"/>
    <s v="Conny Gheraldi"/>
    <s v="cgheraldi6g@opera.com"/>
    <s v="United Kingdom"/>
    <s v="Lib"/>
    <s v="L"/>
    <n v="0.2"/>
    <n v="4.7549999999999999"/>
    <x v="29"/>
    <s v="Liberica"/>
    <s v="Light"/>
  </r>
  <r>
    <s v="JVW-22582-137"/>
    <d v="2021-03-23T00:00:00"/>
    <s v="89208-74646-UK"/>
    <s v="E-M-0.2"/>
    <n v="5"/>
    <s v="Beryle Kenwell"/>
    <s v="bkenwell6h@over-blog.com"/>
    <s v="United States"/>
    <s v="Exc"/>
    <s v="M"/>
    <n v="0.2"/>
    <n v="4.125"/>
    <x v="132"/>
    <s v="Excelsa"/>
    <s v="Medium"/>
  </r>
  <r>
    <s v="LAA-41879-001"/>
    <d v="2022-02-10T00:00:00"/>
    <s v="11408-81032-UR"/>
    <s v="L-L-2.5"/>
    <n v="1"/>
    <s v="Tomas Sutty"/>
    <s v="tsutty6i@google.es"/>
    <s v="United States"/>
    <s v="Lib"/>
    <s v="L"/>
    <n v="2.5"/>
    <n v="36.454999999999998"/>
    <x v="133"/>
    <s v="Liberica"/>
    <s v="Light"/>
  </r>
  <r>
    <s v="BRV-64870-915"/>
    <d v="2019-04-16T00:00:00"/>
    <s v="32070-55528-UG"/>
    <s v="L-L-2.5"/>
    <n v="5"/>
    <s v="Samuele Ales0"/>
    <s v=" "/>
    <s v="Ireland"/>
    <s v="Lib"/>
    <s v="L"/>
    <n v="2.5"/>
    <n v="36.454999999999998"/>
    <x v="134"/>
    <s v="Liberica"/>
    <s v="Light"/>
  </r>
  <r>
    <s v="RGJ-12544-083"/>
    <d v="2020-02-12T00:00:00"/>
    <s v="48873-84433-PN"/>
    <s v="L-D-2.5"/>
    <n v="3"/>
    <s v="Carlie Harce"/>
    <s v="charce6k@cafepress.com"/>
    <s v="Ireland"/>
    <s v="Lib"/>
    <s v="D"/>
    <n v="2.5"/>
    <n v="29.784999999999997"/>
    <x v="49"/>
    <s v="Liberica"/>
    <s v="Dark"/>
  </r>
  <r>
    <s v="JJX-83339-346"/>
    <d v="2022-01-02T00:00:00"/>
    <s v="32928-18158-OW"/>
    <s v="R-L-0.2"/>
    <n v="1"/>
    <s v="Craggy Bril"/>
    <s v=" "/>
    <s v="United States"/>
    <s v="Rob"/>
    <s v="L"/>
    <n v="0.2"/>
    <n v="3.5849999999999995"/>
    <x v="60"/>
    <s v="Robusta"/>
    <s v="Light"/>
  </r>
  <r>
    <s v="BIU-21970-705"/>
    <d v="2020-12-07T00:00:00"/>
    <s v="89711-56688-GG"/>
    <s v="R-M-2.5"/>
    <n v="2"/>
    <s v="Friederike Drysdale"/>
    <s v="fdrysdale6m@symantec.com"/>
    <s v="United States"/>
    <s v="Rob"/>
    <s v="M"/>
    <n v="2.5"/>
    <n v="22.884999999999998"/>
    <x v="135"/>
    <s v="Robusta"/>
    <s v="Medium"/>
  </r>
  <r>
    <s v="ELJ-87741-745"/>
    <d v="2020-02-20T00:00:00"/>
    <s v="48389-71976-JB"/>
    <s v="E-L-1"/>
    <n v="4"/>
    <s v="Devon Magowan"/>
    <s v="dmagowan6n@fc2.com"/>
    <s v="United States"/>
    <s v="Exc"/>
    <s v="L"/>
    <n v="1"/>
    <n v="14.85"/>
    <x v="48"/>
    <s v="Excelsa"/>
    <s v="Light"/>
  </r>
  <r>
    <s v="SGI-48226-857"/>
    <d v="2020-06-11T00:00:00"/>
    <s v="84033-80762-EQ"/>
    <s v="A-M-2.5"/>
    <n v="6"/>
    <s v="Codi Littrell"/>
    <s v=" "/>
    <s v="United States"/>
    <s v="Ara"/>
    <s v="M"/>
    <n v="2.5"/>
    <n v="25.874999999999996"/>
    <x v="71"/>
    <s v="Arabica"/>
    <s v="Medium"/>
  </r>
  <r>
    <s v="AHV-66988-037"/>
    <d v="2020-09-08T00:00:00"/>
    <s v="12743-00952-KO"/>
    <s v="R-M-2.5"/>
    <n v="2"/>
    <s v="Christel Speak"/>
    <s v=" "/>
    <s v="United States"/>
    <s v="Rob"/>
    <s v="M"/>
    <n v="2.5"/>
    <n v="22.884999999999998"/>
    <x v="135"/>
    <s v="Robusta"/>
    <s v="Medium"/>
  </r>
  <r>
    <s v="ISK-42066-094"/>
    <d v="2020-03-28T00:00:00"/>
    <s v="41505-42181-EF"/>
    <s v="E-D-1"/>
    <n v="3"/>
    <s v="Sibella Rushbrooke"/>
    <s v="srushbrooke6q@youku.com"/>
    <s v="United States"/>
    <s v="Exc"/>
    <s v="D"/>
    <n v="1"/>
    <n v="12.15"/>
    <x v="114"/>
    <s v="Excelsa"/>
    <s v="Dark"/>
  </r>
  <r>
    <s v="FTC-35822-530"/>
    <d v="2020-10-10T00:00:00"/>
    <s v="14307-87663-KB"/>
    <s v="E-D-0.5"/>
    <n v="4"/>
    <s v="Tammie Drynan"/>
    <s v="tdrynan6r@deviantart.com"/>
    <s v="United States"/>
    <s v="Exc"/>
    <s v="D"/>
    <n v="0.5"/>
    <n v="7.29"/>
    <x v="104"/>
    <s v="Excelsa"/>
    <s v="Dark"/>
  </r>
  <r>
    <s v="VSS-56247-688"/>
    <d v="2022-05-21T00:00:00"/>
    <s v="08360-19442-GB"/>
    <s v="L-M-2.5"/>
    <n v="4"/>
    <s v="Effie Yurkov"/>
    <s v="eyurkov6s@hud.gov"/>
    <s v="United States"/>
    <s v="Lib"/>
    <s v="M"/>
    <n v="2.5"/>
    <n v="33.464999999999996"/>
    <x v="136"/>
    <s v="Liberica"/>
    <s v="Medium"/>
  </r>
  <r>
    <s v="HVW-25584-144"/>
    <d v="2020-04-30T00:00:00"/>
    <s v="93405-51204-UW"/>
    <s v="L-L-0.2"/>
    <n v="5"/>
    <s v="Lexie Mallan"/>
    <s v="lmallan6t@state.gov"/>
    <s v="United States"/>
    <s v="Lib"/>
    <s v="L"/>
    <n v="0.2"/>
    <n v="4.7549999999999999"/>
    <x v="29"/>
    <s v="Liberica"/>
    <s v="Light"/>
  </r>
  <r>
    <s v="MUY-15309-209"/>
    <d v="2021-12-12T00:00:00"/>
    <s v="97152-03355-IW"/>
    <s v="L-D-1"/>
    <n v="3"/>
    <s v="Georgena Bentjens"/>
    <s v="gbentjens6u@netlog.com"/>
    <s v="United Kingdom"/>
    <s v="Lib"/>
    <s v="D"/>
    <n v="1"/>
    <n v="12.95"/>
    <x v="5"/>
    <s v="Liberica"/>
    <s v="Dark"/>
  </r>
  <r>
    <s v="VAJ-44572-469"/>
    <d v="2020-10-27T00:00:00"/>
    <s v="79216-73157-TE"/>
    <s v="R-L-0.2"/>
    <n v="6"/>
    <s v="Delmar Beasant"/>
    <s v=" "/>
    <s v="Ireland"/>
    <s v="Rob"/>
    <s v="L"/>
    <n v="0.2"/>
    <n v="3.5849999999999995"/>
    <x v="137"/>
    <s v="Robusta"/>
    <s v="Light"/>
  </r>
  <r>
    <s v="YJU-84377-606"/>
    <d v="2020-07-07T00:00:00"/>
    <s v="20259-47723-AC"/>
    <s v="A-D-1"/>
    <n v="1"/>
    <s v="Lyn Entwistle"/>
    <s v="lentwistle6w@omniture.com"/>
    <s v="United States"/>
    <s v="Ara"/>
    <s v="D"/>
    <n v="1"/>
    <n v="9.9499999999999993"/>
    <x v="138"/>
    <s v="Arabica"/>
    <s v="Dark"/>
  </r>
  <r>
    <s v="VNC-93921-469"/>
    <d v="2020-01-31T00:00:00"/>
    <s v="04666-71569-RI"/>
    <s v="L-L-1"/>
    <n v="1"/>
    <s v="Zacharias Kiffe"/>
    <s v="zkiffe74@cyberchimps.com"/>
    <s v="United States"/>
    <s v="Lib"/>
    <s v="L"/>
    <n v="1"/>
    <n v="15.85"/>
    <x v="80"/>
    <s v="Liberica"/>
    <s v="Light"/>
  </r>
  <r>
    <s v="OGB-91614-810"/>
    <d v="2020-02-18T00:00:00"/>
    <s v="08909-77713-CG"/>
    <s v="R-M-0.2"/>
    <n v="1"/>
    <s v="Mercedes Acott"/>
    <s v="macott6y@pagesperso-orange.fr"/>
    <s v="United States"/>
    <s v="Rob"/>
    <s v="M"/>
    <n v="0.2"/>
    <n v="2.9849999999999999"/>
    <x v="55"/>
    <s v="Robusta"/>
    <s v="Medium"/>
  </r>
  <r>
    <s v="BQI-61647-496"/>
    <d v="2021-06-13T00:00:00"/>
    <s v="84340-73931-VV"/>
    <s v="E-M-1"/>
    <n v="5"/>
    <s v="Connor Heaviside"/>
    <s v="cheaviside6z@rediff.com"/>
    <s v="United States"/>
    <s v="Exc"/>
    <s v="M"/>
    <n v="1"/>
    <n v="13.75"/>
    <x v="85"/>
    <s v="Excelsa"/>
    <s v="Medium"/>
  </r>
  <r>
    <s v="IOM-51636-823"/>
    <d v="2022-08-06T00:00:00"/>
    <s v="04609-95151-XH"/>
    <s v="A-D-1"/>
    <n v="3"/>
    <s v="Devy Bulbrook"/>
    <s v=" "/>
    <s v="United States"/>
    <s v="Ara"/>
    <s v="D"/>
    <n v="1"/>
    <n v="9.9499999999999993"/>
    <x v="44"/>
    <s v="Arabica"/>
    <s v="Dark"/>
  </r>
  <r>
    <s v="GGD-38107-641"/>
    <d v="2021-11-23T00:00:00"/>
    <s v="99562-88650-YF"/>
    <s v="L-M-1"/>
    <n v="4"/>
    <s v="Leia Kernan"/>
    <s v="lkernan71@wsj.com"/>
    <s v="United States"/>
    <s v="Lib"/>
    <s v="M"/>
    <n v="1"/>
    <n v="14.55"/>
    <x v="125"/>
    <s v="Liberica"/>
    <s v="Medium"/>
  </r>
  <r>
    <s v="LTO-95975-728"/>
    <d v="2021-10-13T00:00:00"/>
    <s v="46560-73885-PJ"/>
    <s v="R-L-0.5"/>
    <n v="4"/>
    <s v="Rosaline McLae"/>
    <s v="rmclae72@dailymotion.com"/>
    <s v="United Kingdom"/>
    <s v="Rob"/>
    <s v="L"/>
    <n v="0.5"/>
    <n v="7.169999999999999"/>
    <x v="139"/>
    <s v="Robusta"/>
    <s v="Light"/>
  </r>
  <r>
    <s v="IGM-84664-265"/>
    <d v="2021-08-31T00:00:00"/>
    <s v="80179-44620-WN"/>
    <s v="R-L-0.5"/>
    <n v="3"/>
    <s v="Cleve Blowfelde"/>
    <s v="cblowfelde73@ustream.tv"/>
    <s v="United States"/>
    <s v="Rob"/>
    <s v="L"/>
    <n v="0.5"/>
    <n v="7.169999999999999"/>
    <x v="137"/>
    <s v="Robusta"/>
    <s v="Light"/>
  </r>
  <r>
    <s v="SKO-45740-621"/>
    <d v="2020-01-16T00:00:00"/>
    <s v="04666-71569-RI"/>
    <s v="L-M-0.5"/>
    <n v="2"/>
    <s v="Zacharias Kiffe"/>
    <s v="zkiffe74@cyberchimps.com"/>
    <s v="United States"/>
    <s v="Lib"/>
    <s v="M"/>
    <n v="0.5"/>
    <n v="8.73"/>
    <x v="92"/>
    <s v="Liberica"/>
    <s v="Medium"/>
  </r>
  <r>
    <s v="FOJ-02234-063"/>
    <d v="2022-04-25T00:00:00"/>
    <s v="59081-87231-VP"/>
    <s v="E-D-2.5"/>
    <n v="1"/>
    <s v="Denyse O'Calleran"/>
    <s v="docalleran75@ucla.edu"/>
    <s v="United States"/>
    <s v="Exc"/>
    <s v="D"/>
    <n v="2.5"/>
    <n v="27.945"/>
    <x v="140"/>
    <s v="Excelsa"/>
    <s v="Dark"/>
  </r>
  <r>
    <s v="MSJ-11909-468"/>
    <d v="2021-11-13T00:00:00"/>
    <s v="07878-45872-CC"/>
    <s v="E-D-2.5"/>
    <n v="5"/>
    <s v="Cobby Cromwell"/>
    <s v="ccromwell76@desdev.cn"/>
    <s v="United States"/>
    <s v="Exc"/>
    <s v="D"/>
    <n v="2.5"/>
    <n v="27.945"/>
    <x v="141"/>
    <s v="Excelsa"/>
    <s v="Dark"/>
  </r>
  <r>
    <s v="DKB-78053-329"/>
    <d v="2021-06-08T00:00:00"/>
    <s v="12444-05174-OO"/>
    <s v="R-M-0.2"/>
    <n v="2"/>
    <s v="Irv Hay"/>
    <s v="ihay77@lulu.com"/>
    <s v="United Kingdom"/>
    <s v="Rob"/>
    <s v="M"/>
    <n v="0.2"/>
    <n v="2.9849999999999999"/>
    <x v="9"/>
    <s v="Robusta"/>
    <s v="Medium"/>
  </r>
  <r>
    <s v="DFZ-45083-941"/>
    <d v="2020-11-21T00:00:00"/>
    <s v="34665-62561-AU"/>
    <s v="R-L-2.5"/>
    <n v="1"/>
    <s v="Tani Taffarello"/>
    <s v="ttaffarello78@sciencedaily.com"/>
    <s v="United States"/>
    <s v="Rob"/>
    <s v="L"/>
    <n v="2.5"/>
    <n v="27.484999999999996"/>
    <x v="142"/>
    <s v="Robusta"/>
    <s v="Light"/>
  </r>
  <r>
    <s v="OTA-40969-710"/>
    <d v="2019-03-14T00:00:00"/>
    <s v="77877-11993-QH"/>
    <s v="R-L-1"/>
    <n v="5"/>
    <s v="Monique Canty"/>
    <s v="mcanty79@jigsy.com"/>
    <s v="United States"/>
    <s v="Rob"/>
    <s v="L"/>
    <n v="1"/>
    <n v="11.95"/>
    <x v="143"/>
    <s v="Robusta"/>
    <s v="Light"/>
  </r>
  <r>
    <s v="GRH-45571-667"/>
    <d v="2019-08-16T00:00:00"/>
    <s v="32291-18308-YZ"/>
    <s v="E-M-1"/>
    <n v="3"/>
    <s v="Javier Kopke"/>
    <s v="jkopke7a@auda.org.au"/>
    <s v="United States"/>
    <s v="Exc"/>
    <s v="M"/>
    <n v="1"/>
    <n v="13.75"/>
    <x v="1"/>
    <s v="Excelsa"/>
    <s v="Medium"/>
  </r>
  <r>
    <s v="NXV-05302-067"/>
    <d v="2019-04-22T00:00:00"/>
    <s v="25754-33191-ZI"/>
    <s v="L-M-2.5"/>
    <n v="4"/>
    <s v="Mar McIver"/>
    <s v=" "/>
    <s v="United States"/>
    <s v="Lib"/>
    <s v="M"/>
    <n v="2.5"/>
    <n v="33.464999999999996"/>
    <x v="136"/>
    <s v="Liberica"/>
    <s v="Medium"/>
  </r>
  <r>
    <s v="VZH-86274-142"/>
    <d v="2022-05-02T00:00:00"/>
    <s v="53120-45532-KL"/>
    <s v="R-L-1"/>
    <n v="5"/>
    <s v="Arabella Fransewich"/>
    <s v=" "/>
    <s v="Ireland"/>
    <s v="Rob"/>
    <s v="L"/>
    <n v="1"/>
    <n v="11.95"/>
    <x v="143"/>
    <s v="Robusta"/>
    <s v="Light"/>
  </r>
  <r>
    <s v="KIX-93248-135"/>
    <d v="2020-02-11T00:00:00"/>
    <s v="36605-83052-WB"/>
    <s v="A-D-0.5"/>
    <n v="1"/>
    <s v="Violette Hellmore"/>
    <s v="vhellmore7d@bbc.co.uk"/>
    <s v="United States"/>
    <s v="Ara"/>
    <s v="D"/>
    <n v="0.5"/>
    <n v="5.97"/>
    <x v="9"/>
    <s v="Arabica"/>
    <s v="Dark"/>
  </r>
  <r>
    <s v="AXR-10962-010"/>
    <d v="2021-03-28T00:00:00"/>
    <s v="53683-35977-KI"/>
    <s v="E-D-1"/>
    <n v="2"/>
    <s v="Myles Seawright"/>
    <s v="mseawright7e@nbcnews.com"/>
    <s v="United Kingdom"/>
    <s v="Exc"/>
    <s v="D"/>
    <n v="1"/>
    <n v="12.15"/>
    <x v="76"/>
    <s v="Excelsa"/>
    <s v="Dark"/>
  </r>
  <r>
    <s v="IHS-71573-008"/>
    <d v="2021-05-08T00:00:00"/>
    <s v="07972-83134-NM"/>
    <s v="E-D-0.2"/>
    <n v="6"/>
    <s v="Silvana Northeast"/>
    <s v="snortheast7f@mashable.com"/>
    <s v="United States"/>
    <s v="Exc"/>
    <s v="D"/>
    <n v="0.2"/>
    <n v="3.645"/>
    <x v="6"/>
    <s v="Excelsa"/>
    <s v="Dark"/>
  </r>
  <r>
    <s v="QTR-19001-114"/>
    <d v="2019-11-21T00:00:00"/>
    <s v="01035-70465-UO"/>
    <s v="A-D-1"/>
    <n v="2"/>
    <s v="Anselma Attwater"/>
    <s v="aattwater5u@wikia.com"/>
    <s v="United States"/>
    <s v="Ara"/>
    <s v="D"/>
    <n v="1"/>
    <n v="9.9499999999999993"/>
    <x v="0"/>
    <s v="Arabica"/>
    <s v="Dark"/>
  </r>
  <r>
    <s v="WBK-62297-910"/>
    <d v="2021-05-17T00:00:00"/>
    <s v="25514-23938-IQ"/>
    <s v="A-D-0.2"/>
    <n v="2"/>
    <s v="Monica Fearon"/>
    <s v="mfearon7h@reverbnation.com"/>
    <s v="United States"/>
    <s v="Ara"/>
    <s v="D"/>
    <n v="0.2"/>
    <n v="2.9849999999999999"/>
    <x v="9"/>
    <s v="Arabica"/>
    <s v="Dark"/>
  </r>
  <r>
    <s v="OGY-19377-175"/>
    <d v="2019-07-09T00:00:00"/>
    <s v="49084-44492-OJ"/>
    <s v="E-D-0.5"/>
    <n v="1"/>
    <s v="Barney Chisnell"/>
    <s v=" "/>
    <s v="Ireland"/>
    <s v="Exc"/>
    <s v="D"/>
    <n v="0.5"/>
    <n v="7.29"/>
    <x v="35"/>
    <s v="Excelsa"/>
    <s v="Dark"/>
  </r>
  <r>
    <s v="ESR-66651-814"/>
    <d v="2020-05-20T00:00:00"/>
    <s v="76624-72205-CK"/>
    <s v="A-D-0.2"/>
    <n v="4"/>
    <s v="Jasper Sisneros"/>
    <s v="jsisneros7j@a8.net"/>
    <s v="United States"/>
    <s v="Ara"/>
    <s v="D"/>
    <n v="0.2"/>
    <n v="2.9849999999999999"/>
    <x v="22"/>
    <s v="Arabica"/>
    <s v="Dark"/>
  </r>
  <r>
    <s v="CPX-46916-770"/>
    <d v="2021-08-27T00:00:00"/>
    <s v="12729-50170-JE"/>
    <s v="R-L-1"/>
    <n v="6"/>
    <s v="Zachariah Carlson"/>
    <s v="zcarlson7k@bigcartel.com"/>
    <s v="Ireland"/>
    <s v="Rob"/>
    <s v="L"/>
    <n v="1"/>
    <n v="11.95"/>
    <x v="144"/>
    <s v="Robusta"/>
    <s v="Light"/>
  </r>
  <r>
    <s v="MDC-03318-645"/>
    <d v="2022-04-30T00:00:00"/>
    <s v="43974-44760-QI"/>
    <s v="A-L-0.2"/>
    <n v="2"/>
    <s v="Warner Maddox"/>
    <s v="wmaddox7l@timesonline.co.uk"/>
    <s v="United States"/>
    <s v="Ara"/>
    <s v="L"/>
    <n v="0.2"/>
    <n v="3.8849999999999998"/>
    <x v="41"/>
    <s v="Arabica"/>
    <s v="Light"/>
  </r>
  <r>
    <s v="SFF-86059-407"/>
    <d v="2020-06-03T00:00:00"/>
    <s v="30585-48726-BK"/>
    <s v="A-M-2.5"/>
    <n v="1"/>
    <s v="Donnie Hedlestone"/>
    <s v="dhedlestone7m@craigslist.org"/>
    <s v="United States"/>
    <s v="Ara"/>
    <s v="M"/>
    <n v="2.5"/>
    <n v="25.874999999999996"/>
    <x v="145"/>
    <s v="Arabica"/>
    <s v="Medium"/>
  </r>
  <r>
    <s v="SCL-94540-788"/>
    <d v="2022-06-13T00:00:00"/>
    <s v="16123-07017-TY"/>
    <s v="E-L-2.5"/>
    <n v="6"/>
    <s v="Teddi Crowthe"/>
    <s v="tcrowthe7n@europa.eu"/>
    <s v="United States"/>
    <s v="Exc"/>
    <s v="L"/>
    <n v="2.5"/>
    <n v="34.154999999999994"/>
    <x v="106"/>
    <s v="Excelsa"/>
    <s v="Light"/>
  </r>
  <r>
    <s v="HVU-21634-076"/>
    <d v="2020-06-10T00:00:00"/>
    <s v="27723-45097-MH"/>
    <s v="R-L-2.5"/>
    <n v="4"/>
    <s v="Dorelia Bury"/>
    <s v="dbury7o@tinyurl.com"/>
    <s v="Ireland"/>
    <s v="Rob"/>
    <s v="L"/>
    <n v="2.5"/>
    <n v="27.484999999999996"/>
    <x v="108"/>
    <s v="Robusta"/>
    <s v="Light"/>
  </r>
  <r>
    <s v="XUS-73326-418"/>
    <d v="2020-12-18T00:00:00"/>
    <s v="37078-56703-AF"/>
    <s v="E-L-1"/>
    <n v="6"/>
    <s v="Gussy Broadbear"/>
    <s v="gbroadbear7p@omniture.com"/>
    <s v="United States"/>
    <s v="Exc"/>
    <s v="L"/>
    <n v="1"/>
    <n v="14.85"/>
    <x v="146"/>
    <s v="Excelsa"/>
    <s v="Light"/>
  </r>
  <r>
    <s v="XWD-18933-006"/>
    <d v="2019-08-31T00:00:00"/>
    <s v="79420-11075-MY"/>
    <s v="A-L-0.2"/>
    <n v="2"/>
    <s v="Emlynne Palfrey"/>
    <s v="epalfrey7q@devhub.com"/>
    <s v="United States"/>
    <s v="Ara"/>
    <s v="L"/>
    <n v="0.2"/>
    <n v="3.8849999999999998"/>
    <x v="41"/>
    <s v="Arabica"/>
    <s v="Light"/>
  </r>
  <r>
    <s v="HPD-65272-772"/>
    <d v="2019-02-25T00:00:00"/>
    <s v="57504-13456-UO"/>
    <s v="L-M-2.5"/>
    <n v="1"/>
    <s v="Parsifal Metrick"/>
    <s v="pmetrick7r@rakuten.co.jp"/>
    <s v="United States"/>
    <s v="Lib"/>
    <s v="M"/>
    <n v="2.5"/>
    <n v="33.464999999999996"/>
    <x v="116"/>
    <s v="Liberica"/>
    <s v="Medium"/>
  </r>
  <r>
    <s v="JEG-93140-224"/>
    <d v="2021-02-07T00:00:00"/>
    <s v="53751-57560-CN"/>
    <s v="E-M-0.5"/>
    <n v="5"/>
    <s v="Christopher Grieveson"/>
    <s v=" "/>
    <s v="United States"/>
    <s v="Exc"/>
    <s v="M"/>
    <n v="0.5"/>
    <n v="8.25"/>
    <x v="1"/>
    <s v="Excelsa"/>
    <s v="Medium"/>
  </r>
  <r>
    <s v="NNH-62058-950"/>
    <d v="2021-01-14T00:00:00"/>
    <s v="96112-42558-EA"/>
    <s v="E-L-1"/>
    <n v="4"/>
    <s v="Karlan Karby"/>
    <s v="kkarby7t@sbwire.com"/>
    <s v="United States"/>
    <s v="Exc"/>
    <s v="L"/>
    <n v="1"/>
    <n v="14.85"/>
    <x v="48"/>
    <s v="Excelsa"/>
    <s v="Light"/>
  </r>
  <r>
    <s v="LTD-71429-845"/>
    <d v="2019-02-24T00:00:00"/>
    <s v="03157-23165-UB"/>
    <s v="A-L-0.5"/>
    <n v="1"/>
    <s v="Flory Crumpe"/>
    <s v="fcrumpe7u@ftc.gov"/>
    <s v="United Kingdom"/>
    <s v="Ara"/>
    <s v="L"/>
    <n v="0.5"/>
    <n v="7.77"/>
    <x v="41"/>
    <s v="Arabica"/>
    <s v="Light"/>
  </r>
  <r>
    <s v="MPV-26985-215"/>
    <d v="2019-06-23T00:00:00"/>
    <s v="51466-52850-AG"/>
    <s v="R-D-0.5"/>
    <n v="1"/>
    <s v="Amity Chatto"/>
    <s v="achatto7v@sakura.ne.jp"/>
    <s v="United Kingdom"/>
    <s v="Rob"/>
    <s v="D"/>
    <n v="0.5"/>
    <n v="5.3699999999999992"/>
    <x v="147"/>
    <s v="Robusta"/>
    <s v="Dark"/>
  </r>
  <r>
    <s v="IYO-10245-081"/>
    <d v="2020-05-09T00:00:00"/>
    <s v="57145-31023-FK"/>
    <s v="E-M-2.5"/>
    <n v="3"/>
    <s v="Nanine McCarthy"/>
    <s v=" "/>
    <s v="United States"/>
    <s v="Exc"/>
    <s v="M"/>
    <n v="2.5"/>
    <n v="31.624999999999996"/>
    <x v="88"/>
    <s v="Excelsa"/>
    <s v="Medium"/>
  </r>
  <r>
    <s v="BYZ-39669-954"/>
    <d v="2020-07-18T00:00:00"/>
    <s v="66408-53777-VE"/>
    <s v="L-L-2.5"/>
    <n v="1"/>
    <s v="Lyndsey Megany"/>
    <s v=" "/>
    <s v="United States"/>
    <s v="Lib"/>
    <s v="L"/>
    <n v="2.5"/>
    <n v="36.454999999999998"/>
    <x v="133"/>
    <s v="Liberica"/>
    <s v="Light"/>
  </r>
  <r>
    <s v="EFB-72860-209"/>
    <d v="2019-10-17T00:00:00"/>
    <s v="53035-99701-WG"/>
    <s v="A-M-0.2"/>
    <n v="4"/>
    <s v="Byram Mergue"/>
    <s v="bmergue7y@umn.edu"/>
    <s v="United States"/>
    <s v="Ara"/>
    <s v="M"/>
    <n v="0.2"/>
    <n v="3.375"/>
    <x v="72"/>
    <s v="Arabica"/>
    <s v="Medium"/>
  </r>
  <r>
    <s v="GMM-72397-378"/>
    <d v="2022-05-16T00:00:00"/>
    <s v="45899-92796-EI"/>
    <s v="R-L-0.2"/>
    <n v="4"/>
    <s v="Kerr Patise"/>
    <s v="kpatise7z@jigsy.com"/>
    <s v="United States"/>
    <s v="Rob"/>
    <s v="L"/>
    <n v="0.2"/>
    <n v="3.5849999999999995"/>
    <x v="79"/>
    <s v="Robusta"/>
    <s v="Light"/>
  </r>
  <r>
    <s v="LYP-52345-883"/>
    <d v="2021-03-24T00:00:00"/>
    <s v="17649-28133-PY"/>
    <s v="E-M-0.5"/>
    <n v="1"/>
    <s v="Mathew Goulter"/>
    <s v=" "/>
    <s v="Ireland"/>
    <s v="Exc"/>
    <s v="M"/>
    <n v="0.5"/>
    <n v="8.25"/>
    <x v="112"/>
    <s v="Excelsa"/>
    <s v="Medium"/>
  </r>
  <r>
    <s v="DFK-35846-692"/>
    <d v="2019-11-03T00:00:00"/>
    <s v="49612-33852-CN"/>
    <s v="R-D-0.2"/>
    <n v="5"/>
    <s v="Marris Grcic"/>
    <s v=" "/>
    <s v="United States"/>
    <s v="Rob"/>
    <s v="D"/>
    <n v="0.2"/>
    <n v="2.6849999999999996"/>
    <x v="148"/>
    <s v="Robusta"/>
    <s v="Dark"/>
  </r>
  <r>
    <s v="XAH-93337-609"/>
    <d v="2021-10-28T00:00:00"/>
    <s v="66976-43829-YG"/>
    <s v="A-D-1"/>
    <n v="5"/>
    <s v="Domeniga Duke"/>
    <s v="dduke82@vkontakte.ru"/>
    <s v="United States"/>
    <s v="Ara"/>
    <s v="D"/>
    <n v="1"/>
    <n v="9.9499999999999993"/>
    <x v="12"/>
    <s v="Arabica"/>
    <s v="Dark"/>
  </r>
  <r>
    <s v="QKA-72582-644"/>
    <d v="2020-12-16T00:00:00"/>
    <s v="64852-04619-XZ"/>
    <s v="E-M-0.5"/>
    <n v="2"/>
    <s v="Violante Skouling"/>
    <s v=" "/>
    <s v="Ireland"/>
    <s v="Exc"/>
    <s v="M"/>
    <n v="0.5"/>
    <n v="8.25"/>
    <x v="38"/>
    <s v="Excelsa"/>
    <s v="Medium"/>
  </r>
  <r>
    <s v="ZDK-84567-102"/>
    <d v="2021-11-29T00:00:00"/>
    <s v="58690-31815-VY"/>
    <s v="A-D-0.5"/>
    <n v="3"/>
    <s v="Isidore Hussey"/>
    <s v="ihussey84@mapy.cz"/>
    <s v="United States"/>
    <s v="Ara"/>
    <s v="D"/>
    <n v="0.5"/>
    <n v="5.97"/>
    <x v="8"/>
    <s v="Arabica"/>
    <s v="Dark"/>
  </r>
  <r>
    <s v="WAV-38301-984"/>
    <d v="2021-03-20T00:00:00"/>
    <s v="62863-81239-DT"/>
    <s v="A-D-0.5"/>
    <n v="5"/>
    <s v="Cassie Pinkerton"/>
    <s v="cpinkerton85@upenn.edu"/>
    <s v="United States"/>
    <s v="Ara"/>
    <s v="D"/>
    <n v="0.5"/>
    <n v="5.97"/>
    <x v="44"/>
    <s v="Arabica"/>
    <s v="Dark"/>
  </r>
  <r>
    <s v="KZR-33023-209"/>
    <d v="2022-04-08T00:00:00"/>
    <s v="21177-40725-CF"/>
    <s v="E-L-1"/>
    <n v="3"/>
    <s v="Micki Fero"/>
    <s v=" "/>
    <s v="United States"/>
    <s v="Exc"/>
    <s v="L"/>
    <n v="1"/>
    <n v="14.85"/>
    <x v="69"/>
    <s v="Excelsa"/>
    <s v="Light"/>
  </r>
  <r>
    <s v="ULM-49433-003"/>
    <d v="2020-08-14T00:00:00"/>
    <s v="99421-80253-UI"/>
    <s v="E-M-1"/>
    <n v="2"/>
    <s v="Cybill Graddell"/>
    <s v=" "/>
    <s v="United States"/>
    <s v="Exc"/>
    <s v="M"/>
    <n v="1"/>
    <n v="13.75"/>
    <x v="3"/>
    <s v="Excelsa"/>
    <s v="Medium"/>
  </r>
  <r>
    <s v="SIB-83254-136"/>
    <d v="2019-05-12T00:00:00"/>
    <s v="45315-50206-DK"/>
    <s v="R-M-0.5"/>
    <n v="6"/>
    <s v="Dorian Vizor"/>
    <s v="dvizor88@furl.net"/>
    <s v="United States"/>
    <s v="Rob"/>
    <s v="M"/>
    <n v="0.5"/>
    <n v="5.97"/>
    <x v="27"/>
    <s v="Robusta"/>
    <s v="Medium"/>
  </r>
  <r>
    <s v="NOK-50349-551"/>
    <d v="2021-03-03T00:00:00"/>
    <s v="09595-95726-OV"/>
    <s v="R-D-0.5"/>
    <n v="3"/>
    <s v="Eddi Sedgebeer"/>
    <s v="esedgebeer89@oaic.gov.au"/>
    <s v="United States"/>
    <s v="Rob"/>
    <s v="D"/>
    <n v="0.5"/>
    <n v="5.3699999999999992"/>
    <x v="103"/>
    <s v="Robusta"/>
    <s v="Dark"/>
  </r>
  <r>
    <s v="YIS-96268-844"/>
    <d v="2020-02-11T00:00:00"/>
    <s v="60221-67036-TD"/>
    <s v="E-L-0.2"/>
    <n v="6"/>
    <s v="Ken Lestrange"/>
    <s v="klestrange8a@lulu.com"/>
    <s v="United States"/>
    <s v="Exc"/>
    <s v="L"/>
    <n v="0.2"/>
    <n v="4.4550000000000001"/>
    <x v="149"/>
    <s v="Excelsa"/>
    <s v="Light"/>
  </r>
  <r>
    <s v="CXI-04933-855"/>
    <d v="2019-04-27T00:00:00"/>
    <s v="62923-29397-KX"/>
    <s v="E-L-2.5"/>
    <n v="6"/>
    <s v="Lacee Tanti"/>
    <s v="ltanti8b@techcrunch.com"/>
    <s v="United States"/>
    <s v="Exc"/>
    <s v="L"/>
    <n v="2.5"/>
    <n v="34.154999999999994"/>
    <x v="106"/>
    <s v="Excelsa"/>
    <s v="Light"/>
  </r>
  <r>
    <s v="IZU-90429-382"/>
    <d v="2022-03-26T00:00:00"/>
    <s v="33011-52383-BA"/>
    <s v="A-L-1"/>
    <n v="3"/>
    <s v="Arel De Lasci"/>
    <s v="ade8c@1und1.de"/>
    <s v="United States"/>
    <s v="Ara"/>
    <s v="L"/>
    <n v="1"/>
    <n v="12.95"/>
    <x v="5"/>
    <s v="Arabica"/>
    <s v="Light"/>
  </r>
  <r>
    <s v="WIT-40912-783"/>
    <d v="2020-09-28T00:00:00"/>
    <s v="86768-91598-FA"/>
    <s v="L-D-0.2"/>
    <n v="4"/>
    <s v="Trescha Jedrachowicz"/>
    <s v="tjedrachowicz8d@acquirethisname.com"/>
    <s v="United States"/>
    <s v="Lib"/>
    <s v="D"/>
    <n v="0.2"/>
    <n v="3.8849999999999998"/>
    <x v="42"/>
    <s v="Liberica"/>
    <s v="Dark"/>
  </r>
  <r>
    <s v="PSD-57291-590"/>
    <d v="2019-10-24T00:00:00"/>
    <s v="37191-12203-MX"/>
    <s v="A-M-0.5"/>
    <n v="1"/>
    <s v="Perkin Stonner"/>
    <s v="pstonner8e@moonfruit.com"/>
    <s v="United States"/>
    <s v="Ara"/>
    <s v="M"/>
    <n v="0.5"/>
    <n v="6.75"/>
    <x v="52"/>
    <s v="Arabica"/>
    <s v="Medium"/>
  </r>
  <r>
    <s v="GOI-41472-677"/>
    <d v="2021-08-04T00:00:00"/>
    <s v="16545-76328-JY"/>
    <s v="E-D-2.5"/>
    <n v="4"/>
    <s v="Darrin Tingly"/>
    <s v="dtingly8f@goo.ne.jp"/>
    <s v="United States"/>
    <s v="Exc"/>
    <s v="D"/>
    <n v="2.5"/>
    <n v="27.945"/>
    <x v="150"/>
    <s v="Excelsa"/>
    <s v="Dark"/>
  </r>
  <r>
    <s v="KTX-17944-494"/>
    <d v="2019-12-29T00:00:00"/>
    <s v="74330-29286-RO"/>
    <s v="A-L-0.2"/>
    <n v="1"/>
    <s v="Claudetta Rushe"/>
    <s v="crushe8n@about.me"/>
    <s v="United States"/>
    <s v="Ara"/>
    <s v="L"/>
    <n v="0.2"/>
    <n v="3.8849999999999998"/>
    <x v="84"/>
    <s v="Arabica"/>
    <s v="Light"/>
  </r>
  <r>
    <s v="RDM-99811-230"/>
    <d v="2019-11-27T00:00:00"/>
    <s v="22349-47389-GY"/>
    <s v="L-M-0.2"/>
    <n v="5"/>
    <s v="Benn Checci"/>
    <s v="bchecci8h@usa.gov"/>
    <s v="United Kingdom"/>
    <s v="Lib"/>
    <s v="M"/>
    <n v="0.2"/>
    <n v="4.3650000000000002"/>
    <x v="26"/>
    <s v="Liberica"/>
    <s v="Medium"/>
  </r>
  <r>
    <s v="JTU-55897-581"/>
    <d v="2020-02-29T00:00:00"/>
    <s v="70290-38099-GB"/>
    <s v="R-M-0.2"/>
    <n v="5"/>
    <s v="Janifer Bagot"/>
    <s v="jbagot8i@mac.com"/>
    <s v="United States"/>
    <s v="Rob"/>
    <s v="M"/>
    <n v="0.2"/>
    <n v="2.9849999999999999"/>
    <x v="128"/>
    <s v="Robusta"/>
    <s v="Medium"/>
  </r>
  <r>
    <s v="CRK-07584-240"/>
    <d v="2021-01-31T00:00:00"/>
    <s v="18741-72071-PP"/>
    <s v="A-M-1"/>
    <n v="3"/>
    <s v="Ermin Beeble"/>
    <s v="ebeeble8j@soundcloud.com"/>
    <s v="United States"/>
    <s v="Ara"/>
    <s v="M"/>
    <n v="1"/>
    <n v="11.25"/>
    <x v="65"/>
    <s v="Arabica"/>
    <s v="Medium"/>
  </r>
  <r>
    <s v="MKE-75518-399"/>
    <d v="2022-06-17T00:00:00"/>
    <s v="62588-82624-II"/>
    <s v="A-M-1"/>
    <n v="3"/>
    <s v="Cos Fluin"/>
    <s v="cfluin8k@flickr.com"/>
    <s v="United Kingdom"/>
    <s v="Ara"/>
    <s v="M"/>
    <n v="1"/>
    <n v="11.25"/>
    <x v="65"/>
    <s v="Arabica"/>
    <s v="Medium"/>
  </r>
  <r>
    <s v="AEL-51169-725"/>
    <d v="2020-02-03T00:00:00"/>
    <s v="37430-29579-HD"/>
    <s v="L-M-0.2"/>
    <n v="6"/>
    <s v="Eveleen Bletsor"/>
    <s v="ebletsor8l@vinaora.com"/>
    <s v="United States"/>
    <s v="Lib"/>
    <s v="M"/>
    <n v="0.2"/>
    <n v="4.3650000000000002"/>
    <x v="50"/>
    <s v="Liberica"/>
    <s v="Medium"/>
  </r>
  <r>
    <s v="ZGM-83108-823"/>
    <d v="2022-01-25T00:00:00"/>
    <s v="84132-22322-QT"/>
    <s v="E-L-1"/>
    <n v="1"/>
    <s v="Paola Brydell"/>
    <s v="pbrydell8m@bloglovin.com"/>
    <s v="Ireland"/>
    <s v="Exc"/>
    <s v="L"/>
    <n v="1"/>
    <n v="14.85"/>
    <x v="151"/>
    <s v="Excelsa"/>
    <s v="Light"/>
  </r>
  <r>
    <s v="JBP-78754-392"/>
    <d v="2020-04-30T00:00:00"/>
    <s v="74330-29286-RO"/>
    <s v="E-M-2.5"/>
    <n v="6"/>
    <s v="Claudetta Rushe"/>
    <s v="crushe8n@about.me"/>
    <s v="United States"/>
    <s v="Exc"/>
    <s v="M"/>
    <n v="2.5"/>
    <n v="31.624999999999996"/>
    <x v="152"/>
    <s v="Excelsa"/>
    <s v="Medium"/>
  </r>
  <r>
    <s v="RNH-54912-747"/>
    <d v="2021-05-01T00:00:00"/>
    <s v="37445-17791-NQ"/>
    <s v="R-M-0.5"/>
    <n v="1"/>
    <s v="Natka Leethem"/>
    <s v="nleethem8o@mac.com"/>
    <s v="United States"/>
    <s v="Rob"/>
    <s v="M"/>
    <n v="0.5"/>
    <n v="5.97"/>
    <x v="9"/>
    <s v="Robusta"/>
    <s v="Medium"/>
  </r>
  <r>
    <s v="JDS-33440-914"/>
    <d v="2021-10-28T00:00:00"/>
    <s v="58511-10548-ZU"/>
    <s v="R-M-1"/>
    <n v="3"/>
    <s v="Ailene Nesfield"/>
    <s v="anesfield8p@people.com.cn"/>
    <s v="United Kingdom"/>
    <s v="Rob"/>
    <s v="M"/>
    <n v="1"/>
    <n v="9.9499999999999993"/>
    <x v="44"/>
    <s v="Robusta"/>
    <s v="Medium"/>
  </r>
  <r>
    <s v="SYX-48878-182"/>
    <d v="2021-08-29T00:00:00"/>
    <s v="47725-34771-FJ"/>
    <s v="R-D-1"/>
    <n v="5"/>
    <s v="Stacy Pickworth"/>
    <s v=" "/>
    <s v="United States"/>
    <s v="Rob"/>
    <s v="D"/>
    <n v="1"/>
    <n v="8.9499999999999993"/>
    <x v="153"/>
    <s v="Robusta"/>
    <s v="Dark"/>
  </r>
  <r>
    <s v="ZGD-94763-868"/>
    <d v="2019-12-27T00:00:00"/>
    <s v="53086-67334-KT"/>
    <s v="E-L-2.5"/>
    <n v="1"/>
    <s v="Melli Brockway"/>
    <s v="mbrockway8r@ibm.com"/>
    <s v="United States"/>
    <s v="Exc"/>
    <s v="L"/>
    <n v="2.5"/>
    <n v="34.154999999999994"/>
    <x v="107"/>
    <s v="Excelsa"/>
    <s v="Light"/>
  </r>
  <r>
    <s v="CZY-70361-485"/>
    <d v="2019-06-25T00:00:00"/>
    <s v="83308-82257-UN"/>
    <s v="E-L-2.5"/>
    <n v="6"/>
    <s v="Nanny Lush"/>
    <s v="nlush8s@dedecms.com"/>
    <s v="Ireland"/>
    <s v="Exc"/>
    <s v="L"/>
    <n v="2.5"/>
    <n v="34.154999999999994"/>
    <x v="106"/>
    <s v="Excelsa"/>
    <s v="Light"/>
  </r>
  <r>
    <s v="RJR-12175-899"/>
    <d v="2019-03-02T00:00:00"/>
    <s v="37274-08534-FM"/>
    <s v="E-D-0.5"/>
    <n v="3"/>
    <s v="Selma McMillian"/>
    <s v="smcmillian8t@csmonitor.com"/>
    <s v="United States"/>
    <s v="Exc"/>
    <s v="D"/>
    <n v="0.5"/>
    <n v="7.29"/>
    <x v="6"/>
    <s v="Excelsa"/>
    <s v="Dark"/>
  </r>
  <r>
    <s v="ELB-07929-407"/>
    <d v="2022-01-02T00:00:00"/>
    <s v="54004-04664-AA"/>
    <s v="A-M-2.5"/>
    <n v="2"/>
    <s v="Tess Bennison"/>
    <s v="tbennison8u@google.cn"/>
    <s v="United States"/>
    <s v="Ara"/>
    <s v="M"/>
    <n v="2.5"/>
    <n v="25.874999999999996"/>
    <x v="95"/>
    <s v="Arabica"/>
    <s v="Medium"/>
  </r>
  <r>
    <s v="UJQ-54441-340"/>
    <d v="2019-07-30T00:00:00"/>
    <s v="26822-19510-SD"/>
    <s v="E-M-0.2"/>
    <n v="2"/>
    <s v="Gabie Tweed"/>
    <s v="gtweed8v@yolasite.com"/>
    <s v="United States"/>
    <s v="Exc"/>
    <s v="M"/>
    <n v="0.2"/>
    <n v="4.125"/>
    <x v="112"/>
    <s v="Excelsa"/>
    <s v="Medium"/>
  </r>
  <r>
    <s v="UJQ-54441-340"/>
    <d v="2019-07-30T00:00:00"/>
    <s v="26822-19510-SD"/>
    <s v="A-L-0.2"/>
    <n v="5"/>
    <s v="Gabie Tweed"/>
    <s v="gtweed8v@yolasite.com"/>
    <s v="United States"/>
    <s v="Ara"/>
    <s v="L"/>
    <n v="0.2"/>
    <n v="3.8849999999999998"/>
    <x v="117"/>
    <s v="Arabica"/>
    <s v="Light"/>
  </r>
  <r>
    <s v="OWY-43108-475"/>
    <d v="2020-12-05T00:00:00"/>
    <s v="06432-73165-ML"/>
    <s v="A-M-0.2"/>
    <n v="6"/>
    <s v="Gaile Goggin"/>
    <s v="ggoggin8x@wix.com"/>
    <s v="Ireland"/>
    <s v="Ara"/>
    <s v="M"/>
    <n v="0.2"/>
    <n v="3.375"/>
    <x v="16"/>
    <s v="Arabica"/>
    <s v="Medium"/>
  </r>
  <r>
    <s v="GNO-91911-159"/>
    <d v="2020-12-17T00:00:00"/>
    <s v="96503-31833-CW"/>
    <s v="L-D-0.5"/>
    <n v="3"/>
    <s v="Skylar Jeyness"/>
    <s v="sjeyness8y@biglobe.ne.jp"/>
    <s v="Ireland"/>
    <s v="Lib"/>
    <s v="D"/>
    <n v="0.5"/>
    <n v="7.77"/>
    <x v="102"/>
    <s v="Liberica"/>
    <s v="Dark"/>
  </r>
  <r>
    <s v="CNY-06284-066"/>
    <d v="2021-06-26T00:00:00"/>
    <s v="63985-64148-MG"/>
    <s v="E-D-0.2"/>
    <n v="5"/>
    <s v="Donica Bonhome"/>
    <s v="dbonhome8z@shinystat.com"/>
    <s v="United States"/>
    <s v="Exc"/>
    <s v="D"/>
    <n v="0.2"/>
    <n v="3.645"/>
    <x v="94"/>
    <s v="Excelsa"/>
    <s v="Dark"/>
  </r>
  <r>
    <s v="OQS-46321-904"/>
    <d v="2019-07-20T00:00:00"/>
    <s v="19597-91185-CM"/>
    <s v="E-M-1"/>
    <n v="1"/>
    <s v="Diena Peetermann"/>
    <s v=" "/>
    <s v="United States"/>
    <s v="Exc"/>
    <s v="M"/>
    <n v="1"/>
    <n v="13.75"/>
    <x v="154"/>
    <s v="Excelsa"/>
    <s v="Medium"/>
  </r>
  <r>
    <s v="IBW-87442-480"/>
    <d v="2022-07-14T00:00:00"/>
    <s v="79814-23626-JR"/>
    <s v="A-L-2.5"/>
    <n v="1"/>
    <s v="Trina Le Sarr"/>
    <s v="tle91@epa.gov"/>
    <s v="United States"/>
    <s v="Ara"/>
    <s v="L"/>
    <n v="2.5"/>
    <n v="29.784999999999997"/>
    <x v="91"/>
    <s v="Arabica"/>
    <s v="Light"/>
  </r>
  <r>
    <s v="DGZ-82537-477"/>
    <d v="2020-08-14T00:00:00"/>
    <s v="43439-94003-DW"/>
    <s v="R-D-1"/>
    <n v="5"/>
    <s v="Flynn Antony"/>
    <s v=" "/>
    <s v="United States"/>
    <s v="Rob"/>
    <s v="D"/>
    <n v="1"/>
    <n v="8.9499999999999993"/>
    <x v="153"/>
    <s v="Robusta"/>
    <s v="Dark"/>
  </r>
  <r>
    <s v="LPS-39089-432"/>
    <d v="2019-04-24T00:00:00"/>
    <s v="97655-45555-LI"/>
    <s v="R-D-1"/>
    <n v="5"/>
    <s v="Baudoin Alldridge"/>
    <s v="balldridge93@yandex.ru"/>
    <s v="United States"/>
    <s v="Rob"/>
    <s v="D"/>
    <n v="1"/>
    <n v="8.9499999999999993"/>
    <x v="153"/>
    <s v="Robusta"/>
    <s v="Dark"/>
  </r>
  <r>
    <s v="MQU-86100-929"/>
    <d v="2019-06-04T00:00:00"/>
    <s v="64418-01720-VW"/>
    <s v="L-L-0.5"/>
    <n v="4"/>
    <s v="Homer Dulany"/>
    <s v=" "/>
    <s v="United States"/>
    <s v="Lib"/>
    <s v="L"/>
    <n v="0.5"/>
    <n v="9.51"/>
    <x v="82"/>
    <s v="Liberica"/>
    <s v="Light"/>
  </r>
  <r>
    <s v="XUR-14132-391"/>
    <d v="2022-08-08T00:00:00"/>
    <s v="96836-09258-RI"/>
    <s v="R-D-0.5"/>
    <n v="4"/>
    <s v="Lisa Goodger"/>
    <s v="lgoodger95@guardian.co.uk"/>
    <s v="United States"/>
    <s v="Rob"/>
    <s v="D"/>
    <n v="0.5"/>
    <n v="5.3699999999999992"/>
    <x v="155"/>
    <s v="Robusta"/>
    <s v="Dark"/>
  </r>
  <r>
    <s v="OVI-27064-381"/>
    <d v="2019-11-13T00:00:00"/>
    <s v="37274-08534-FM"/>
    <s v="R-D-0.5"/>
    <n v="3"/>
    <s v="Selma McMillian"/>
    <s v="smcmillian8t@csmonitor.com"/>
    <s v="United States"/>
    <s v="Rob"/>
    <s v="D"/>
    <n v="0.5"/>
    <n v="5.3699999999999992"/>
    <x v="103"/>
    <s v="Robusta"/>
    <s v="Dark"/>
  </r>
  <r>
    <s v="SHP-17012-870"/>
    <d v="2020-06-07T00:00:00"/>
    <s v="69529-07533-CV"/>
    <s v="R-M-2.5"/>
    <n v="1"/>
    <s v="Corine Drewett"/>
    <s v="cdrewett97@wikipedia.org"/>
    <s v="United States"/>
    <s v="Rob"/>
    <s v="M"/>
    <n v="2.5"/>
    <n v="22.884999999999998"/>
    <x v="156"/>
    <s v="Robusta"/>
    <s v="Medium"/>
  </r>
  <r>
    <s v="FDY-03414-903"/>
    <d v="2019-08-12T00:00:00"/>
    <s v="94840-49457-UD"/>
    <s v="A-D-0.5"/>
    <n v="3"/>
    <s v="Quinn Parsons"/>
    <s v="qparsons98@blogtalkradio.com"/>
    <s v="United States"/>
    <s v="Ara"/>
    <s v="D"/>
    <n v="0.5"/>
    <n v="5.97"/>
    <x v="8"/>
    <s v="Arabica"/>
    <s v="Dark"/>
  </r>
  <r>
    <s v="WXT-85291-143"/>
    <d v="2019-09-04T00:00:00"/>
    <s v="81414-81273-DK"/>
    <s v="R-M-0.5"/>
    <n v="4"/>
    <s v="Vivyan Ceely"/>
    <s v="vceely99@auda.org.au"/>
    <s v="United States"/>
    <s v="Rob"/>
    <s v="M"/>
    <n v="0.5"/>
    <n v="5.97"/>
    <x v="86"/>
    <s v="Robusta"/>
    <s v="Medium"/>
  </r>
  <r>
    <s v="QNP-18893-547"/>
    <d v="2019-10-04T00:00:00"/>
    <s v="76930-61689-CH"/>
    <s v="R-L-1"/>
    <n v="5"/>
    <s v="Elonore Goodings"/>
    <s v=" "/>
    <s v="United States"/>
    <s v="Rob"/>
    <s v="L"/>
    <n v="1"/>
    <n v="11.95"/>
    <x v="143"/>
    <s v="Robusta"/>
    <s v="Light"/>
  </r>
  <r>
    <s v="DOH-92927-530"/>
    <d v="2020-02-24T00:00:00"/>
    <s v="12839-56537-TQ"/>
    <s v="L-L-0.2"/>
    <n v="6"/>
    <s v="Clement Vasiliev"/>
    <s v="cvasiliev9b@discuz.net"/>
    <s v="United States"/>
    <s v="Lib"/>
    <s v="L"/>
    <n v="0.2"/>
    <n v="4.7549999999999999"/>
    <x v="32"/>
    <s v="Liberica"/>
    <s v="Light"/>
  </r>
  <r>
    <s v="HGJ-82768-173"/>
    <d v="2021-08-26T00:00:00"/>
    <s v="62741-01322-HU"/>
    <s v="A-M-1"/>
    <n v="4"/>
    <s v="Terencio O'Moylan"/>
    <s v="tomoylan9c@liveinternet.ru"/>
    <s v="United Kingdom"/>
    <s v="Ara"/>
    <s v="M"/>
    <n v="1"/>
    <n v="11.25"/>
    <x v="157"/>
    <s v="Arabica"/>
    <s v="Medium"/>
  </r>
  <r>
    <s v="YPT-95383-088"/>
    <d v="2021-10-03T00:00:00"/>
    <s v="43439-94003-DW"/>
    <s v="E-D-2.5"/>
    <n v="2"/>
    <s v="Flynn Antony"/>
    <s v=" "/>
    <s v="United States"/>
    <s v="Exc"/>
    <s v="D"/>
    <n v="2.5"/>
    <n v="27.945"/>
    <x v="158"/>
    <s v="Excelsa"/>
    <s v="Dark"/>
  </r>
  <r>
    <s v="OYH-16533-767"/>
    <d v="2020-06-13T00:00:00"/>
    <s v="44932-34838-RM"/>
    <s v="E-L-1"/>
    <n v="4"/>
    <s v="Wyatan Fetherston"/>
    <s v="wfetherston9e@constantcontact.com"/>
    <s v="United States"/>
    <s v="Exc"/>
    <s v="L"/>
    <n v="1"/>
    <n v="14.85"/>
    <x v="48"/>
    <s v="Excelsa"/>
    <s v="Light"/>
  </r>
  <r>
    <s v="DWW-28642-549"/>
    <d v="2021-03-01T00:00:00"/>
    <s v="91181-19412-RQ"/>
    <s v="E-D-0.2"/>
    <n v="2"/>
    <s v="Emmaline Rasmus"/>
    <s v="erasmus9f@techcrunch.com"/>
    <s v="United States"/>
    <s v="Exc"/>
    <s v="D"/>
    <n v="0.2"/>
    <n v="3.645"/>
    <x v="35"/>
    <s v="Excelsa"/>
    <s v="Dark"/>
  </r>
  <r>
    <s v="CGO-79583-871"/>
    <d v="2019-03-04T00:00:00"/>
    <s v="37182-54930-XC"/>
    <s v="E-D-0.5"/>
    <n v="1"/>
    <s v="Wesley Giorgioni"/>
    <s v="wgiorgioni9g@wikipedia.org"/>
    <s v="United States"/>
    <s v="Exc"/>
    <s v="D"/>
    <n v="0.5"/>
    <n v="7.29"/>
    <x v="35"/>
    <s v="Excelsa"/>
    <s v="Dark"/>
  </r>
  <r>
    <s v="TFY-52090-386"/>
    <d v="2019-10-13T00:00:00"/>
    <s v="08613-17327-XT"/>
    <s v="E-L-0.5"/>
    <n v="2"/>
    <s v="Lucienne Scargle"/>
    <s v="lscargle9h@myspace.com"/>
    <s v="United States"/>
    <s v="Exc"/>
    <s v="L"/>
    <n v="0.5"/>
    <n v="8.91"/>
    <x v="58"/>
    <s v="Excelsa"/>
    <s v="Light"/>
  </r>
  <r>
    <s v="TFY-52090-386"/>
    <d v="2019-10-13T00:00:00"/>
    <s v="08613-17327-XT"/>
    <s v="L-D-0.5"/>
    <n v="5"/>
    <s v="Lucienne Scargle"/>
    <s v="lscargle9h@myspace.com"/>
    <s v="United States"/>
    <s v="Lib"/>
    <s v="D"/>
    <n v="0.5"/>
    <n v="7.77"/>
    <x v="5"/>
    <s v="Liberica"/>
    <s v="Dark"/>
  </r>
  <r>
    <s v="NYY-73968-094"/>
    <d v="2019-08-15T00:00:00"/>
    <s v="70451-38048-AH"/>
    <s v="R-D-0.5"/>
    <n v="6"/>
    <s v="Noam Climance"/>
    <s v="nclimance9j@europa.eu"/>
    <s v="United States"/>
    <s v="Rob"/>
    <s v="D"/>
    <n v="0.5"/>
    <n v="5.3699999999999992"/>
    <x v="111"/>
    <s v="Robusta"/>
    <s v="Dark"/>
  </r>
  <r>
    <s v="QEY-71761-460"/>
    <d v="2021-11-29T00:00:00"/>
    <s v="35442-75769-PL"/>
    <s v="R-M-1"/>
    <n v="2"/>
    <s v="Catarina Donn"/>
    <s v=" "/>
    <s v="Ireland"/>
    <s v="Rob"/>
    <s v="M"/>
    <n v="1"/>
    <n v="9.9499999999999993"/>
    <x v="0"/>
    <s v="Robusta"/>
    <s v="Medium"/>
  </r>
  <r>
    <s v="GKQ-82603-910"/>
    <d v="2020-01-19T00:00:00"/>
    <s v="83737-56117-JE"/>
    <s v="R-L-1"/>
    <n v="5"/>
    <s v="Ameline Snazle"/>
    <s v="asnazle9l@oracle.com"/>
    <s v="United States"/>
    <s v="Rob"/>
    <s v="L"/>
    <n v="1"/>
    <n v="11.95"/>
    <x v="143"/>
    <s v="Robusta"/>
    <s v="Light"/>
  </r>
  <r>
    <s v="IOB-32673-745"/>
    <d v="2021-05-28T00:00:00"/>
    <s v="07095-81281-NJ"/>
    <s v="A-L-0.5"/>
    <n v="3"/>
    <s v="Rebeka Worg"/>
    <s v="rworg9m@arstechnica.com"/>
    <s v="United States"/>
    <s v="Ara"/>
    <s v="L"/>
    <n v="0.5"/>
    <n v="7.77"/>
    <x v="102"/>
    <s v="Arabica"/>
    <s v="Light"/>
  </r>
  <r>
    <s v="YAU-98893-150"/>
    <d v="2022-01-15T00:00:00"/>
    <s v="77043-48851-HG"/>
    <s v="L-M-1"/>
    <n v="3"/>
    <s v="Lewes Danes"/>
    <s v="ldanes9n@umn.edu"/>
    <s v="United States"/>
    <s v="Lib"/>
    <s v="M"/>
    <n v="1"/>
    <n v="14.55"/>
    <x v="34"/>
    <s v="Liberica"/>
    <s v="Medium"/>
  </r>
  <r>
    <s v="XNM-14163-951"/>
    <d v="2019-12-04T00:00:00"/>
    <s v="78224-60622-KH"/>
    <s v="E-L-2.5"/>
    <n v="6"/>
    <s v="Shelli Keynd"/>
    <s v="skeynd9o@narod.ru"/>
    <s v="United States"/>
    <s v="Exc"/>
    <s v="L"/>
    <n v="2.5"/>
    <n v="34.154999999999994"/>
    <x v="106"/>
    <s v="Excelsa"/>
    <s v="Light"/>
  </r>
  <r>
    <s v="JPB-45297-000"/>
    <d v="2022-07-01T00:00:00"/>
    <s v="83105-86631-IU"/>
    <s v="R-L-0.2"/>
    <n v="4"/>
    <s v="Dell Daveridge"/>
    <s v="ddaveridge9p@arstechnica.com"/>
    <s v="United States"/>
    <s v="Rob"/>
    <s v="L"/>
    <n v="0.2"/>
    <n v="3.5849999999999995"/>
    <x v="79"/>
    <s v="Robusta"/>
    <s v="Light"/>
  </r>
  <r>
    <s v="MOU-74341-266"/>
    <d v="2019-05-07T00:00:00"/>
    <s v="99358-65399-TC"/>
    <s v="A-D-0.5"/>
    <n v="4"/>
    <s v="Joshuah Awdry"/>
    <s v="jawdry9q@utexas.edu"/>
    <s v="United States"/>
    <s v="Ara"/>
    <s v="D"/>
    <n v="0.5"/>
    <n v="5.97"/>
    <x v="86"/>
    <s v="Arabica"/>
    <s v="Dark"/>
  </r>
  <r>
    <s v="DHJ-87461-571"/>
    <d v="2020-08-23T00:00:00"/>
    <s v="94525-76037-JP"/>
    <s v="A-M-1"/>
    <n v="2"/>
    <s v="Ethel Ryles"/>
    <s v="eryles9r@fastcompany.com"/>
    <s v="United States"/>
    <s v="Ara"/>
    <s v="M"/>
    <n v="1"/>
    <n v="11.25"/>
    <x v="122"/>
    <s v="Arabica"/>
    <s v="Medium"/>
  </r>
  <r>
    <s v="DKM-97676-850"/>
    <d v="2020-06-02T00:00:00"/>
    <s v="43439-94003-DW"/>
    <s v="E-D-0.5"/>
    <n v="5"/>
    <s v="Flynn Antony"/>
    <s v=" "/>
    <s v="United States"/>
    <s v="Exc"/>
    <s v="D"/>
    <n v="0.5"/>
    <n v="7.29"/>
    <x v="114"/>
    <s v="Excelsa"/>
    <s v="Dark"/>
  </r>
  <r>
    <s v="UEB-09112-118"/>
    <d v="2020-01-30T00:00:00"/>
    <s v="82718-93677-XO"/>
    <s v="A-M-0.5"/>
    <n v="4"/>
    <s v="Maitilde Boxill"/>
    <s v=" "/>
    <s v="United States"/>
    <s v="Ara"/>
    <s v="M"/>
    <n v="0.5"/>
    <n v="6.75"/>
    <x v="25"/>
    <s v="Arabica"/>
    <s v="Medium"/>
  </r>
  <r>
    <s v="ORZ-67699-748"/>
    <d v="2020-02-15T00:00:00"/>
    <s v="44708-78241-DF"/>
    <s v="A-M-2.5"/>
    <n v="6"/>
    <s v="Jodee Caldicott"/>
    <s v="jcaldicott9u@usda.gov"/>
    <s v="United States"/>
    <s v="Ara"/>
    <s v="M"/>
    <n v="2.5"/>
    <n v="25.874999999999996"/>
    <x v="71"/>
    <s v="Arabica"/>
    <s v="Medium"/>
  </r>
  <r>
    <s v="JXP-28398-485"/>
    <d v="2021-06-11T00:00:00"/>
    <s v="23039-93032-FN"/>
    <s v="A-D-2.5"/>
    <n v="5"/>
    <s v="Marianna Vedmore"/>
    <s v="mvedmore9v@a8.net"/>
    <s v="United States"/>
    <s v="Ara"/>
    <s v="D"/>
    <n v="2.5"/>
    <n v="22.884999999999998"/>
    <x v="15"/>
    <s v="Arabica"/>
    <s v="Dark"/>
  </r>
  <r>
    <s v="WWH-92259-198"/>
    <d v="2022-03-11T00:00:00"/>
    <s v="35256-12529-FT"/>
    <s v="L-D-1"/>
    <n v="4"/>
    <s v="Willey Romao"/>
    <s v="wromao9w@chronoengine.com"/>
    <s v="United States"/>
    <s v="Lib"/>
    <s v="D"/>
    <n v="1"/>
    <n v="12.95"/>
    <x v="67"/>
    <s v="Liberica"/>
    <s v="Dark"/>
  </r>
  <r>
    <s v="FLR-82914-153"/>
    <d v="2021-09-09T00:00:00"/>
    <s v="86100-33488-WP"/>
    <s v="A-M-2.5"/>
    <n v="6"/>
    <s v="Enriqueta Ixor"/>
    <s v=" "/>
    <s v="United States"/>
    <s v="Ara"/>
    <s v="M"/>
    <n v="2.5"/>
    <n v="25.874999999999996"/>
    <x v="71"/>
    <s v="Arabica"/>
    <s v="Medium"/>
  </r>
  <r>
    <s v="AMB-93600-000"/>
    <d v="2019-05-14T00:00:00"/>
    <s v="64435-53100-WM"/>
    <s v="A-L-2.5"/>
    <n v="1"/>
    <s v="Tomasina Cotmore"/>
    <s v="tcotmore9y@amazonaws.com"/>
    <s v="United States"/>
    <s v="Ara"/>
    <s v="L"/>
    <n v="2.5"/>
    <n v="29.784999999999997"/>
    <x v="91"/>
    <s v="Arabica"/>
    <s v="Light"/>
  </r>
  <r>
    <s v="FEP-36895-658"/>
    <d v="2019-04-08T00:00:00"/>
    <s v="44699-43836-UH"/>
    <s v="R-L-0.2"/>
    <n v="6"/>
    <s v="Yuma Skipsey"/>
    <s v="yskipsey9z@spotify.com"/>
    <s v="United Kingdom"/>
    <s v="Rob"/>
    <s v="L"/>
    <n v="0.2"/>
    <n v="3.5849999999999995"/>
    <x v="137"/>
    <s v="Robusta"/>
    <s v="Light"/>
  </r>
  <r>
    <s v="RXW-91413-276"/>
    <d v="2020-08-15T00:00:00"/>
    <s v="29588-35679-RG"/>
    <s v="R-D-2.5"/>
    <n v="2"/>
    <s v="Nicko Corps"/>
    <s v="ncorpsa0@gmpg.org"/>
    <s v="United States"/>
    <s v="Rob"/>
    <s v="D"/>
    <n v="2.5"/>
    <n v="20.584999999999997"/>
    <x v="13"/>
    <s v="Robusta"/>
    <s v="Dark"/>
  </r>
  <r>
    <s v="RXW-91413-276"/>
    <d v="2020-08-15T00:00:00"/>
    <s v="29588-35679-RG"/>
    <s v="R-M-0.5"/>
    <n v="1"/>
    <s v="Nicko Corps"/>
    <s v="ncorpsa0@gmpg.org"/>
    <s v="United States"/>
    <s v="Rob"/>
    <s v="M"/>
    <n v="0.5"/>
    <n v="5.97"/>
    <x v="9"/>
    <s v="Robusta"/>
    <s v="Medium"/>
  </r>
  <r>
    <s v="SDB-77492-188"/>
    <d v="2022-05-05T00:00:00"/>
    <s v="64815-54078-HH"/>
    <s v="E-L-1"/>
    <n v="5"/>
    <s v="Feliks Babber"/>
    <s v="fbabbera2@stanford.edu"/>
    <s v="United States"/>
    <s v="Exc"/>
    <s v="L"/>
    <n v="1"/>
    <n v="14.85"/>
    <x v="159"/>
    <s v="Excelsa"/>
    <s v="Light"/>
  </r>
  <r>
    <s v="RZN-65182-395"/>
    <d v="2021-03-27T00:00:00"/>
    <s v="59572-41990-XY"/>
    <s v="L-M-1"/>
    <n v="6"/>
    <s v="Kaja Loxton"/>
    <s v="kloxtona3@opensource.org"/>
    <s v="United States"/>
    <s v="Lib"/>
    <s v="M"/>
    <n v="1"/>
    <n v="14.55"/>
    <x v="75"/>
    <s v="Liberica"/>
    <s v="Medium"/>
  </r>
  <r>
    <s v="HDQ-86094-507"/>
    <d v="2019-04-27T00:00:00"/>
    <s v="32481-61533-ZJ"/>
    <s v="E-D-1"/>
    <n v="6"/>
    <s v="Parker Tofful"/>
    <s v="ptoffula4@posterous.com"/>
    <s v="United States"/>
    <s v="Exc"/>
    <s v="D"/>
    <n v="1"/>
    <n v="12.15"/>
    <x v="118"/>
    <s v="Excelsa"/>
    <s v="Dark"/>
  </r>
  <r>
    <s v="YXO-79631-417"/>
    <d v="2021-09-25T00:00:00"/>
    <s v="31587-92570-HL"/>
    <s v="L-D-0.5"/>
    <n v="1"/>
    <s v="Casi Gwinnett"/>
    <s v="cgwinnetta5@behance.net"/>
    <s v="United States"/>
    <s v="Lib"/>
    <s v="D"/>
    <n v="0.5"/>
    <n v="7.77"/>
    <x v="41"/>
    <s v="Liberica"/>
    <s v="Dark"/>
  </r>
  <r>
    <s v="SNF-57032-096"/>
    <d v="2020-02-13T00:00:00"/>
    <s v="93832-04799-ID"/>
    <s v="E-D-0.5"/>
    <n v="6"/>
    <s v="Saree Ellesworth"/>
    <s v=" "/>
    <s v="United States"/>
    <s v="Exc"/>
    <s v="D"/>
    <n v="0.5"/>
    <n v="7.29"/>
    <x v="160"/>
    <s v="Excelsa"/>
    <s v="Dark"/>
  </r>
  <r>
    <s v="DGL-29648-995"/>
    <d v="2021-07-16T00:00:00"/>
    <s v="59367-30821-ZQ"/>
    <s v="L-M-0.2"/>
    <n v="2"/>
    <s v="Silvio Iorizzi"/>
    <s v=" "/>
    <s v="United States"/>
    <s v="Lib"/>
    <s v="M"/>
    <n v="0.2"/>
    <n v="4.3650000000000002"/>
    <x v="31"/>
    <s v="Liberica"/>
    <s v="Medium"/>
  </r>
  <r>
    <s v="GPU-65651-504"/>
    <d v="2022-05-11T00:00:00"/>
    <s v="83947-45528-ET"/>
    <s v="E-M-2.5"/>
    <n v="2"/>
    <s v="Leesa Flaonier"/>
    <s v="lflaoniera8@wordpress.org"/>
    <s v="United States"/>
    <s v="Exc"/>
    <s v="M"/>
    <n v="2.5"/>
    <n v="31.624999999999996"/>
    <x v="40"/>
    <s v="Excelsa"/>
    <s v="Medium"/>
  </r>
  <r>
    <s v="OJU-34452-896"/>
    <d v="2019-02-04T00:00:00"/>
    <s v="60799-92593-CX"/>
    <s v="E-L-0.5"/>
    <n v="1"/>
    <s v="Abba Pummell"/>
    <s v=" "/>
    <s v="United States"/>
    <s v="Exc"/>
    <s v="L"/>
    <n v="0.5"/>
    <n v="8.91"/>
    <x v="161"/>
    <s v="Excelsa"/>
    <s v="Light"/>
  </r>
  <r>
    <s v="GZS-50547-887"/>
    <d v="2019-02-05T00:00:00"/>
    <s v="61600-55136-UM"/>
    <s v="E-D-1"/>
    <n v="2"/>
    <s v="Corinna Catcheside"/>
    <s v="ccatchesideaa@macromedia.com"/>
    <s v="United States"/>
    <s v="Exc"/>
    <s v="D"/>
    <n v="1"/>
    <n v="12.15"/>
    <x v="76"/>
    <s v="Excelsa"/>
    <s v="Dark"/>
  </r>
  <r>
    <s v="ESR-54041-053"/>
    <d v="2022-05-24T00:00:00"/>
    <s v="59771-90302-OF"/>
    <s v="A-L-0.5"/>
    <n v="6"/>
    <s v="Cortney Gibbonson"/>
    <s v="cgibbonsonab@accuweather.com"/>
    <s v="United States"/>
    <s v="Ara"/>
    <s v="L"/>
    <n v="0.5"/>
    <n v="7.77"/>
    <x v="162"/>
    <s v="Arabica"/>
    <s v="Light"/>
  </r>
  <r>
    <s v="OGD-10781-526"/>
    <d v="2020-10-04T00:00:00"/>
    <s v="16880-78077-FB"/>
    <s v="R-L-0.5"/>
    <n v="6"/>
    <s v="Terri Farra"/>
    <s v="tfarraac@behance.net"/>
    <s v="United States"/>
    <s v="Rob"/>
    <s v="L"/>
    <n v="0.5"/>
    <n v="7.169999999999999"/>
    <x v="163"/>
    <s v="Robusta"/>
    <s v="Light"/>
  </r>
  <r>
    <s v="FVH-29271-315"/>
    <d v="2022-06-30T00:00:00"/>
    <s v="74415-50873-FC"/>
    <s v="A-D-0.5"/>
    <n v="3"/>
    <s v="Corney Curme"/>
    <s v=" "/>
    <s v="Ireland"/>
    <s v="Ara"/>
    <s v="D"/>
    <n v="0.5"/>
    <n v="5.97"/>
    <x v="8"/>
    <s v="Arabica"/>
    <s v="Dark"/>
  </r>
  <r>
    <s v="BNZ-20544-633"/>
    <d v="2020-10-21T00:00:00"/>
    <s v="31798-95707-NR"/>
    <s v="L-L-0.5"/>
    <n v="4"/>
    <s v="Gothart Bamfield"/>
    <s v="gbamfieldae@yellowpages.com"/>
    <s v="United States"/>
    <s v="Lib"/>
    <s v="L"/>
    <n v="0.5"/>
    <n v="9.51"/>
    <x v="82"/>
    <s v="Liberica"/>
    <s v="Light"/>
  </r>
  <r>
    <s v="FUX-85791-078"/>
    <d v="2020-10-16T00:00:00"/>
    <s v="59122-08794-WT"/>
    <s v="A-M-0.2"/>
    <n v="2"/>
    <s v="Waylin Hollingdale"/>
    <s v="whollingdaleaf@about.me"/>
    <s v="United States"/>
    <s v="Ara"/>
    <s v="M"/>
    <n v="0.2"/>
    <n v="3.375"/>
    <x v="52"/>
    <s v="Arabica"/>
    <s v="Medium"/>
  </r>
  <r>
    <s v="YXP-20078-116"/>
    <d v="2020-09-23T00:00:00"/>
    <s v="37238-52421-JJ"/>
    <s v="R-M-0.5"/>
    <n v="1"/>
    <s v="Judd De Leek"/>
    <s v="jdeag@xrea.com"/>
    <s v="United States"/>
    <s v="Rob"/>
    <s v="M"/>
    <n v="0.5"/>
    <n v="5.97"/>
    <x v="9"/>
    <s v="Robusta"/>
    <s v="Medium"/>
  </r>
  <r>
    <s v="VQV-59984-866"/>
    <d v="2019-03-08T00:00:00"/>
    <s v="48854-01899-FN"/>
    <s v="R-D-0.2"/>
    <n v="3"/>
    <s v="Vanya Skullet"/>
    <s v="vskulletah@tinyurl.com"/>
    <s v="Ireland"/>
    <s v="Rob"/>
    <s v="D"/>
    <n v="0.2"/>
    <n v="2.6849999999999996"/>
    <x v="36"/>
    <s v="Robusta"/>
    <s v="Dark"/>
  </r>
  <r>
    <s v="JEH-37276-048"/>
    <d v="2021-06-30T00:00:00"/>
    <s v="80896-38819-DW"/>
    <s v="A-L-0.5"/>
    <n v="3"/>
    <s v="Jany Rudeforth"/>
    <s v="jrudeforthai@wunderground.com"/>
    <s v="Ireland"/>
    <s v="Ara"/>
    <s v="L"/>
    <n v="0.5"/>
    <n v="7.77"/>
    <x v="102"/>
    <s v="Arabica"/>
    <s v="Light"/>
  </r>
  <r>
    <s v="VYD-28555-589"/>
    <d v="2019-08-13T00:00:00"/>
    <s v="29814-01459-RC"/>
    <s v="R-L-0.5"/>
    <n v="6"/>
    <s v="Ashbey Tomaszewski"/>
    <s v="atomaszewskiaj@answers.com"/>
    <s v="United Kingdom"/>
    <s v="Rob"/>
    <s v="L"/>
    <n v="0.5"/>
    <n v="7.169999999999999"/>
    <x v="163"/>
    <s v="Robusta"/>
    <s v="Light"/>
  </r>
  <r>
    <s v="WUG-76466-650"/>
    <d v="2021-02-22T00:00:00"/>
    <s v="43439-94003-DW"/>
    <s v="L-D-0.5"/>
    <n v="3"/>
    <s v="Flynn Antony"/>
    <s v=" "/>
    <s v="United States"/>
    <s v="Lib"/>
    <s v="D"/>
    <n v="0.5"/>
    <n v="7.77"/>
    <x v="102"/>
    <s v="Liberica"/>
    <s v="Dark"/>
  </r>
  <r>
    <s v="RJV-08261-583"/>
    <d v="2022-03-26T00:00:00"/>
    <s v="48497-29281-FE"/>
    <s v="A-D-0.2"/>
    <n v="5"/>
    <s v="Pren Bess"/>
    <s v="pbessal@qq.com"/>
    <s v="United States"/>
    <s v="Ara"/>
    <s v="D"/>
    <n v="0.2"/>
    <n v="2.9849999999999999"/>
    <x v="128"/>
    <s v="Arabica"/>
    <s v="Dark"/>
  </r>
  <r>
    <s v="PMR-56062-609"/>
    <d v="2020-01-10T00:00:00"/>
    <s v="43605-12616-YH"/>
    <s v="E-D-0.5"/>
    <n v="3"/>
    <s v="Elka Windress"/>
    <s v="ewindressam@marketwatch.com"/>
    <s v="United States"/>
    <s v="Exc"/>
    <s v="D"/>
    <n v="0.5"/>
    <n v="7.29"/>
    <x v="6"/>
    <s v="Excelsa"/>
    <s v="Dark"/>
  </r>
  <r>
    <s v="XLD-12920-505"/>
    <d v="2019-05-01T00:00:00"/>
    <s v="21907-75962-VB"/>
    <s v="E-L-0.5"/>
    <n v="6"/>
    <s v="Marty Kidstoun"/>
    <s v=" "/>
    <s v="United States"/>
    <s v="Exc"/>
    <s v="L"/>
    <n v="0.5"/>
    <n v="8.91"/>
    <x v="119"/>
    <s v="Excelsa"/>
    <s v="Light"/>
  </r>
  <r>
    <s v="UBW-50312-037"/>
    <d v="2020-02-09T00:00:00"/>
    <s v="69503-12127-YD"/>
    <s v="A-L-2.5"/>
    <n v="4"/>
    <s v="Nickey Dimbleby"/>
    <s v=" "/>
    <s v="United States"/>
    <s v="Ara"/>
    <s v="L"/>
    <n v="2.5"/>
    <n v="29.784999999999997"/>
    <x v="129"/>
    <s v="Arabica"/>
    <s v="Light"/>
  </r>
  <r>
    <s v="QAW-05889-019"/>
    <d v="2021-12-29T00:00:00"/>
    <s v="68810-07329-EU"/>
    <s v="L-M-0.5"/>
    <n v="5"/>
    <s v="Virgil Baumadier"/>
    <s v="vbaumadierap@google.cn"/>
    <s v="United States"/>
    <s v="Lib"/>
    <s v="M"/>
    <n v="0.5"/>
    <n v="8.73"/>
    <x v="34"/>
    <s v="Liberica"/>
    <s v="Medium"/>
  </r>
  <r>
    <s v="EPT-12715-397"/>
    <d v="2020-09-09T00:00:00"/>
    <s v="08478-75251-OG"/>
    <s v="A-D-0.2"/>
    <n v="6"/>
    <s v="Lenore Messenbird"/>
    <s v=" "/>
    <s v="United States"/>
    <s v="Ara"/>
    <s v="D"/>
    <n v="0.2"/>
    <n v="2.9849999999999999"/>
    <x v="8"/>
    <s v="Arabica"/>
    <s v="Dark"/>
  </r>
  <r>
    <s v="DHT-93810-053"/>
    <d v="2021-09-16T00:00:00"/>
    <s v="17005-82030-EA"/>
    <s v="E-L-1"/>
    <n v="5"/>
    <s v="Shirleen Welds"/>
    <s v="sweldsar@wired.com"/>
    <s v="United States"/>
    <s v="Exc"/>
    <s v="L"/>
    <n v="1"/>
    <n v="14.85"/>
    <x v="159"/>
    <s v="Excelsa"/>
    <s v="Light"/>
  </r>
  <r>
    <s v="DMY-96037-963"/>
    <d v="2020-10-26T00:00:00"/>
    <s v="42179-95059-DO"/>
    <s v="L-D-0.2"/>
    <n v="3"/>
    <s v="Maisie Sarvar"/>
    <s v="msarvaras@artisteer.com"/>
    <s v="United States"/>
    <s v="Lib"/>
    <s v="D"/>
    <n v="0.2"/>
    <n v="3.8849999999999998"/>
    <x v="14"/>
    <s v="Liberica"/>
    <s v="Dark"/>
  </r>
  <r>
    <s v="MBM-55936-917"/>
    <d v="2019-03-12T00:00:00"/>
    <s v="55989-39849-WO"/>
    <s v="L-D-0.5"/>
    <n v="3"/>
    <s v="Andrej Havick"/>
    <s v="ahavickat@nsw.gov.au"/>
    <s v="United States"/>
    <s v="Lib"/>
    <s v="D"/>
    <n v="0.5"/>
    <n v="7.77"/>
    <x v="102"/>
    <s v="Liberica"/>
    <s v="Dark"/>
  </r>
  <r>
    <s v="TPA-93614-840"/>
    <d v="2021-02-18T00:00:00"/>
    <s v="28932-49296-TM"/>
    <s v="E-D-0.5"/>
    <n v="2"/>
    <s v="Sloan Diviny"/>
    <s v="sdivinyau@ask.com"/>
    <s v="United States"/>
    <s v="Exc"/>
    <s v="D"/>
    <n v="0.5"/>
    <n v="7.29"/>
    <x v="20"/>
    <s v="Excelsa"/>
    <s v="Dark"/>
  </r>
  <r>
    <s v="WDM-77521-710"/>
    <d v="2020-10-29T00:00:00"/>
    <s v="86144-10144-CB"/>
    <s v="A-M-0.5"/>
    <n v="2"/>
    <s v="Itch Norquoy"/>
    <s v="inorquoyav@businessweek.com"/>
    <s v="United States"/>
    <s v="Ara"/>
    <s v="M"/>
    <n v="0.5"/>
    <n v="6.75"/>
    <x v="72"/>
    <s v="Arabica"/>
    <s v="Medium"/>
  </r>
  <r>
    <s v="EIP-19142-462"/>
    <d v="2021-09-06T00:00:00"/>
    <s v="60973-72562-DQ"/>
    <s v="E-L-1"/>
    <n v="6"/>
    <s v="Anson Iddison"/>
    <s v="aiddisonaw@usa.gov"/>
    <s v="United States"/>
    <s v="Exc"/>
    <s v="L"/>
    <n v="1"/>
    <n v="14.85"/>
    <x v="146"/>
    <s v="Excelsa"/>
    <s v="Light"/>
  </r>
  <r>
    <s v="EIP-19142-462"/>
    <d v="2021-09-06T00:00:00"/>
    <s v="60973-72562-DQ"/>
    <s v="A-L-0.2"/>
    <n v="1"/>
    <s v="Anson Iddison"/>
    <s v="aiddisonaw@usa.gov"/>
    <s v="United States"/>
    <s v="Ara"/>
    <s v="L"/>
    <n v="0.2"/>
    <n v="3.8849999999999998"/>
    <x v="84"/>
    <s v="Arabica"/>
    <s v="Light"/>
  </r>
  <r>
    <s v="ZZL-76364-387"/>
    <d v="2020-09-09T00:00:00"/>
    <s v="11263-86515-VU"/>
    <s v="R-L-2.5"/>
    <n v="4"/>
    <s v="Randal Longfield"/>
    <s v="rlongfielday@bluehost.com"/>
    <s v="United States"/>
    <s v="Rob"/>
    <s v="L"/>
    <n v="2.5"/>
    <n v="27.484999999999996"/>
    <x v="108"/>
    <s v="Robusta"/>
    <s v="Light"/>
  </r>
  <r>
    <s v="GMF-18638-786"/>
    <d v="2021-09-26T00:00:00"/>
    <s v="60004-62976-NI"/>
    <s v="L-D-0.5"/>
    <n v="6"/>
    <s v="Gregorius Kislingbury"/>
    <s v="gkislingburyaz@samsung.com"/>
    <s v="United States"/>
    <s v="Lib"/>
    <s v="D"/>
    <n v="0.5"/>
    <n v="7.77"/>
    <x v="162"/>
    <s v="Liberica"/>
    <s v="Dark"/>
  </r>
  <r>
    <s v="TDJ-20844-787"/>
    <d v="2020-11-05T00:00:00"/>
    <s v="77876-28498-HI"/>
    <s v="A-L-0.5"/>
    <n v="5"/>
    <s v="Xenos Gibbons"/>
    <s v="xgibbonsb0@artisteer.com"/>
    <s v="United States"/>
    <s v="Ara"/>
    <s v="L"/>
    <n v="0.5"/>
    <n v="7.77"/>
    <x v="5"/>
    <s v="Arabica"/>
    <s v="Light"/>
  </r>
  <r>
    <s v="BWK-39400-446"/>
    <d v="2019-09-12T00:00:00"/>
    <s v="61302-06948-EH"/>
    <s v="L-D-0.5"/>
    <n v="4"/>
    <s v="Fleur Parres"/>
    <s v="fparresb1@imageshack.us"/>
    <s v="United States"/>
    <s v="Lib"/>
    <s v="D"/>
    <n v="0.5"/>
    <n v="7.77"/>
    <x v="113"/>
    <s v="Liberica"/>
    <s v="Dark"/>
  </r>
  <r>
    <s v="LCB-02099-995"/>
    <d v="2019-07-31T00:00:00"/>
    <s v="06757-96251-UH"/>
    <s v="A-D-0.2"/>
    <n v="6"/>
    <s v="Gran Sibray"/>
    <s v="gsibrayb2@wsj.com"/>
    <s v="United States"/>
    <s v="Ara"/>
    <s v="D"/>
    <n v="0.2"/>
    <n v="2.9849999999999999"/>
    <x v="8"/>
    <s v="Arabica"/>
    <s v="Dark"/>
  </r>
  <r>
    <s v="UBA-43678-174"/>
    <d v="2019-03-15T00:00:00"/>
    <s v="44530-75983-OD"/>
    <s v="E-D-2.5"/>
    <n v="6"/>
    <s v="Ingelbert Hotchkin"/>
    <s v="ihotchkinb3@mit.edu"/>
    <s v="United Kingdom"/>
    <s v="Exc"/>
    <s v="D"/>
    <n v="2.5"/>
    <n v="27.945"/>
    <x v="164"/>
    <s v="Excelsa"/>
    <s v="Dark"/>
  </r>
  <r>
    <s v="UDH-24280-432"/>
    <d v="2021-05-16T00:00:00"/>
    <s v="44865-58249-RY"/>
    <s v="L-L-1"/>
    <n v="4"/>
    <s v="Neely Broadberrie"/>
    <s v="nbroadberrieb4@gnu.org"/>
    <s v="United States"/>
    <s v="Lib"/>
    <s v="L"/>
    <n v="1"/>
    <n v="15.85"/>
    <x v="165"/>
    <s v="Liberica"/>
    <s v="Light"/>
  </r>
  <r>
    <s v="IDQ-20193-502"/>
    <d v="2019-05-06T00:00:00"/>
    <s v="36021-61205-DF"/>
    <s v="L-M-0.2"/>
    <n v="2"/>
    <s v="Rutger Pithcock"/>
    <s v="rpithcockb5@yellowbook.com"/>
    <s v="United States"/>
    <s v="Lib"/>
    <s v="M"/>
    <n v="0.2"/>
    <n v="4.3650000000000002"/>
    <x v="31"/>
    <s v="Liberica"/>
    <s v="Medium"/>
  </r>
  <r>
    <s v="DJG-14442-608"/>
    <d v="2019-02-06T00:00:00"/>
    <s v="75716-12782-SS"/>
    <s v="R-D-1"/>
    <n v="3"/>
    <s v="Gale Croysdale"/>
    <s v="gcroysdaleb6@nih.gov"/>
    <s v="United States"/>
    <s v="Rob"/>
    <s v="D"/>
    <n v="1"/>
    <n v="8.9499999999999993"/>
    <x v="166"/>
    <s v="Robusta"/>
    <s v="Dark"/>
  </r>
  <r>
    <s v="DWB-61381-370"/>
    <d v="2021-04-09T00:00:00"/>
    <s v="11812-00461-KH"/>
    <s v="L-L-0.2"/>
    <n v="2"/>
    <s v="Benedetto Gozzett"/>
    <s v="bgozzettb7@github.com"/>
    <s v="United States"/>
    <s v="Lib"/>
    <s v="L"/>
    <n v="0.2"/>
    <n v="4.7549999999999999"/>
    <x v="54"/>
    <s v="Liberica"/>
    <s v="Light"/>
  </r>
  <r>
    <s v="FRD-17347-990"/>
    <d v="2020-05-20T00:00:00"/>
    <s v="46681-78850-ZW"/>
    <s v="A-D-1"/>
    <n v="4"/>
    <s v="Tania Craggs"/>
    <s v="tcraggsb8@house.gov"/>
    <s v="Ireland"/>
    <s v="Ara"/>
    <s v="D"/>
    <n v="1"/>
    <n v="9.9499999999999993"/>
    <x v="10"/>
    <s v="Arabica"/>
    <s v="Dark"/>
  </r>
  <r>
    <s v="YPP-27450-525"/>
    <d v="2020-12-02T00:00:00"/>
    <s v="01932-87052-KO"/>
    <s v="E-M-0.5"/>
    <n v="3"/>
    <s v="Leonie Cullrford"/>
    <s v="lcullrfordb9@xing.com"/>
    <s v="United States"/>
    <s v="Exc"/>
    <s v="M"/>
    <n v="0.5"/>
    <n v="8.25"/>
    <x v="167"/>
    <s v="Excelsa"/>
    <s v="Medium"/>
  </r>
  <r>
    <s v="EFC-39577-424"/>
    <d v="2021-08-08T00:00:00"/>
    <s v="16046-34805-ZF"/>
    <s v="E-M-1"/>
    <n v="5"/>
    <s v="Auguste Rizon"/>
    <s v="arizonba@xing.com"/>
    <s v="United States"/>
    <s v="Exc"/>
    <s v="M"/>
    <n v="1"/>
    <n v="13.75"/>
    <x v="85"/>
    <s v="Excelsa"/>
    <s v="Medium"/>
  </r>
  <r>
    <s v="LAW-80062-016"/>
    <d v="2022-02-03T00:00:00"/>
    <s v="34546-70516-LR"/>
    <s v="E-M-0.5"/>
    <n v="6"/>
    <s v="Lorin Guerrazzi"/>
    <s v=" "/>
    <s v="Ireland"/>
    <s v="Exc"/>
    <s v="M"/>
    <n v="0.5"/>
    <n v="8.25"/>
    <x v="168"/>
    <s v="Excelsa"/>
    <s v="Medium"/>
  </r>
  <r>
    <s v="WKL-27981-758"/>
    <d v="2022-04-08T00:00:00"/>
    <s v="73699-93557-FZ"/>
    <s v="A-M-2.5"/>
    <n v="2"/>
    <s v="Felice Miell"/>
    <s v="fmiellbc@spiegel.de"/>
    <s v="United States"/>
    <s v="Ara"/>
    <s v="M"/>
    <n v="2.5"/>
    <n v="25.874999999999996"/>
    <x v="95"/>
    <s v="Arabica"/>
    <s v="Medium"/>
  </r>
  <r>
    <s v="VRT-39834-265"/>
    <d v="2021-01-07T00:00:00"/>
    <s v="86686-37462-CK"/>
    <s v="L-L-1"/>
    <n v="3"/>
    <s v="Hamish Skeech"/>
    <s v=" "/>
    <s v="Ireland"/>
    <s v="Lib"/>
    <s v="L"/>
    <n v="1"/>
    <n v="15.85"/>
    <x v="46"/>
    <s v="Liberica"/>
    <s v="Light"/>
  </r>
  <r>
    <s v="QTC-71005-730"/>
    <d v="2021-09-02T00:00:00"/>
    <s v="14298-02150-KH"/>
    <s v="A-L-0.2"/>
    <n v="4"/>
    <s v="Giordano Lorenzin"/>
    <s v=" "/>
    <s v="United States"/>
    <s v="Ara"/>
    <s v="L"/>
    <n v="0.2"/>
    <n v="3.8849999999999998"/>
    <x v="42"/>
    <s v="Arabica"/>
    <s v="Light"/>
  </r>
  <r>
    <s v="TNX-09857-717"/>
    <d v="2021-11-04T00:00:00"/>
    <s v="48675-07824-HJ"/>
    <s v="L-M-1"/>
    <n v="6"/>
    <s v="Harwilll Bishell"/>
    <s v=" "/>
    <s v="United States"/>
    <s v="Lib"/>
    <s v="M"/>
    <n v="1"/>
    <n v="14.55"/>
    <x v="75"/>
    <s v="Liberica"/>
    <s v="Medium"/>
  </r>
  <r>
    <s v="JZV-43874-185"/>
    <d v="2021-08-02T00:00:00"/>
    <s v="18551-80943-YQ"/>
    <s v="A-M-1"/>
    <n v="5"/>
    <s v="Freeland Missenden"/>
    <s v=" "/>
    <s v="United States"/>
    <s v="Ara"/>
    <s v="M"/>
    <n v="1"/>
    <n v="11.25"/>
    <x v="126"/>
    <s v="Arabica"/>
    <s v="Medium"/>
  </r>
  <r>
    <s v="ICF-17486-106"/>
    <d v="2020-01-27T00:00:00"/>
    <s v="19196-09748-DB"/>
    <s v="L-L-2.5"/>
    <n v="1"/>
    <s v="Waylan Springall"/>
    <s v="wspringallbh@jugem.jp"/>
    <s v="United States"/>
    <s v="Lib"/>
    <s v="L"/>
    <n v="2.5"/>
    <n v="36.454999999999998"/>
    <x v="133"/>
    <s v="Liberica"/>
    <s v="Light"/>
  </r>
  <r>
    <s v="BMK-49520-383"/>
    <d v="2019-12-03T00:00:00"/>
    <s v="72233-08665-IP"/>
    <s v="R-L-0.2"/>
    <n v="3"/>
    <s v="Kiri Avramow"/>
    <s v=" "/>
    <s v="United States"/>
    <s v="Rob"/>
    <s v="L"/>
    <n v="0.2"/>
    <n v="3.5849999999999995"/>
    <x v="127"/>
    <s v="Robusta"/>
    <s v="Light"/>
  </r>
  <r>
    <s v="HTS-15020-632"/>
    <d v="2019-08-06T00:00:00"/>
    <s v="53817-13148-RK"/>
    <s v="R-M-0.2"/>
    <n v="3"/>
    <s v="Gregg Hawkyens"/>
    <s v="ghawkyensbj@census.gov"/>
    <s v="United States"/>
    <s v="Rob"/>
    <s v="M"/>
    <n v="0.2"/>
    <n v="2.9849999999999999"/>
    <x v="169"/>
    <s v="Robusta"/>
    <s v="Medium"/>
  </r>
  <r>
    <s v="YLE-18247-749"/>
    <d v="2020-03-11T00:00:00"/>
    <s v="92227-49331-QR"/>
    <s v="A-L-0.5"/>
    <n v="3"/>
    <s v="Reggis Pracy"/>
    <s v=" "/>
    <s v="United States"/>
    <s v="Ara"/>
    <s v="L"/>
    <n v="0.5"/>
    <n v="7.77"/>
    <x v="102"/>
    <s v="Arabica"/>
    <s v="Light"/>
  </r>
  <r>
    <s v="KJJ-12573-591"/>
    <d v="2021-09-18T00:00:00"/>
    <s v="12997-41076-FQ"/>
    <s v="A-L-2.5"/>
    <n v="1"/>
    <s v="Paula Denis"/>
    <s v=" "/>
    <s v="United States"/>
    <s v="Ara"/>
    <s v="L"/>
    <n v="2.5"/>
    <n v="29.784999999999997"/>
    <x v="91"/>
    <s v="Arabica"/>
    <s v="Light"/>
  </r>
  <r>
    <s v="RGU-43561-950"/>
    <d v="2020-11-07T00:00:00"/>
    <s v="44220-00348-MB"/>
    <s v="A-L-2.5"/>
    <n v="5"/>
    <s v="Broderick McGilvra"/>
    <s v="bmcgilvrabm@so-net.ne.jp"/>
    <s v="United States"/>
    <s v="Ara"/>
    <s v="L"/>
    <n v="2.5"/>
    <n v="29.784999999999997"/>
    <x v="74"/>
    <s v="Arabica"/>
    <s v="Light"/>
  </r>
  <r>
    <s v="JSN-73975-443"/>
    <d v="2022-06-27T00:00:00"/>
    <s v="93047-98331-DD"/>
    <s v="L-M-0.5"/>
    <n v="1"/>
    <s v="Annabella Danzey"/>
    <s v="adanzeybn@github.com"/>
    <s v="United States"/>
    <s v="Lib"/>
    <s v="M"/>
    <n v="0.5"/>
    <n v="8.73"/>
    <x v="31"/>
    <s v="Liberica"/>
    <s v="Medium"/>
  </r>
  <r>
    <s v="WNR-71736-993"/>
    <d v="2020-02-05T00:00:00"/>
    <s v="16880-78077-FB"/>
    <s v="L-D-0.5"/>
    <n v="4"/>
    <s v="Terri Farra"/>
    <s v="tfarraac@behance.net"/>
    <s v="United States"/>
    <s v="Lib"/>
    <s v="D"/>
    <n v="0.5"/>
    <n v="7.77"/>
    <x v="113"/>
    <s v="Liberica"/>
    <s v="Dark"/>
  </r>
  <r>
    <s v="WNR-71736-993"/>
    <d v="2020-02-05T00:00:00"/>
    <s v="16880-78077-FB"/>
    <s v="A-D-2.5"/>
    <n v="6"/>
    <s v="Terri Farra"/>
    <s v="tfarraac@behance.net"/>
    <s v="United States"/>
    <s v="Ara"/>
    <s v="D"/>
    <n v="2.5"/>
    <n v="22.884999999999998"/>
    <x v="170"/>
    <s v="Arabica"/>
    <s v="Dark"/>
  </r>
  <r>
    <s v="HNI-91338-546"/>
    <d v="2020-02-07T00:00:00"/>
    <s v="67285-75317-XI"/>
    <s v="A-D-0.5"/>
    <n v="5"/>
    <s v="Nevins Glowacz"/>
    <s v=" "/>
    <s v="United States"/>
    <s v="Ara"/>
    <s v="D"/>
    <n v="0.5"/>
    <n v="5.97"/>
    <x v="44"/>
    <s v="Arabica"/>
    <s v="Dark"/>
  </r>
  <r>
    <s v="CYH-53243-218"/>
    <d v="2020-12-18T00:00:00"/>
    <s v="88167-57964-PH"/>
    <s v="R-M-0.5"/>
    <n v="3"/>
    <s v="Adelice Isabell"/>
    <s v=" "/>
    <s v="United States"/>
    <s v="Rob"/>
    <s v="M"/>
    <n v="0.5"/>
    <n v="5.97"/>
    <x v="8"/>
    <s v="Robusta"/>
    <s v="Medium"/>
  </r>
  <r>
    <s v="SVD-75407-177"/>
    <d v="2021-08-23T00:00:00"/>
    <s v="16106-36039-QS"/>
    <s v="E-L-0.5"/>
    <n v="3"/>
    <s v="Yulma Dombrell"/>
    <s v="ydombrellbs@dedecms.com"/>
    <s v="United States"/>
    <s v="Exc"/>
    <s v="L"/>
    <n v="0.5"/>
    <n v="8.91"/>
    <x v="149"/>
    <s v="Excelsa"/>
    <s v="Light"/>
  </r>
  <r>
    <s v="NVN-66443-451"/>
    <d v="2021-08-20T00:00:00"/>
    <s v="98921-82417-GN"/>
    <s v="R-D-1"/>
    <n v="2"/>
    <s v="Alric Darth"/>
    <s v="adarthbt@t.co"/>
    <s v="United States"/>
    <s v="Rob"/>
    <s v="D"/>
    <n v="1"/>
    <n v="8.9499999999999993"/>
    <x v="105"/>
    <s v="Robusta"/>
    <s v="Dark"/>
  </r>
  <r>
    <s v="JUA-13580-095"/>
    <d v="2019-04-01T00:00:00"/>
    <s v="55265-75151-AK"/>
    <s v="R-L-0.2"/>
    <n v="4"/>
    <s v="Manuel Darrigoe"/>
    <s v="mdarrigoebu@hud.gov"/>
    <s v="Ireland"/>
    <s v="Rob"/>
    <s v="L"/>
    <n v="0.2"/>
    <n v="3.5849999999999995"/>
    <x v="79"/>
    <s v="Robusta"/>
    <s v="Light"/>
  </r>
  <r>
    <s v="ACY-56225-839"/>
    <d v="2021-01-28T00:00:00"/>
    <s v="47386-50743-FG"/>
    <s v="A-M-2.5"/>
    <n v="3"/>
    <s v="Kynthia Berick"/>
    <s v=" "/>
    <s v="United States"/>
    <s v="Ara"/>
    <s v="M"/>
    <n v="2.5"/>
    <n v="25.874999999999996"/>
    <x v="57"/>
    <s v="Arabica"/>
    <s v="Medium"/>
  </r>
  <r>
    <s v="QBB-07903-622"/>
    <d v="2019-10-21T00:00:00"/>
    <s v="32622-54551-UC"/>
    <s v="R-L-1"/>
    <n v="5"/>
    <s v="Minetta Ackrill"/>
    <s v="mackrillbw@bandcamp.com"/>
    <s v="United States"/>
    <s v="Rob"/>
    <s v="L"/>
    <n v="1"/>
    <n v="11.95"/>
    <x v="143"/>
    <s v="Robusta"/>
    <s v="Light"/>
  </r>
  <r>
    <s v="JLJ-81802-619"/>
    <d v="2021-06-20T00:00:00"/>
    <s v="16880-78077-FB"/>
    <s v="A-L-1"/>
    <n v="6"/>
    <s v="Terri Farra"/>
    <s v="tfarraac@behance.net"/>
    <s v="United States"/>
    <s v="Ara"/>
    <s v="L"/>
    <n v="1"/>
    <n v="12.95"/>
    <x v="17"/>
    <s v="Arabica"/>
    <s v="Light"/>
  </r>
  <r>
    <s v="HFT-77191-168"/>
    <d v="2021-11-04T00:00:00"/>
    <s v="48419-02347-XP"/>
    <s v="R-D-0.2"/>
    <n v="2"/>
    <s v="Melosa Kippen"/>
    <s v="mkippenby@dion.ne.jp"/>
    <s v="United States"/>
    <s v="Rob"/>
    <s v="D"/>
    <n v="0.2"/>
    <n v="2.6849999999999996"/>
    <x v="147"/>
    <s v="Robusta"/>
    <s v="Dark"/>
  </r>
  <r>
    <s v="SZR-35951-530"/>
    <d v="2021-04-05T00:00:00"/>
    <s v="14121-20527-OJ"/>
    <s v="E-D-2.5"/>
    <n v="3"/>
    <s v="Witty Ranson"/>
    <s v="wransonbz@ted.com"/>
    <s v="Ireland"/>
    <s v="Exc"/>
    <s v="D"/>
    <n v="2.5"/>
    <n v="27.945"/>
    <x v="171"/>
    <s v="Excelsa"/>
    <s v="Dark"/>
  </r>
  <r>
    <s v="IKL-95976-565"/>
    <d v="2019-12-09T00:00:00"/>
    <s v="53486-73919-BQ"/>
    <s v="A-M-1"/>
    <n v="2"/>
    <s v="Rod Gowdie"/>
    <s v=" "/>
    <s v="United States"/>
    <s v="Ara"/>
    <s v="M"/>
    <n v="1"/>
    <n v="11.25"/>
    <x v="122"/>
    <s v="Arabica"/>
    <s v="Medium"/>
  </r>
  <r>
    <s v="XEY-48929-474"/>
    <d v="2022-01-02T00:00:00"/>
    <s v="21889-94615-WT"/>
    <s v="L-M-2.5"/>
    <n v="6"/>
    <s v="Lemuel Rignold"/>
    <s v="lrignoldc1@miibeian.gov.cn"/>
    <s v="United States"/>
    <s v="Lib"/>
    <s v="M"/>
    <n v="2.5"/>
    <n v="33.464999999999996"/>
    <x v="172"/>
    <s v="Liberica"/>
    <s v="Medium"/>
  </r>
  <r>
    <s v="SQT-07286-736"/>
    <d v="2019-12-08T00:00:00"/>
    <s v="87726-16941-QW"/>
    <s v="A-M-1"/>
    <n v="6"/>
    <s v="Nevsa Fields"/>
    <s v=" "/>
    <s v="United States"/>
    <s v="Ara"/>
    <s v="M"/>
    <n v="1"/>
    <n v="11.25"/>
    <x v="173"/>
    <s v="Arabica"/>
    <s v="Medium"/>
  </r>
  <r>
    <s v="QDU-45390-361"/>
    <d v="2021-11-28T00:00:00"/>
    <s v="03677-09134-BC"/>
    <s v="E-M-0.5"/>
    <n v="1"/>
    <s v="Chance Rowthorn"/>
    <s v="crowthornc3@msn.com"/>
    <s v="United States"/>
    <s v="Exc"/>
    <s v="M"/>
    <n v="0.5"/>
    <n v="8.25"/>
    <x v="112"/>
    <s v="Excelsa"/>
    <s v="Medium"/>
  </r>
  <r>
    <s v="RUJ-30649-712"/>
    <d v="2022-03-11T00:00:00"/>
    <s v="93224-71517-WV"/>
    <s v="L-L-0.2"/>
    <n v="2"/>
    <s v="Orly Ryland"/>
    <s v="orylandc4@deviantart.com"/>
    <s v="United States"/>
    <s v="Lib"/>
    <s v="L"/>
    <n v="0.2"/>
    <n v="4.7549999999999999"/>
    <x v="54"/>
    <s v="Liberica"/>
    <s v="Light"/>
  </r>
  <r>
    <s v="WSV-49732-075"/>
    <d v="2021-01-17T00:00:00"/>
    <s v="76263-95145-GJ"/>
    <s v="L-D-2.5"/>
    <n v="1"/>
    <s v="Willabella Abramski"/>
    <s v=" "/>
    <s v="United States"/>
    <s v="Lib"/>
    <s v="D"/>
    <n v="2.5"/>
    <n v="29.784999999999997"/>
    <x v="91"/>
    <s v="Liberica"/>
    <s v="Dark"/>
  </r>
  <r>
    <s v="VJF-46305-323"/>
    <d v="2019-01-18T00:00:00"/>
    <s v="68555-89840-GZ"/>
    <s v="L-D-0.5"/>
    <n v="2"/>
    <s v="Morgen Seson"/>
    <s v="msesonck@census.gov"/>
    <s v="United States"/>
    <s v="Lib"/>
    <s v="D"/>
    <n v="0.5"/>
    <n v="7.77"/>
    <x v="42"/>
    <s v="Liberica"/>
    <s v="Dark"/>
  </r>
  <r>
    <s v="CXD-74176-600"/>
    <d v="2019-04-07T00:00:00"/>
    <s v="70624-19112-AO"/>
    <s v="E-L-0.5"/>
    <n v="4"/>
    <s v="Chickie Ragless"/>
    <s v="craglessc7@webmd.com"/>
    <s v="Ireland"/>
    <s v="Exc"/>
    <s v="L"/>
    <n v="0.5"/>
    <n v="8.91"/>
    <x v="70"/>
    <s v="Excelsa"/>
    <s v="Light"/>
  </r>
  <r>
    <s v="ADX-50674-975"/>
    <d v="2021-02-03T00:00:00"/>
    <s v="58916-61837-QH"/>
    <s v="A-M-2.5"/>
    <n v="4"/>
    <s v="Freda Hollows"/>
    <s v="fhollowsc8@blogtalkradio.com"/>
    <s v="United States"/>
    <s v="Ara"/>
    <s v="M"/>
    <n v="2.5"/>
    <n v="25.874999999999996"/>
    <x v="68"/>
    <s v="Arabica"/>
    <s v="Medium"/>
  </r>
  <r>
    <s v="RRP-51647-420"/>
    <d v="2019-04-18T00:00:00"/>
    <s v="89292-52335-YZ"/>
    <s v="E-D-1"/>
    <n v="3"/>
    <s v="Livy Lathleiff"/>
    <s v="llathleiffc9@nationalgeographic.com"/>
    <s v="Ireland"/>
    <s v="Exc"/>
    <s v="D"/>
    <n v="1"/>
    <n v="12.15"/>
    <x v="114"/>
    <s v="Excelsa"/>
    <s v="Dark"/>
  </r>
  <r>
    <s v="PKJ-99134-523"/>
    <d v="2021-07-07T00:00:00"/>
    <s v="77284-34297-YY"/>
    <s v="R-L-0.5"/>
    <n v="5"/>
    <s v="Koralle Heads"/>
    <s v="kheadsca@jalbum.net"/>
    <s v="United States"/>
    <s v="Rob"/>
    <s v="L"/>
    <n v="0.5"/>
    <n v="7.169999999999999"/>
    <x v="66"/>
    <s v="Robusta"/>
    <s v="Light"/>
  </r>
  <r>
    <s v="FZQ-29439-457"/>
    <d v="2021-02-23T00:00:00"/>
    <s v="50449-80974-BZ"/>
    <s v="E-L-0.2"/>
    <n v="5"/>
    <s v="Theo Bowne"/>
    <s v="tbownecb@unicef.org"/>
    <s v="Ireland"/>
    <s v="Exc"/>
    <s v="L"/>
    <n v="0.2"/>
    <n v="4.4550000000000001"/>
    <x v="110"/>
    <s v="Excelsa"/>
    <s v="Light"/>
  </r>
  <r>
    <s v="USN-68115-161"/>
    <d v="2021-08-10T00:00:00"/>
    <s v="08120-16183-AW"/>
    <s v="E-M-0.2"/>
    <n v="6"/>
    <s v="Rasia Jacquemard"/>
    <s v="rjacquemardcc@acquirethisname.com"/>
    <s v="Ireland"/>
    <s v="Exc"/>
    <s v="M"/>
    <n v="0.2"/>
    <n v="4.125"/>
    <x v="167"/>
    <s v="Excelsa"/>
    <s v="Medium"/>
  </r>
  <r>
    <s v="IXU-20263-532"/>
    <d v="2019-11-15T00:00:00"/>
    <s v="68044-89277-ML"/>
    <s v="L-M-2.5"/>
    <n v="2"/>
    <s v="Kizzie Warman"/>
    <s v="kwarmancd@printfriendly.com"/>
    <s v="Ireland"/>
    <s v="Lib"/>
    <s v="M"/>
    <n v="2.5"/>
    <n v="33.464999999999996"/>
    <x v="174"/>
    <s v="Liberica"/>
    <s v="Medium"/>
  </r>
  <r>
    <s v="CBT-15092-420"/>
    <d v="2019-12-17T00:00:00"/>
    <s v="71364-35210-HS"/>
    <s v="L-M-0.5"/>
    <n v="1"/>
    <s v="Wain Cholomin"/>
    <s v="wcholomince@about.com"/>
    <s v="United Kingdom"/>
    <s v="Lib"/>
    <s v="M"/>
    <n v="0.5"/>
    <n v="8.73"/>
    <x v="31"/>
    <s v="Liberica"/>
    <s v="Medium"/>
  </r>
  <r>
    <s v="PKQ-46841-696"/>
    <d v="2020-03-18T00:00:00"/>
    <s v="37177-68797-ON"/>
    <s v="R-M-0.5"/>
    <n v="3"/>
    <s v="Arleen Braidman"/>
    <s v="abraidmancf@census.gov"/>
    <s v="United States"/>
    <s v="Rob"/>
    <s v="M"/>
    <n v="0.5"/>
    <n v="5.97"/>
    <x v="8"/>
    <s v="Robusta"/>
    <s v="Medium"/>
  </r>
  <r>
    <s v="XDU-05471-219"/>
    <d v="2022-06-06T00:00:00"/>
    <s v="60308-06944-GS"/>
    <s v="R-L-0.5"/>
    <n v="1"/>
    <s v="Pru Durban"/>
    <s v="pdurbancg@symantec.com"/>
    <s v="Ireland"/>
    <s v="Rob"/>
    <s v="L"/>
    <n v="0.5"/>
    <n v="7.169999999999999"/>
    <x v="53"/>
    <s v="Robusta"/>
    <s v="Light"/>
  </r>
  <r>
    <s v="NID-20149-329"/>
    <d v="2021-05-20T00:00:00"/>
    <s v="49888-39458-PF"/>
    <s v="R-D-0.2"/>
    <n v="2"/>
    <s v="Antone Harrold"/>
    <s v="aharroldch@miibeian.gov.cn"/>
    <s v="United States"/>
    <s v="Rob"/>
    <s v="D"/>
    <n v="0.2"/>
    <n v="2.6849999999999996"/>
    <x v="147"/>
    <s v="Robusta"/>
    <s v="Dark"/>
  </r>
  <r>
    <s v="SVU-27222-213"/>
    <d v="2021-01-11T00:00:00"/>
    <s v="60748-46813-DZ"/>
    <s v="L-L-0.2"/>
    <n v="5"/>
    <s v="Sim Pamphilon"/>
    <s v="spamphilonci@mlb.com"/>
    <s v="Ireland"/>
    <s v="Lib"/>
    <s v="L"/>
    <n v="0.2"/>
    <n v="4.7549999999999999"/>
    <x v="29"/>
    <s v="Liberica"/>
    <s v="Light"/>
  </r>
  <r>
    <s v="RWI-84131-848"/>
    <d v="2019-02-22T00:00:00"/>
    <s v="16385-11286-NX"/>
    <s v="R-D-2.5"/>
    <n v="2"/>
    <s v="Mohandis Spurden"/>
    <s v="mspurdencj@exblog.jp"/>
    <s v="United States"/>
    <s v="Rob"/>
    <s v="D"/>
    <n v="2.5"/>
    <n v="20.584999999999997"/>
    <x v="13"/>
    <s v="Robusta"/>
    <s v="Dark"/>
  </r>
  <r>
    <s v="GUU-40666-525"/>
    <d v="2021-11-24T00:00:00"/>
    <s v="68555-89840-GZ"/>
    <s v="A-L-0.2"/>
    <n v="3"/>
    <s v="Morgen Seson"/>
    <s v="msesonck@census.gov"/>
    <s v="United States"/>
    <s v="Ara"/>
    <s v="L"/>
    <n v="0.2"/>
    <n v="3.8849999999999998"/>
    <x v="14"/>
    <s v="Arabica"/>
    <s v="Light"/>
  </r>
  <r>
    <s v="SCN-51395-066"/>
    <d v="2022-01-18T00:00:00"/>
    <s v="72164-90254-EJ"/>
    <s v="L-L-0.5"/>
    <n v="4"/>
    <s v="Nalani Pirrone"/>
    <s v="npirronecl@weibo.com"/>
    <s v="United States"/>
    <s v="Lib"/>
    <s v="L"/>
    <n v="0.5"/>
    <n v="9.51"/>
    <x v="82"/>
    <s v="Liberica"/>
    <s v="Light"/>
  </r>
  <r>
    <s v="ULA-24644-321"/>
    <d v="2021-08-13T00:00:00"/>
    <s v="67010-92988-CT"/>
    <s v="R-D-2.5"/>
    <n v="4"/>
    <s v="Reube Cawley"/>
    <s v="rcawleycm@yellowbook.com"/>
    <s v="Ireland"/>
    <s v="Rob"/>
    <s v="D"/>
    <n v="2.5"/>
    <n v="20.584999999999997"/>
    <x v="18"/>
    <s v="Robusta"/>
    <s v="Dark"/>
  </r>
  <r>
    <s v="EOL-92666-762"/>
    <d v="2020-01-11T00:00:00"/>
    <s v="15776-91507-GT"/>
    <s v="L-L-0.2"/>
    <n v="2"/>
    <s v="Stan Barribal"/>
    <s v="sbarribalcn@microsoft.com"/>
    <s v="Ireland"/>
    <s v="Lib"/>
    <s v="L"/>
    <n v="0.2"/>
    <n v="4.7549999999999999"/>
    <x v="54"/>
    <s v="Liberica"/>
    <s v="Light"/>
  </r>
  <r>
    <s v="AJV-18231-334"/>
    <d v="2020-07-05T00:00:00"/>
    <s v="23473-41001-CD"/>
    <s v="R-D-2.5"/>
    <n v="2"/>
    <s v="Agnes Adamides"/>
    <s v="aadamidesco@bizjournals.com"/>
    <s v="United Kingdom"/>
    <s v="Rob"/>
    <s v="D"/>
    <n v="2.5"/>
    <n v="20.584999999999997"/>
    <x v="13"/>
    <s v="Robusta"/>
    <s v="Dark"/>
  </r>
  <r>
    <s v="ZQI-47236-301"/>
    <d v="2019-07-25T00:00:00"/>
    <s v="23446-47798-ID"/>
    <s v="L-L-0.5"/>
    <n v="5"/>
    <s v="Carmelita Thowes"/>
    <s v="cthowescp@craigslist.org"/>
    <s v="United States"/>
    <s v="Lib"/>
    <s v="L"/>
    <n v="0.5"/>
    <n v="9.51"/>
    <x v="46"/>
    <s v="Liberica"/>
    <s v="Light"/>
  </r>
  <r>
    <s v="ZCR-15721-658"/>
    <d v="2022-05-26T00:00:00"/>
    <s v="28327-84469-ND"/>
    <s v="A-M-1"/>
    <n v="4"/>
    <s v="Rodolfo Willoway"/>
    <s v="rwillowaycq@admin.ch"/>
    <s v="United States"/>
    <s v="Ara"/>
    <s v="M"/>
    <n v="1"/>
    <n v="11.25"/>
    <x v="157"/>
    <s v="Arabica"/>
    <s v="Medium"/>
  </r>
  <r>
    <s v="QEW-47945-682"/>
    <d v="2020-01-10T00:00:00"/>
    <s v="42466-87067-DT"/>
    <s v="L-L-0.2"/>
    <n v="5"/>
    <s v="Alvis Elwin"/>
    <s v="aelwincr@privacy.gov.au"/>
    <s v="United States"/>
    <s v="Lib"/>
    <s v="L"/>
    <n v="0.2"/>
    <n v="4.7549999999999999"/>
    <x v="29"/>
    <s v="Liberica"/>
    <s v="Light"/>
  </r>
  <r>
    <s v="PSY-45485-542"/>
    <d v="2019-05-17T00:00:00"/>
    <s v="62246-99443-HF"/>
    <s v="R-D-0.5"/>
    <n v="3"/>
    <s v="Araldo Bilbrook"/>
    <s v="abilbrookcs@booking.com"/>
    <s v="Ireland"/>
    <s v="Rob"/>
    <s v="D"/>
    <n v="0.5"/>
    <n v="5.3699999999999992"/>
    <x v="103"/>
    <s v="Robusta"/>
    <s v="Dark"/>
  </r>
  <r>
    <s v="BAQ-74241-156"/>
    <d v="2020-07-24T00:00:00"/>
    <s v="99869-55718-UU"/>
    <s v="R-D-0.2"/>
    <n v="4"/>
    <s v="Ransell McKall"/>
    <s v="rmckallct@sakura.ne.jp"/>
    <s v="United Kingdom"/>
    <s v="Rob"/>
    <s v="D"/>
    <n v="0.2"/>
    <n v="2.6849999999999996"/>
    <x v="175"/>
    <s v="Robusta"/>
    <s v="Dark"/>
  </r>
  <r>
    <s v="BVU-77367-451"/>
    <d v="2020-10-20T00:00:00"/>
    <s v="77421-46059-RY"/>
    <s v="A-D-1"/>
    <n v="5"/>
    <s v="Borg Daile"/>
    <s v="bdailecu@vistaprint.com"/>
    <s v="United States"/>
    <s v="Ara"/>
    <s v="D"/>
    <n v="1"/>
    <n v="9.9499999999999993"/>
    <x v="12"/>
    <s v="Arabica"/>
    <s v="Dark"/>
  </r>
  <r>
    <s v="TJE-91516-344"/>
    <d v="2019-09-22T00:00:00"/>
    <s v="49894-06550-OQ"/>
    <s v="E-M-1"/>
    <n v="2"/>
    <s v="Adolphe Treherne"/>
    <s v="atrehernecv@state.tx.us"/>
    <s v="Ireland"/>
    <s v="Exc"/>
    <s v="M"/>
    <n v="1"/>
    <n v="13.75"/>
    <x v="3"/>
    <s v="Excelsa"/>
    <s v="Medium"/>
  </r>
  <r>
    <s v="LIS-96202-702"/>
    <d v="2020-06-07T00:00:00"/>
    <s v="72028-63343-SU"/>
    <s v="L-D-2.5"/>
    <n v="4"/>
    <s v="Annetta Brentnall"/>
    <s v="abrentnallcw@biglobe.ne.jp"/>
    <s v="United Kingdom"/>
    <s v="Lib"/>
    <s v="D"/>
    <n v="2.5"/>
    <n v="29.784999999999997"/>
    <x v="129"/>
    <s v="Liberica"/>
    <s v="Dark"/>
  </r>
  <r>
    <s v="VIO-27668-766"/>
    <d v="2019-12-15T00:00:00"/>
    <s v="10074-20104-NN"/>
    <s v="R-D-2.5"/>
    <n v="1"/>
    <s v="Dick Drinkall"/>
    <s v="ddrinkallcx@psu.edu"/>
    <s v="United States"/>
    <s v="Rob"/>
    <s v="D"/>
    <n v="2.5"/>
    <n v="20.584999999999997"/>
    <x v="123"/>
    <s v="Robusta"/>
    <s v="Dark"/>
  </r>
  <r>
    <s v="ZVG-20473-043"/>
    <d v="2020-12-06T00:00:00"/>
    <s v="71769-10219-IM"/>
    <s v="A-D-0.2"/>
    <n v="3"/>
    <s v="Dagny Kornel"/>
    <s v="dkornelcy@cyberchimps.com"/>
    <s v="United States"/>
    <s v="Ara"/>
    <s v="D"/>
    <n v="0.2"/>
    <n v="2.9849999999999999"/>
    <x v="169"/>
    <s v="Arabica"/>
    <s v="Dark"/>
  </r>
  <r>
    <s v="KGZ-56395-231"/>
    <d v="2021-12-06T00:00:00"/>
    <s v="22221-71106-JD"/>
    <s v="A-D-0.5"/>
    <n v="1"/>
    <s v="Rhona Lequeux"/>
    <s v="rlequeuxcz@newyorker.com"/>
    <s v="United States"/>
    <s v="Ara"/>
    <s v="D"/>
    <n v="0.5"/>
    <n v="5.97"/>
    <x v="9"/>
    <s v="Arabica"/>
    <s v="Dark"/>
  </r>
  <r>
    <s v="CUU-92244-729"/>
    <d v="2020-07-11T00:00:00"/>
    <s v="99735-44927-OL"/>
    <s v="E-M-1"/>
    <n v="3"/>
    <s v="Julius Mccaull"/>
    <s v="jmccaulld0@parallels.com"/>
    <s v="United States"/>
    <s v="Exc"/>
    <s v="M"/>
    <n v="1"/>
    <n v="13.75"/>
    <x v="1"/>
    <s v="Excelsa"/>
    <s v="Medium"/>
  </r>
  <r>
    <s v="EHE-94714-312"/>
    <d v="2021-06-28T00:00:00"/>
    <s v="27132-68907-RC"/>
    <s v="E-L-0.2"/>
    <n v="5"/>
    <s v="Ailey Brash"/>
    <s v="abrashda@plala.or.jp"/>
    <s v="United States"/>
    <s v="Exc"/>
    <s v="L"/>
    <n v="0.2"/>
    <n v="4.4550000000000001"/>
    <x v="110"/>
    <s v="Excelsa"/>
    <s v="Light"/>
  </r>
  <r>
    <s v="RTL-16205-161"/>
    <d v="2022-04-05T00:00:00"/>
    <s v="90440-62727-HI"/>
    <s v="A-M-0.5"/>
    <n v="1"/>
    <s v="Alberto Hutchinson"/>
    <s v="ahutchinsond2@imgur.com"/>
    <s v="United States"/>
    <s v="Ara"/>
    <s v="M"/>
    <n v="0.5"/>
    <n v="6.75"/>
    <x v="52"/>
    <s v="Arabica"/>
    <s v="Medium"/>
  </r>
  <r>
    <s v="GTS-22482-014"/>
    <d v="2022-03-24T00:00:00"/>
    <s v="36769-16558-SX"/>
    <s v="L-M-2.5"/>
    <n v="4"/>
    <s v="Lamond Gheeraert"/>
    <s v=" "/>
    <s v="United States"/>
    <s v="Lib"/>
    <s v="M"/>
    <n v="2.5"/>
    <n v="33.464999999999996"/>
    <x v="136"/>
    <s v="Liberica"/>
    <s v="Medium"/>
  </r>
  <r>
    <s v="DYG-25473-881"/>
    <d v="2020-02-08T00:00:00"/>
    <s v="10138-31681-SD"/>
    <s v="A-D-0.2"/>
    <n v="2"/>
    <s v="Roxine Drivers"/>
    <s v="rdriversd4@hexun.com"/>
    <s v="United States"/>
    <s v="Ara"/>
    <s v="D"/>
    <n v="0.2"/>
    <n v="2.9849999999999999"/>
    <x v="9"/>
    <s v="Arabica"/>
    <s v="Dark"/>
  </r>
  <r>
    <s v="HTR-21838-286"/>
    <d v="2022-02-11T00:00:00"/>
    <s v="24669-76297-SF"/>
    <s v="A-L-1"/>
    <n v="2"/>
    <s v="Heloise Zeal"/>
    <s v="hzeald5@google.de"/>
    <s v="United States"/>
    <s v="Ara"/>
    <s v="L"/>
    <n v="1"/>
    <n v="12.95"/>
    <x v="109"/>
    <s v="Arabica"/>
    <s v="Light"/>
  </r>
  <r>
    <s v="KYG-28296-920"/>
    <d v="2020-07-02T00:00:00"/>
    <s v="78050-20355-DI"/>
    <s v="E-M-2.5"/>
    <n v="1"/>
    <s v="Granger Smallcombe"/>
    <s v="gsmallcombed6@ucla.edu"/>
    <s v="Ireland"/>
    <s v="Exc"/>
    <s v="M"/>
    <n v="2.5"/>
    <n v="31.624999999999996"/>
    <x v="176"/>
    <s v="Excelsa"/>
    <s v="Medium"/>
  </r>
  <r>
    <s v="NNB-20459-430"/>
    <d v="2022-07-25T00:00:00"/>
    <s v="79825-17822-UH"/>
    <s v="L-M-0.2"/>
    <n v="2"/>
    <s v="Daryn Dibley"/>
    <s v="ddibleyd7@feedburner.com"/>
    <s v="United States"/>
    <s v="Lib"/>
    <s v="M"/>
    <n v="0.2"/>
    <n v="4.3650000000000002"/>
    <x v="31"/>
    <s v="Liberica"/>
    <s v="Medium"/>
  </r>
  <r>
    <s v="FEK-14025-351"/>
    <d v="2021-03-19T00:00:00"/>
    <s v="03990-21586-MQ"/>
    <s v="E-L-0.2"/>
    <n v="6"/>
    <s v="Gardy Dimitriou"/>
    <s v="gdimitrioud8@chronoengine.com"/>
    <s v="United States"/>
    <s v="Exc"/>
    <s v="L"/>
    <n v="0.2"/>
    <n v="4.4550000000000001"/>
    <x v="149"/>
    <s v="Excelsa"/>
    <s v="Light"/>
  </r>
  <r>
    <s v="AWH-16980-469"/>
    <d v="2020-05-11T00:00:00"/>
    <s v="27493-46921-TZ"/>
    <s v="L-M-0.2"/>
    <n v="6"/>
    <s v="Fanny Flanagan"/>
    <s v="fflanagand9@woothemes.com"/>
    <s v="United States"/>
    <s v="Lib"/>
    <s v="M"/>
    <n v="0.2"/>
    <n v="4.3650000000000002"/>
    <x v="50"/>
    <s v="Liberica"/>
    <s v="Medium"/>
  </r>
  <r>
    <s v="ZPW-31329-741"/>
    <d v="2019-06-08T00:00:00"/>
    <s v="27132-68907-RC"/>
    <s v="R-D-1"/>
    <n v="6"/>
    <s v="Ailey Brash"/>
    <s v="abrashda@plala.or.jp"/>
    <s v="United States"/>
    <s v="Rob"/>
    <s v="D"/>
    <n v="1"/>
    <n v="8.9499999999999993"/>
    <x v="59"/>
    <s v="Robusta"/>
    <s v="Dark"/>
  </r>
  <r>
    <s v="ZPW-31329-741"/>
    <d v="2019-06-08T00:00:00"/>
    <s v="27132-68907-RC"/>
    <s v="E-M-2.5"/>
    <n v="4"/>
    <s v="Ailey Brash"/>
    <s v="abrashda@plala.or.jp"/>
    <s v="United States"/>
    <s v="Exc"/>
    <s v="M"/>
    <n v="2.5"/>
    <n v="31.624999999999996"/>
    <x v="177"/>
    <s v="Excelsa"/>
    <s v="Medium"/>
  </r>
  <r>
    <s v="ZPW-31329-741"/>
    <d v="2019-06-08T00:00:00"/>
    <s v="27132-68907-RC"/>
    <s v="E-M-0.2"/>
    <n v="1"/>
    <s v="Ailey Brash"/>
    <s v="abrashda@plala.or.jp"/>
    <s v="United States"/>
    <s v="Exc"/>
    <s v="M"/>
    <n v="0.2"/>
    <n v="4.125"/>
    <x v="83"/>
    <s v="Excelsa"/>
    <s v="Medium"/>
  </r>
  <r>
    <s v="UBI-83843-396"/>
    <d v="2019-10-09T00:00:00"/>
    <s v="58816-74064-TF"/>
    <s v="R-L-1"/>
    <n v="2"/>
    <s v="Nanny Izhakov"/>
    <s v="nizhakovdd@aol.com"/>
    <s v="United Kingdom"/>
    <s v="Rob"/>
    <s v="L"/>
    <n v="1"/>
    <n v="11.95"/>
    <x v="178"/>
    <s v="Robusta"/>
    <s v="Light"/>
  </r>
  <r>
    <s v="VID-40587-569"/>
    <d v="2021-02-20T00:00:00"/>
    <s v="09818-59895-EH"/>
    <s v="E-D-2.5"/>
    <n v="5"/>
    <s v="Stanly Keets"/>
    <s v="skeetsde@answers.com"/>
    <s v="United States"/>
    <s v="Exc"/>
    <s v="D"/>
    <n v="2.5"/>
    <n v="27.945"/>
    <x v="141"/>
    <s v="Excelsa"/>
    <s v="Dark"/>
  </r>
  <r>
    <s v="KBB-52530-416"/>
    <d v="2019-11-21T00:00:00"/>
    <s v="06488-46303-IZ"/>
    <s v="L-D-2.5"/>
    <n v="2"/>
    <s v="Orion Dyott"/>
    <s v=" "/>
    <s v="United States"/>
    <s v="Lib"/>
    <s v="D"/>
    <n v="2.5"/>
    <n v="29.784999999999997"/>
    <x v="120"/>
    <s v="Liberica"/>
    <s v="Dark"/>
  </r>
  <r>
    <s v="ISJ-48676-420"/>
    <d v="2021-10-10T00:00:00"/>
    <s v="93046-67561-AY"/>
    <s v="L-L-0.5"/>
    <n v="6"/>
    <s v="Keefer Cake"/>
    <s v="kcakedg@huffingtonpost.com"/>
    <s v="United States"/>
    <s v="Lib"/>
    <s v="L"/>
    <n v="0.5"/>
    <n v="9.51"/>
    <x v="30"/>
    <s v="Liberica"/>
    <s v="Light"/>
  </r>
  <r>
    <s v="MIF-17920-768"/>
    <d v="2021-08-05T00:00:00"/>
    <s v="68946-40750-LK"/>
    <s v="R-L-0.2"/>
    <n v="6"/>
    <s v="Morna Hansed"/>
    <s v="mhanseddh@instagram.com"/>
    <s v="Ireland"/>
    <s v="Rob"/>
    <s v="L"/>
    <n v="0.2"/>
    <n v="3.5849999999999995"/>
    <x v="137"/>
    <s v="Robusta"/>
    <s v="Light"/>
  </r>
  <r>
    <s v="CPX-19312-088"/>
    <d v="2020-07-31T00:00:00"/>
    <s v="38387-64959-WW"/>
    <s v="L-M-0.5"/>
    <n v="6"/>
    <s v="Franny Kienlein"/>
    <s v="fkienleindi@trellian.com"/>
    <s v="Ireland"/>
    <s v="Lib"/>
    <s v="M"/>
    <n v="0.5"/>
    <n v="8.73"/>
    <x v="28"/>
    <s v="Liberica"/>
    <s v="Medium"/>
  </r>
  <r>
    <s v="RXI-67978-260"/>
    <d v="2020-09-19T00:00:00"/>
    <s v="48418-60841-CC"/>
    <s v="E-D-1"/>
    <n v="6"/>
    <s v="Klarika Egglestone"/>
    <s v="kegglestonedj@sphinn.com"/>
    <s v="Ireland"/>
    <s v="Exc"/>
    <s v="D"/>
    <n v="1"/>
    <n v="12.15"/>
    <x v="118"/>
    <s v="Excelsa"/>
    <s v="Dark"/>
  </r>
  <r>
    <s v="LKE-14821-285"/>
    <d v="2020-05-03T00:00:00"/>
    <s v="13736-92418-JS"/>
    <s v="R-M-0.2"/>
    <n v="5"/>
    <s v="Becky Semkins"/>
    <s v="bsemkinsdk@unc.edu"/>
    <s v="Ireland"/>
    <s v="Rob"/>
    <s v="M"/>
    <n v="0.2"/>
    <n v="2.9849999999999999"/>
    <x v="128"/>
    <s v="Robusta"/>
    <s v="Medium"/>
  </r>
  <r>
    <s v="LRK-97117-150"/>
    <d v="2019-07-08T00:00:00"/>
    <s v="33000-22405-LO"/>
    <s v="L-L-1"/>
    <n v="6"/>
    <s v="Sean Lorenzetti"/>
    <s v="slorenzettidl@is.gd"/>
    <s v="United States"/>
    <s v="Lib"/>
    <s v="L"/>
    <n v="1"/>
    <n v="15.85"/>
    <x v="179"/>
    <s v="Liberica"/>
    <s v="Light"/>
  </r>
  <r>
    <s v="IGK-51227-573"/>
    <d v="2019-10-26T00:00:00"/>
    <s v="46959-60474-LT"/>
    <s v="L-D-0.5"/>
    <n v="2"/>
    <s v="Bob Giannazzi"/>
    <s v="bgiannazzidm@apple.com"/>
    <s v="United States"/>
    <s v="Lib"/>
    <s v="D"/>
    <n v="0.5"/>
    <n v="7.77"/>
    <x v="42"/>
    <s v="Liberica"/>
    <s v="Dark"/>
  </r>
  <r>
    <s v="ZAY-43009-775"/>
    <d v="2020-09-27T00:00:00"/>
    <s v="73431-39823-UP"/>
    <s v="L-D-0.2"/>
    <n v="6"/>
    <s v="Kendra Backshell"/>
    <s v=" "/>
    <s v="United States"/>
    <s v="Lib"/>
    <s v="D"/>
    <n v="0.2"/>
    <n v="3.8849999999999998"/>
    <x v="102"/>
    <s v="Liberica"/>
    <s v="Dark"/>
  </r>
  <r>
    <s v="EMA-63190-618"/>
    <d v="2022-02-28T00:00:00"/>
    <s v="90993-98984-JK"/>
    <s v="E-M-0.2"/>
    <n v="1"/>
    <s v="Uriah Lethbrig"/>
    <s v="ulethbrigdo@hc360.com"/>
    <s v="United States"/>
    <s v="Exc"/>
    <s v="M"/>
    <n v="0.2"/>
    <n v="4.125"/>
    <x v="83"/>
    <s v="Excelsa"/>
    <s v="Medium"/>
  </r>
  <r>
    <s v="FBI-35855-418"/>
    <d v="2020-09-16T00:00:00"/>
    <s v="06552-04430-AG"/>
    <s v="R-M-0.5"/>
    <n v="6"/>
    <s v="Sky Farnish"/>
    <s v="sfarnishdp@dmoz.org"/>
    <s v="United Kingdom"/>
    <s v="Rob"/>
    <s v="M"/>
    <n v="0.5"/>
    <n v="5.97"/>
    <x v="27"/>
    <s v="Robusta"/>
    <s v="Medium"/>
  </r>
  <r>
    <s v="TXB-80533-417"/>
    <d v="2020-10-28T00:00:00"/>
    <s v="54597-57004-QM"/>
    <s v="L-L-1"/>
    <n v="2"/>
    <s v="Felicia Jecock"/>
    <s v="fjecockdq@unicef.org"/>
    <s v="United States"/>
    <s v="Lib"/>
    <s v="L"/>
    <n v="1"/>
    <n v="15.85"/>
    <x v="124"/>
    <s v="Liberica"/>
    <s v="Light"/>
  </r>
  <r>
    <s v="MBM-00112-248"/>
    <d v="2019-09-02T00:00:00"/>
    <s v="50238-24377-ZS"/>
    <s v="L-L-1"/>
    <n v="5"/>
    <s v="Currey MacAllister"/>
    <s v=" "/>
    <s v="United States"/>
    <s v="Lib"/>
    <s v="L"/>
    <n v="1"/>
    <n v="15.85"/>
    <x v="180"/>
    <s v="Liberica"/>
    <s v="Light"/>
  </r>
  <r>
    <s v="EUO-69145-988"/>
    <d v="2021-08-30T00:00:00"/>
    <s v="60370-41934-IF"/>
    <s v="E-D-0.2"/>
    <n v="3"/>
    <s v="Hamlen Pallister"/>
    <s v="hpallisterds@ning.com"/>
    <s v="United States"/>
    <s v="Exc"/>
    <s v="D"/>
    <n v="0.2"/>
    <n v="3.645"/>
    <x v="47"/>
    <s v="Excelsa"/>
    <s v="Dark"/>
  </r>
  <r>
    <s v="GYA-80327-368"/>
    <d v="2021-06-04T00:00:00"/>
    <s v="06899-54551-EH"/>
    <s v="A-D-1"/>
    <n v="4"/>
    <s v="Chantal Mersh"/>
    <s v="cmershdt@drupal.org"/>
    <s v="Ireland"/>
    <s v="Ara"/>
    <s v="D"/>
    <n v="1"/>
    <n v="9.9499999999999993"/>
    <x v="10"/>
    <s v="Arabica"/>
    <s v="Dark"/>
  </r>
  <r>
    <s v="TNW-41601-420"/>
    <d v="2020-11-24T00:00:00"/>
    <s v="66458-91190-YC"/>
    <s v="R-M-1"/>
    <n v="5"/>
    <s v="Marja Urion"/>
    <s v="murione5@alexa.com"/>
    <s v="Ireland"/>
    <s v="Rob"/>
    <s v="M"/>
    <n v="1"/>
    <n v="9.9499999999999993"/>
    <x v="12"/>
    <s v="Robusta"/>
    <s v="Medium"/>
  </r>
  <r>
    <s v="ALR-62963-723"/>
    <d v="2020-06-21T00:00:00"/>
    <s v="80463-43913-WZ"/>
    <s v="R-D-0.2"/>
    <n v="3"/>
    <s v="Malynda Purbrick"/>
    <s v=" "/>
    <s v="Ireland"/>
    <s v="Rob"/>
    <s v="D"/>
    <n v="0.2"/>
    <n v="2.6849999999999996"/>
    <x v="36"/>
    <s v="Robusta"/>
    <s v="Dark"/>
  </r>
  <r>
    <s v="JIG-27636-870"/>
    <d v="2020-07-13T00:00:00"/>
    <s v="67204-04870-LG"/>
    <s v="R-L-1"/>
    <n v="4"/>
    <s v="Alf Housaman"/>
    <s v=" "/>
    <s v="United States"/>
    <s v="Rob"/>
    <s v="L"/>
    <n v="1"/>
    <n v="11.95"/>
    <x v="62"/>
    <s v="Robusta"/>
    <s v="Light"/>
  </r>
  <r>
    <s v="CTE-31437-326"/>
    <d v="2019-01-02T00:00:00"/>
    <s v="22721-63196-UJ"/>
    <s v="R-M-0.2"/>
    <n v="4"/>
    <s v="Gladi Ducker"/>
    <s v="gduckerdx@patch.com"/>
    <s v="United Kingdom"/>
    <s v="Rob"/>
    <s v="M"/>
    <n v="0.2"/>
    <n v="2.9849999999999999"/>
    <x v="22"/>
    <s v="Robusta"/>
    <s v="Medium"/>
  </r>
  <r>
    <s v="CTE-31437-326"/>
    <d v="2019-01-02T00:00:00"/>
    <s v="22721-63196-UJ"/>
    <s v="E-M-0.2"/>
    <n v="4"/>
    <s v="Gladi Ducker"/>
    <s v="gduckerdx@patch.com"/>
    <s v="United Kingdom"/>
    <s v="Exc"/>
    <s v="M"/>
    <n v="0.2"/>
    <n v="4.125"/>
    <x v="38"/>
    <s v="Excelsa"/>
    <s v="Medium"/>
  </r>
  <r>
    <s v="CTE-31437-326"/>
    <d v="2019-01-02T00:00:00"/>
    <s v="22721-63196-UJ"/>
    <s v="L-D-1"/>
    <n v="4"/>
    <s v="Gladi Ducker"/>
    <s v="gduckerdx@patch.com"/>
    <s v="United Kingdom"/>
    <s v="Lib"/>
    <s v="D"/>
    <n v="1"/>
    <n v="12.95"/>
    <x v="67"/>
    <s v="Liberica"/>
    <s v="Dark"/>
  </r>
  <r>
    <s v="CTE-31437-326"/>
    <d v="2019-01-02T00:00:00"/>
    <s v="22721-63196-UJ"/>
    <s v="L-L-0.2"/>
    <n v="3"/>
    <s v="Gladi Ducker"/>
    <s v="gduckerdx@patch.com"/>
    <s v="United Kingdom"/>
    <s v="Lib"/>
    <s v="L"/>
    <n v="0.2"/>
    <n v="4.7549999999999999"/>
    <x v="181"/>
    <s v="Liberica"/>
    <s v="Light"/>
  </r>
  <r>
    <s v="SLD-63003-334"/>
    <d v="2022-02-17T00:00:00"/>
    <s v="55515-37571-RS"/>
    <s v="L-M-0.2"/>
    <n v="6"/>
    <s v="Wain Stearley"/>
    <s v="wstearleye1@census.gov"/>
    <s v="United States"/>
    <s v="Lib"/>
    <s v="M"/>
    <n v="0.2"/>
    <n v="4.3650000000000002"/>
    <x v="50"/>
    <s v="Liberica"/>
    <s v="Medium"/>
  </r>
  <r>
    <s v="BXN-64230-789"/>
    <d v="2020-12-19T00:00:00"/>
    <s v="25598-77476-CB"/>
    <s v="A-L-1"/>
    <n v="2"/>
    <s v="Diane-marie Wincer"/>
    <s v="dwincere2@marriott.com"/>
    <s v="United States"/>
    <s v="Ara"/>
    <s v="L"/>
    <n v="1"/>
    <n v="12.95"/>
    <x v="109"/>
    <s v="Arabica"/>
    <s v="Light"/>
  </r>
  <r>
    <s v="XEE-37895-169"/>
    <d v="2019-02-20T00:00:00"/>
    <s v="14888-85625-TM"/>
    <s v="A-L-2.5"/>
    <n v="3"/>
    <s v="Perry Lyfield"/>
    <s v="plyfielde3@baidu.com"/>
    <s v="United States"/>
    <s v="Ara"/>
    <s v="L"/>
    <n v="2.5"/>
    <n v="29.784999999999997"/>
    <x v="49"/>
    <s v="Arabica"/>
    <s v="Light"/>
  </r>
  <r>
    <s v="ZTX-80764-911"/>
    <d v="2021-01-14T00:00:00"/>
    <s v="92793-68332-NR"/>
    <s v="L-D-0.5"/>
    <n v="6"/>
    <s v="Heall Perris"/>
    <s v="hperrise4@studiopress.com"/>
    <s v="Ireland"/>
    <s v="Lib"/>
    <s v="D"/>
    <n v="0.5"/>
    <n v="7.77"/>
    <x v="162"/>
    <s v="Liberica"/>
    <s v="Dark"/>
  </r>
  <r>
    <s v="WVT-88135-549"/>
    <d v="2019-11-16T00:00:00"/>
    <s v="66458-91190-YC"/>
    <s v="A-D-1"/>
    <n v="3"/>
    <s v="Marja Urion"/>
    <s v="murione5@alexa.com"/>
    <s v="Ireland"/>
    <s v="Ara"/>
    <s v="D"/>
    <n v="1"/>
    <n v="9.9499999999999993"/>
    <x v="44"/>
    <s v="Arabica"/>
    <s v="Dark"/>
  </r>
  <r>
    <s v="IPA-94170-889"/>
    <d v="2019-12-04T00:00:00"/>
    <s v="64439-27325-LG"/>
    <s v="R-L-0.2"/>
    <n v="3"/>
    <s v="Camellia Kid"/>
    <s v="ckide6@narod.ru"/>
    <s v="Ireland"/>
    <s v="Rob"/>
    <s v="L"/>
    <n v="0.2"/>
    <n v="3.5849999999999995"/>
    <x v="127"/>
    <s v="Robusta"/>
    <s v="Light"/>
  </r>
  <r>
    <s v="YQL-63755-365"/>
    <d v="2020-07-31T00:00:00"/>
    <s v="78570-76770-LB"/>
    <s v="A-M-0.2"/>
    <n v="4"/>
    <s v="Carolann Beine"/>
    <s v="cbeinee7@xinhuanet.com"/>
    <s v="United States"/>
    <s v="Ara"/>
    <s v="M"/>
    <n v="0.2"/>
    <n v="3.375"/>
    <x v="72"/>
    <s v="Arabica"/>
    <s v="Medium"/>
  </r>
  <r>
    <s v="RKW-81145-984"/>
    <d v="2019-03-11T00:00:00"/>
    <s v="98661-69719-VI"/>
    <s v="L-L-1"/>
    <n v="3"/>
    <s v="Celia Bakeup"/>
    <s v="cbakeupe8@globo.com"/>
    <s v="United States"/>
    <s v="Lib"/>
    <s v="L"/>
    <n v="1"/>
    <n v="15.85"/>
    <x v="46"/>
    <s v="Liberica"/>
    <s v="Light"/>
  </r>
  <r>
    <s v="MBT-23379-866"/>
    <d v="2022-05-10T00:00:00"/>
    <s v="82990-92703-IX"/>
    <s v="L-L-1"/>
    <n v="5"/>
    <s v="Nataniel Helkin"/>
    <s v="nhelkine9@example.com"/>
    <s v="United States"/>
    <s v="Lib"/>
    <s v="L"/>
    <n v="1"/>
    <n v="15.85"/>
    <x v="180"/>
    <s v="Liberica"/>
    <s v="Light"/>
  </r>
  <r>
    <s v="GEJ-39834-935"/>
    <d v="2021-12-25T00:00:00"/>
    <s v="49412-86877-VY"/>
    <s v="L-M-0.2"/>
    <n v="6"/>
    <s v="Pippo Witherington"/>
    <s v="pwitheringtonea@networkadvertising.org"/>
    <s v="United States"/>
    <s v="Lib"/>
    <s v="M"/>
    <n v="0.2"/>
    <n v="4.3650000000000002"/>
    <x v="50"/>
    <s v="Liberica"/>
    <s v="Medium"/>
  </r>
  <r>
    <s v="KRW-91640-596"/>
    <d v="2022-04-22T00:00:00"/>
    <s v="70879-00984-FJ"/>
    <s v="R-L-0.5"/>
    <n v="3"/>
    <s v="Tildie Tilzey"/>
    <s v="ttilzeyeb@hostgator.com"/>
    <s v="United States"/>
    <s v="Rob"/>
    <s v="L"/>
    <n v="0.5"/>
    <n v="7.169999999999999"/>
    <x v="137"/>
    <s v="Robusta"/>
    <s v="Light"/>
  </r>
  <r>
    <s v="AOT-70449-651"/>
    <d v="2022-06-11T00:00:00"/>
    <s v="53414-73391-CR"/>
    <s v="R-D-2.5"/>
    <n v="5"/>
    <s v="Cindra Burling"/>
    <s v=" "/>
    <s v="United States"/>
    <s v="Rob"/>
    <s v="D"/>
    <n v="2.5"/>
    <n v="20.584999999999997"/>
    <x v="182"/>
    <s v="Robusta"/>
    <s v="Dark"/>
  </r>
  <r>
    <s v="DGC-21813-731"/>
    <d v="2022-04-27T00:00:00"/>
    <s v="43606-83072-OA"/>
    <s v="L-D-0.2"/>
    <n v="2"/>
    <s v="Channa Belamy"/>
    <s v=" "/>
    <s v="United States"/>
    <s v="Lib"/>
    <s v="D"/>
    <n v="0.2"/>
    <n v="3.8849999999999998"/>
    <x v="41"/>
    <s v="Liberica"/>
    <s v="Dark"/>
  </r>
  <r>
    <s v="JBE-92943-643"/>
    <d v="2020-12-29T00:00:00"/>
    <s v="84466-22864-CE"/>
    <s v="E-D-2.5"/>
    <n v="5"/>
    <s v="Karl Imorts"/>
    <s v="kimortsee@alexa.com"/>
    <s v="United States"/>
    <s v="Exc"/>
    <s v="D"/>
    <n v="2.5"/>
    <n v="27.945"/>
    <x v="141"/>
    <s v="Excelsa"/>
    <s v="Dark"/>
  </r>
  <r>
    <s v="ZIL-34948-499"/>
    <d v="2020-07-14T00:00:00"/>
    <s v="66458-91190-YC"/>
    <s v="A-D-0.5"/>
    <n v="2"/>
    <s v="Marja Urion"/>
    <s v="murione5@alexa.com"/>
    <s v="Ireland"/>
    <s v="Ara"/>
    <s v="D"/>
    <n v="0.5"/>
    <n v="5.97"/>
    <x v="22"/>
    <s v="Arabica"/>
    <s v="Dark"/>
  </r>
  <r>
    <s v="JSU-23781-256"/>
    <d v="2021-09-07T00:00:00"/>
    <s v="76499-89100-JQ"/>
    <s v="L-D-0.2"/>
    <n v="1"/>
    <s v="Mag Armistead"/>
    <s v="marmisteadeg@blogtalkradio.com"/>
    <s v="United States"/>
    <s v="Lib"/>
    <s v="D"/>
    <n v="0.2"/>
    <n v="3.8849999999999998"/>
    <x v="84"/>
    <s v="Liberica"/>
    <s v="Dark"/>
  </r>
  <r>
    <s v="JSU-23781-256"/>
    <d v="2021-09-07T00:00:00"/>
    <s v="76499-89100-JQ"/>
    <s v="R-M-1"/>
    <n v="4"/>
    <s v="Mag Armistead"/>
    <s v="marmisteadeg@blogtalkradio.com"/>
    <s v="United States"/>
    <s v="Rob"/>
    <s v="M"/>
    <n v="1"/>
    <n v="9.9499999999999993"/>
    <x v="10"/>
    <s v="Robusta"/>
    <s v="Medium"/>
  </r>
  <r>
    <s v="VPX-44956-367"/>
    <d v="2019-06-09T00:00:00"/>
    <s v="39582-35773-ZJ"/>
    <s v="R-M-0.5"/>
    <n v="5"/>
    <s v="Vasili Upstone"/>
    <s v="vupstoneei@google.pl"/>
    <s v="United States"/>
    <s v="Rob"/>
    <s v="M"/>
    <n v="0.5"/>
    <n v="5.97"/>
    <x v="44"/>
    <s v="Robusta"/>
    <s v="Medium"/>
  </r>
  <r>
    <s v="VTB-46451-959"/>
    <d v="2020-10-25T00:00:00"/>
    <s v="66240-46962-IO"/>
    <s v="L-D-2.5"/>
    <n v="1"/>
    <s v="Berty Beelby"/>
    <s v="bbeelbyej@rediff.com"/>
    <s v="Ireland"/>
    <s v="Lib"/>
    <s v="D"/>
    <n v="2.5"/>
    <n v="29.784999999999997"/>
    <x v="91"/>
    <s v="Liberica"/>
    <s v="Dark"/>
  </r>
  <r>
    <s v="DNZ-11665-950"/>
    <d v="2021-02-28T00:00:00"/>
    <s v="10637-45522-ID"/>
    <s v="L-L-2.5"/>
    <n v="2"/>
    <s v="Erny Stenyng"/>
    <s v=" "/>
    <s v="United States"/>
    <s v="Lib"/>
    <s v="L"/>
    <n v="2.5"/>
    <n v="36.454999999999998"/>
    <x v="37"/>
    <s v="Liberica"/>
    <s v="Light"/>
  </r>
  <r>
    <s v="ITR-54735-364"/>
    <d v="2020-07-26T00:00:00"/>
    <s v="92599-58687-CS"/>
    <s v="R-D-0.2"/>
    <n v="5"/>
    <s v="Edin Yantsurev"/>
    <s v=" "/>
    <s v="United States"/>
    <s v="Rob"/>
    <s v="D"/>
    <n v="0.2"/>
    <n v="2.6849999999999996"/>
    <x v="148"/>
    <s v="Robusta"/>
    <s v="Dark"/>
  </r>
  <r>
    <s v="YDS-02797-307"/>
    <d v="2022-06-05T00:00:00"/>
    <s v="06058-48844-PI"/>
    <s v="E-M-2.5"/>
    <n v="4"/>
    <s v="Webb Speechly"/>
    <s v="wspeechlyem@amazon.com"/>
    <s v="United States"/>
    <s v="Exc"/>
    <s v="M"/>
    <n v="2.5"/>
    <n v="31.624999999999996"/>
    <x v="177"/>
    <s v="Excelsa"/>
    <s v="Medium"/>
  </r>
  <r>
    <s v="BPG-68988-842"/>
    <d v="2019-02-21T00:00:00"/>
    <s v="53631-24432-SY"/>
    <s v="E-M-0.5"/>
    <n v="5"/>
    <s v="Irvine Phillpot"/>
    <s v="iphillpoten@buzzfeed.com"/>
    <s v="United Kingdom"/>
    <s v="Exc"/>
    <s v="M"/>
    <n v="0.5"/>
    <n v="8.25"/>
    <x v="1"/>
    <s v="Excelsa"/>
    <s v="Medium"/>
  </r>
  <r>
    <s v="XZG-51938-658"/>
    <d v="2020-04-05T00:00:00"/>
    <s v="18275-73980-KL"/>
    <s v="E-L-0.5"/>
    <n v="6"/>
    <s v="Lem Pennacci"/>
    <s v="lpennaccieo@statcounter.com"/>
    <s v="United States"/>
    <s v="Exc"/>
    <s v="L"/>
    <n v="0.5"/>
    <n v="8.91"/>
    <x v="119"/>
    <s v="Excelsa"/>
    <s v="Light"/>
  </r>
  <r>
    <s v="KAR-24978-271"/>
    <d v="2019-01-10T00:00:00"/>
    <s v="23187-65750-HZ"/>
    <s v="R-M-1"/>
    <n v="6"/>
    <s v="Starr Arpin"/>
    <s v="sarpinep@moonfruit.com"/>
    <s v="United States"/>
    <s v="Rob"/>
    <s v="M"/>
    <n v="1"/>
    <n v="9.9499999999999993"/>
    <x v="33"/>
    <s v="Robusta"/>
    <s v="Medium"/>
  </r>
  <r>
    <s v="FQK-28730-361"/>
    <d v="2022-04-12T00:00:00"/>
    <s v="22725-79522-GP"/>
    <s v="R-M-1"/>
    <n v="6"/>
    <s v="Donny Fries"/>
    <s v="dfrieseq@cargocollective.com"/>
    <s v="United States"/>
    <s v="Rob"/>
    <s v="M"/>
    <n v="1"/>
    <n v="9.9499999999999993"/>
    <x v="33"/>
    <s v="Robusta"/>
    <s v="Medium"/>
  </r>
  <r>
    <s v="BGB-67996-089"/>
    <d v="2022-01-30T00:00:00"/>
    <s v="06279-72603-JE"/>
    <s v="R-D-1"/>
    <n v="5"/>
    <s v="Rana Sharer"/>
    <s v="rsharerer@flavors.me"/>
    <s v="United States"/>
    <s v="Rob"/>
    <s v="D"/>
    <n v="1"/>
    <n v="8.9499999999999993"/>
    <x v="153"/>
    <s v="Robusta"/>
    <s v="Dark"/>
  </r>
  <r>
    <s v="XMC-20620-809"/>
    <d v="2021-05-14T00:00:00"/>
    <s v="83543-79246-ON"/>
    <s v="E-M-0.5"/>
    <n v="2"/>
    <s v="Nannie Naseby"/>
    <s v="nnasebyes@umich.edu"/>
    <s v="United States"/>
    <s v="Exc"/>
    <s v="M"/>
    <n v="0.5"/>
    <n v="8.25"/>
    <x v="38"/>
    <s v="Excelsa"/>
    <s v="Medium"/>
  </r>
  <r>
    <s v="ZSO-58292-191"/>
    <d v="2022-06-12T00:00:00"/>
    <s v="66794-66795-VW"/>
    <s v="R-D-0.5"/>
    <n v="4"/>
    <s v="Rea Offell"/>
    <s v=" "/>
    <s v="United States"/>
    <s v="Rob"/>
    <s v="D"/>
    <n v="0.5"/>
    <n v="5.3699999999999992"/>
    <x v="155"/>
    <s v="Robusta"/>
    <s v="Dark"/>
  </r>
  <r>
    <s v="LWJ-06793-303"/>
    <d v="2022-01-02T00:00:00"/>
    <s v="95424-67020-AP"/>
    <s v="R-M-2.5"/>
    <n v="2"/>
    <s v="Kris O'Cullen"/>
    <s v="koculleneu@ca.gov"/>
    <s v="Ireland"/>
    <s v="Rob"/>
    <s v="M"/>
    <n v="2.5"/>
    <n v="22.884999999999998"/>
    <x v="135"/>
    <s v="Robusta"/>
    <s v="Medium"/>
  </r>
  <r>
    <s v="FLM-82229-989"/>
    <d v="2022-01-24T00:00:00"/>
    <s v="73017-69644-MS"/>
    <s v="L-L-0.2"/>
    <n v="2"/>
    <s v="Timoteo Glisane"/>
    <s v=" "/>
    <s v="Ireland"/>
    <s v="Lib"/>
    <s v="L"/>
    <n v="0.2"/>
    <n v="4.7549999999999999"/>
    <x v="54"/>
    <s v="Liberica"/>
    <s v="Light"/>
  </r>
  <r>
    <s v="CPV-90280-133"/>
    <d v="2019-03-20T00:00:00"/>
    <s v="66458-91190-YC"/>
    <s v="R-D-0.2"/>
    <n v="3"/>
    <s v="Marja Urion"/>
    <s v="murione5@alexa.com"/>
    <s v="Ireland"/>
    <s v="Rob"/>
    <s v="D"/>
    <n v="0.2"/>
    <n v="2.6849999999999996"/>
    <x v="36"/>
    <s v="Robusta"/>
    <s v="Dark"/>
  </r>
  <r>
    <s v="OGW-60685-912"/>
    <d v="2020-11-21T00:00:00"/>
    <s v="67423-10113-LM"/>
    <s v="E-D-2.5"/>
    <n v="4"/>
    <s v="Hildegarde Brangan"/>
    <s v="hbranganex@woothemes.com"/>
    <s v="United States"/>
    <s v="Exc"/>
    <s v="D"/>
    <n v="2.5"/>
    <n v="27.945"/>
    <x v="150"/>
    <s v="Excelsa"/>
    <s v="Dark"/>
  </r>
  <r>
    <s v="DEC-11160-362"/>
    <d v="2021-10-13T00:00:00"/>
    <s v="48582-05061-RY"/>
    <s v="R-D-0.2"/>
    <n v="4"/>
    <s v="Amii Gallyon"/>
    <s v="agallyoney@engadget.com"/>
    <s v="United States"/>
    <s v="Rob"/>
    <s v="D"/>
    <n v="0.2"/>
    <n v="2.6849999999999996"/>
    <x v="175"/>
    <s v="Robusta"/>
    <s v="Dark"/>
  </r>
  <r>
    <s v="WCT-07869-499"/>
    <d v="2021-10-19T00:00:00"/>
    <s v="32031-49093-KE"/>
    <s v="R-D-0.5"/>
    <n v="5"/>
    <s v="Birgit Domange"/>
    <s v="bdomangeez@yahoo.co.jp"/>
    <s v="United States"/>
    <s v="Rob"/>
    <s v="D"/>
    <n v="0.5"/>
    <n v="5.3699999999999992"/>
    <x v="51"/>
    <s v="Robusta"/>
    <s v="Dark"/>
  </r>
  <r>
    <s v="FHD-89872-325"/>
    <d v="2019-04-29T00:00:00"/>
    <s v="31715-98714-OO"/>
    <s v="L-L-1"/>
    <n v="4"/>
    <s v="Killian Osler"/>
    <s v="koslerf0@gmpg.org"/>
    <s v="United States"/>
    <s v="Lib"/>
    <s v="L"/>
    <n v="1"/>
    <n v="15.85"/>
    <x v="165"/>
    <s v="Liberica"/>
    <s v="Light"/>
  </r>
  <r>
    <s v="AZF-45991-584"/>
    <d v="2019-10-12T00:00:00"/>
    <s v="73759-17258-KA"/>
    <s v="A-D-2.5"/>
    <n v="1"/>
    <s v="Lora Dukes"/>
    <s v=" "/>
    <s v="Ireland"/>
    <s v="Ara"/>
    <s v="D"/>
    <n v="2.5"/>
    <n v="22.884999999999998"/>
    <x v="156"/>
    <s v="Arabica"/>
    <s v="Dark"/>
  </r>
  <r>
    <s v="MDG-14481-513"/>
    <d v="2021-05-19T00:00:00"/>
    <s v="64897-79178-MH"/>
    <s v="A-M-2.5"/>
    <n v="4"/>
    <s v="Zack Pellett"/>
    <s v="zpellettf2@dailymotion.com"/>
    <s v="United States"/>
    <s v="Ara"/>
    <s v="M"/>
    <n v="2.5"/>
    <n v="25.874999999999996"/>
    <x v="68"/>
    <s v="Arabica"/>
    <s v="Medium"/>
  </r>
  <r>
    <s v="OFN-49424-848"/>
    <d v="2021-07-03T00:00:00"/>
    <s v="73346-85564-JB"/>
    <s v="R-L-2.5"/>
    <n v="2"/>
    <s v="Ilaire Sprakes"/>
    <s v="isprakesf3@spiegel.de"/>
    <s v="United States"/>
    <s v="Rob"/>
    <s v="L"/>
    <n v="2.5"/>
    <n v="27.484999999999996"/>
    <x v="4"/>
    <s v="Robusta"/>
    <s v="Light"/>
  </r>
  <r>
    <s v="NFA-03411-746"/>
    <d v="2020-02-08T00:00:00"/>
    <s v="07476-13102-NJ"/>
    <s v="A-L-0.5"/>
    <n v="2"/>
    <s v="Heda Fromant"/>
    <s v="hfromantf4@ucsd.edu"/>
    <s v="United States"/>
    <s v="Ara"/>
    <s v="L"/>
    <n v="0.5"/>
    <n v="7.77"/>
    <x v="42"/>
    <s v="Arabica"/>
    <s v="Light"/>
  </r>
  <r>
    <s v="CYM-74988-450"/>
    <d v="2020-10-16T00:00:00"/>
    <s v="87223-37422-SK"/>
    <s v="L-D-0.2"/>
    <n v="4"/>
    <s v="Rufus Flear"/>
    <s v="rflearf5@artisteer.com"/>
    <s v="United Kingdom"/>
    <s v="Lib"/>
    <s v="D"/>
    <n v="0.2"/>
    <n v="3.8849999999999998"/>
    <x v="42"/>
    <s v="Liberica"/>
    <s v="Dark"/>
  </r>
  <r>
    <s v="WTV-24996-658"/>
    <d v="2020-10-23T00:00:00"/>
    <s v="57837-15577-YK"/>
    <s v="E-D-2.5"/>
    <n v="3"/>
    <s v="Dom Milella"/>
    <s v=" "/>
    <s v="Ireland"/>
    <s v="Exc"/>
    <s v="D"/>
    <n v="2.5"/>
    <n v="27.945"/>
    <x v="171"/>
    <s v="Excelsa"/>
    <s v="Dark"/>
  </r>
  <r>
    <s v="DSL-69915-544"/>
    <d v="2021-03-10T00:00:00"/>
    <s v="10142-55267-YO"/>
    <s v="R-L-0.2"/>
    <n v="3"/>
    <s v="Wilek Lightollers"/>
    <s v="wlightollersf9@baidu.com"/>
    <s v="United States"/>
    <s v="Rob"/>
    <s v="L"/>
    <n v="0.2"/>
    <n v="3.5849999999999995"/>
    <x v="127"/>
    <s v="Robusta"/>
    <s v="Light"/>
  </r>
  <r>
    <s v="NBT-35757-542"/>
    <d v="2021-07-07T00:00:00"/>
    <s v="73647-66148-VM"/>
    <s v="E-L-0.2"/>
    <n v="3"/>
    <s v="Bette-ann Munden"/>
    <s v="bmundenf8@elpais.com"/>
    <s v="United States"/>
    <s v="Exc"/>
    <s v="L"/>
    <n v="0.2"/>
    <n v="4.4550000000000001"/>
    <x v="77"/>
    <s v="Excelsa"/>
    <s v="Light"/>
  </r>
  <r>
    <s v="OYU-25085-528"/>
    <d v="2021-02-05T00:00:00"/>
    <s v="10142-55267-YO"/>
    <s v="E-L-0.2"/>
    <n v="4"/>
    <s v="Wilek Lightollers"/>
    <s v="wlightollersf9@baidu.com"/>
    <s v="United States"/>
    <s v="Exc"/>
    <s v="L"/>
    <n v="0.2"/>
    <n v="4.4550000000000001"/>
    <x v="58"/>
    <s v="Excelsa"/>
    <s v="Light"/>
  </r>
  <r>
    <s v="XCG-07109-195"/>
    <d v="2020-12-11T00:00:00"/>
    <s v="92976-19453-DT"/>
    <s v="L-D-0.2"/>
    <n v="6"/>
    <s v="Nick Brakespear"/>
    <s v="nbrakespearfa@rediff.com"/>
    <s v="United States"/>
    <s v="Lib"/>
    <s v="D"/>
    <n v="0.2"/>
    <n v="3.8849999999999998"/>
    <x v="102"/>
    <s v="Liberica"/>
    <s v="Dark"/>
  </r>
  <r>
    <s v="YZA-25234-630"/>
    <d v="2022-05-13T00:00:00"/>
    <s v="89757-51438-HX"/>
    <s v="E-D-0.2"/>
    <n v="2"/>
    <s v="Malynda Glawsop"/>
    <s v="mglawsopfb@reverbnation.com"/>
    <s v="United States"/>
    <s v="Exc"/>
    <s v="D"/>
    <n v="0.2"/>
    <n v="3.645"/>
    <x v="35"/>
    <s v="Excelsa"/>
    <s v="Dark"/>
  </r>
  <r>
    <s v="OKU-29966-417"/>
    <d v="2019-10-23T00:00:00"/>
    <s v="76192-13390-HZ"/>
    <s v="E-L-0.2"/>
    <n v="4"/>
    <s v="Granville Alberts"/>
    <s v="galbertsfc@etsy.com"/>
    <s v="United Kingdom"/>
    <s v="Exc"/>
    <s v="L"/>
    <n v="0.2"/>
    <n v="4.4550000000000001"/>
    <x v="58"/>
    <s v="Excelsa"/>
    <s v="Light"/>
  </r>
  <r>
    <s v="MEX-29350-659"/>
    <d v="2020-09-11T00:00:00"/>
    <s v="02009-87294-SY"/>
    <s v="E-M-1"/>
    <n v="5"/>
    <s v="Vasily Polglase"/>
    <s v="vpolglasefd@about.me"/>
    <s v="United States"/>
    <s v="Exc"/>
    <s v="M"/>
    <n v="1"/>
    <n v="13.75"/>
    <x v="85"/>
    <s v="Excelsa"/>
    <s v="Medium"/>
  </r>
  <r>
    <s v="NOY-99738-977"/>
    <d v="2019-09-29T00:00:00"/>
    <s v="82872-34456-LJ"/>
    <s v="R-L-2.5"/>
    <n v="2"/>
    <s v="Madelaine Sharples"/>
    <s v=" "/>
    <s v="United Kingdom"/>
    <s v="Rob"/>
    <s v="L"/>
    <n v="2.5"/>
    <n v="27.484999999999996"/>
    <x v="4"/>
    <s v="Robusta"/>
    <s v="Light"/>
  </r>
  <r>
    <s v="TCR-01064-030"/>
    <d v="2021-03-03T00:00:00"/>
    <s v="13181-04387-LI"/>
    <s v="E-M-1"/>
    <n v="6"/>
    <s v="Sigfrid Busch"/>
    <s v="sbuschff@so-net.ne.jp"/>
    <s v="Ireland"/>
    <s v="Exc"/>
    <s v="M"/>
    <n v="1"/>
    <n v="13.75"/>
    <x v="121"/>
    <s v="Excelsa"/>
    <s v="Medium"/>
  </r>
  <r>
    <s v="YUL-42750-776"/>
    <d v="2021-11-23T00:00:00"/>
    <s v="24845-36117-TI"/>
    <s v="L-M-0.2"/>
    <n v="2"/>
    <s v="Cissiee Raisbeck"/>
    <s v="craisbeckfg@webnode.com"/>
    <s v="United States"/>
    <s v="Lib"/>
    <s v="M"/>
    <n v="0.2"/>
    <n v="4.3650000000000002"/>
    <x v="31"/>
    <s v="Liberica"/>
    <s v="Medium"/>
  </r>
  <r>
    <s v="XQJ-86887-506"/>
    <d v="2021-11-06T00:00:00"/>
    <s v="66458-91190-YC"/>
    <s v="E-L-1"/>
    <n v="4"/>
    <s v="Marja Urion"/>
    <s v="murione5@alexa.com"/>
    <s v="Ireland"/>
    <s v="Exc"/>
    <s v="L"/>
    <n v="1"/>
    <n v="14.85"/>
    <x v="48"/>
    <s v="Excelsa"/>
    <s v="Light"/>
  </r>
  <r>
    <s v="CUN-90044-279"/>
    <d v="2021-01-29T00:00:00"/>
    <s v="86646-65810-TD"/>
    <s v="L-D-0.2"/>
    <n v="4"/>
    <s v="Kenton Wetherick"/>
    <s v=" "/>
    <s v="United States"/>
    <s v="Lib"/>
    <s v="D"/>
    <n v="0.2"/>
    <n v="3.8849999999999998"/>
    <x v="42"/>
    <s v="Liberica"/>
    <s v="Dark"/>
  </r>
  <r>
    <s v="ICC-73030-502"/>
    <d v="2022-04-16T00:00:00"/>
    <s v="59480-02795-IU"/>
    <s v="A-L-1"/>
    <n v="3"/>
    <s v="Reamonn Aynold"/>
    <s v="raynoldfj@ustream.tv"/>
    <s v="United States"/>
    <s v="Ara"/>
    <s v="L"/>
    <n v="1"/>
    <n v="12.95"/>
    <x v="5"/>
    <s v="Arabica"/>
    <s v="Light"/>
  </r>
  <r>
    <s v="ADP-04506-084"/>
    <d v="2021-07-24T00:00:00"/>
    <s v="61809-87758-LJ"/>
    <s v="E-M-2.5"/>
    <n v="6"/>
    <s v="Hatty Dovydenas"/>
    <s v=" "/>
    <s v="United States"/>
    <s v="Exc"/>
    <s v="M"/>
    <n v="2.5"/>
    <n v="31.624999999999996"/>
    <x v="152"/>
    <s v="Excelsa"/>
    <s v="Medium"/>
  </r>
  <r>
    <s v="PNU-22150-408"/>
    <d v="2019-08-11T00:00:00"/>
    <s v="77408-43873-RS"/>
    <s v="A-D-0.2"/>
    <n v="6"/>
    <s v="Nathaniel Bloxland"/>
    <s v=" "/>
    <s v="Ireland"/>
    <s v="Ara"/>
    <s v="D"/>
    <n v="0.2"/>
    <n v="2.9849999999999999"/>
    <x v="8"/>
    <s v="Arabica"/>
    <s v="Dark"/>
  </r>
  <r>
    <s v="VSQ-07182-513"/>
    <d v="2019-07-23T00:00:00"/>
    <s v="18366-65239-WF"/>
    <s v="L-L-0.2"/>
    <n v="6"/>
    <s v="Brendan Grece"/>
    <s v="bgrecefm@naver.com"/>
    <s v="United Kingdom"/>
    <s v="Lib"/>
    <s v="L"/>
    <n v="0.2"/>
    <n v="4.7549999999999999"/>
    <x v="32"/>
    <s v="Liberica"/>
    <s v="Light"/>
  </r>
  <r>
    <s v="SPF-31673-217"/>
    <d v="2020-06-09T00:00:00"/>
    <s v="19485-98072-PS"/>
    <s v="E-M-1"/>
    <n v="6"/>
    <s v="Don Flintiff"/>
    <s v="dflintiffg1@e-recht24.de"/>
    <s v="United Kingdom"/>
    <s v="Exc"/>
    <s v="M"/>
    <n v="1"/>
    <n v="13.75"/>
    <x v="121"/>
    <s v="Excelsa"/>
    <s v="Medium"/>
  </r>
  <r>
    <s v="NEX-63825-598"/>
    <d v="2020-02-22T00:00:00"/>
    <s v="72072-33025-SD"/>
    <s v="R-L-0.5"/>
    <n v="2"/>
    <s v="Abbe Thys"/>
    <s v="athysfo@cdc.gov"/>
    <s v="United States"/>
    <s v="Rob"/>
    <s v="L"/>
    <n v="0.5"/>
    <n v="7.169999999999999"/>
    <x v="79"/>
    <s v="Robusta"/>
    <s v="Light"/>
  </r>
  <r>
    <s v="XPG-66112-335"/>
    <d v="2020-07-19T00:00:00"/>
    <s v="58118-22461-GC"/>
    <s v="R-D-2.5"/>
    <n v="4"/>
    <s v="Jackquelin Chugg"/>
    <s v="jchuggfp@about.me"/>
    <s v="United States"/>
    <s v="Rob"/>
    <s v="D"/>
    <n v="2.5"/>
    <n v="20.584999999999997"/>
    <x v="18"/>
    <s v="Robusta"/>
    <s v="Dark"/>
  </r>
  <r>
    <s v="NSQ-72210-345"/>
    <d v="2021-09-20T00:00:00"/>
    <s v="90940-63327-DJ"/>
    <s v="A-M-0.2"/>
    <n v="6"/>
    <s v="Audra Kelston"/>
    <s v="akelstonfq@sakura.ne.jp"/>
    <s v="United States"/>
    <s v="Ara"/>
    <s v="M"/>
    <n v="0.2"/>
    <n v="3.375"/>
    <x v="16"/>
    <s v="Arabica"/>
    <s v="Medium"/>
  </r>
  <r>
    <s v="XRR-28376-277"/>
    <d v="2021-05-02T00:00:00"/>
    <s v="64481-42546-II"/>
    <s v="R-L-2.5"/>
    <n v="6"/>
    <s v="Elvina Angel"/>
    <s v=" "/>
    <s v="Ireland"/>
    <s v="Rob"/>
    <s v="L"/>
    <n v="2.5"/>
    <n v="27.484999999999996"/>
    <x v="183"/>
    <s v="Robusta"/>
    <s v="Light"/>
  </r>
  <r>
    <s v="WHQ-25197-475"/>
    <d v="2021-11-26T00:00:00"/>
    <s v="27536-28463-NJ"/>
    <s v="L-L-0.2"/>
    <n v="4"/>
    <s v="Claiborne Mottram"/>
    <s v="cmottramfs@harvard.edu"/>
    <s v="United States"/>
    <s v="Lib"/>
    <s v="L"/>
    <n v="0.2"/>
    <n v="4.7549999999999999"/>
    <x v="81"/>
    <s v="Liberica"/>
    <s v="Light"/>
  </r>
  <r>
    <s v="HMB-30634-745"/>
    <d v="2020-02-18T00:00:00"/>
    <s v="19485-98072-PS"/>
    <s v="A-D-2.5"/>
    <n v="6"/>
    <s v="Don Flintiff"/>
    <s v="dflintiffg1@e-recht24.de"/>
    <s v="United Kingdom"/>
    <s v="Ara"/>
    <s v="D"/>
    <n v="2.5"/>
    <n v="22.884999999999998"/>
    <x v="170"/>
    <s v="Arabica"/>
    <s v="Dark"/>
  </r>
  <r>
    <s v="XTL-68000-371"/>
    <d v="2020-04-07T00:00:00"/>
    <s v="70140-82812-KD"/>
    <s v="A-M-0.5"/>
    <n v="4"/>
    <s v="Donalt Sangwin"/>
    <s v="dsangwinfu@weebly.com"/>
    <s v="United States"/>
    <s v="Ara"/>
    <s v="M"/>
    <n v="0.5"/>
    <n v="6.75"/>
    <x v="25"/>
    <s v="Arabica"/>
    <s v="Medium"/>
  </r>
  <r>
    <s v="YES-51109-625"/>
    <d v="2022-01-31T00:00:00"/>
    <s v="91895-55605-LS"/>
    <s v="E-L-0.5"/>
    <n v="4"/>
    <s v="Elizabet Aizikowitz"/>
    <s v="eaizikowitzfv@virginia.edu"/>
    <s v="United Kingdom"/>
    <s v="Exc"/>
    <s v="L"/>
    <n v="0.5"/>
    <n v="8.91"/>
    <x v="70"/>
    <s v="Excelsa"/>
    <s v="Light"/>
  </r>
  <r>
    <s v="EAY-89850-211"/>
    <d v="2019-02-19T00:00:00"/>
    <s v="43155-71724-XP"/>
    <s v="A-D-0.2"/>
    <n v="2"/>
    <s v="Herbie Peppard"/>
    <s v=" "/>
    <s v="United States"/>
    <s v="Ara"/>
    <s v="D"/>
    <n v="0.2"/>
    <n v="2.9849999999999999"/>
    <x v="9"/>
    <s v="Arabica"/>
    <s v="Dark"/>
  </r>
  <r>
    <s v="IOQ-84840-827"/>
    <d v="2019-11-12T00:00:00"/>
    <s v="32038-81174-JF"/>
    <s v="A-M-1"/>
    <n v="6"/>
    <s v="Cornie Venour"/>
    <s v="cvenourfx@ask.com"/>
    <s v="United States"/>
    <s v="Ara"/>
    <s v="M"/>
    <n v="1"/>
    <n v="11.25"/>
    <x v="173"/>
    <s v="Arabica"/>
    <s v="Medium"/>
  </r>
  <r>
    <s v="FBD-56220-430"/>
    <d v="2022-05-16T00:00:00"/>
    <s v="59205-20324-NB"/>
    <s v="R-L-0.2"/>
    <n v="6"/>
    <s v="Maggy Harby"/>
    <s v="mharbyfy@163.com"/>
    <s v="United States"/>
    <s v="Rob"/>
    <s v="L"/>
    <n v="0.2"/>
    <n v="3.5849999999999995"/>
    <x v="137"/>
    <s v="Robusta"/>
    <s v="Light"/>
  </r>
  <r>
    <s v="COV-52659-202"/>
    <d v="2021-02-12T00:00:00"/>
    <s v="99899-54612-NX"/>
    <s v="L-M-2.5"/>
    <n v="2"/>
    <s v="Reggie Thickpenny"/>
    <s v="rthickpennyfz@cafepress.com"/>
    <s v="United States"/>
    <s v="Lib"/>
    <s v="M"/>
    <n v="2.5"/>
    <n v="33.464999999999996"/>
    <x v="174"/>
    <s v="Liberica"/>
    <s v="Medium"/>
  </r>
  <r>
    <s v="YUO-76652-814"/>
    <d v="2021-04-04T00:00:00"/>
    <s v="26248-84194-FI"/>
    <s v="A-D-0.2"/>
    <n v="6"/>
    <s v="Phyllys Ormerod"/>
    <s v="pormerodg0@redcross.org"/>
    <s v="United States"/>
    <s v="Ara"/>
    <s v="D"/>
    <n v="0.2"/>
    <n v="2.9849999999999999"/>
    <x v="8"/>
    <s v="Arabica"/>
    <s v="Dark"/>
  </r>
  <r>
    <s v="PBT-36926-102"/>
    <d v="2021-08-02T00:00:00"/>
    <s v="19485-98072-PS"/>
    <s v="L-M-1"/>
    <n v="4"/>
    <s v="Don Flintiff"/>
    <s v="dflintiffg1@e-recht24.de"/>
    <s v="United Kingdom"/>
    <s v="Lib"/>
    <s v="M"/>
    <n v="1"/>
    <n v="14.55"/>
    <x v="125"/>
    <s v="Liberica"/>
    <s v="Medium"/>
  </r>
  <r>
    <s v="BLV-60087-454"/>
    <d v="2022-06-08T00:00:00"/>
    <s v="84493-71314-WX"/>
    <s v="E-L-0.2"/>
    <n v="3"/>
    <s v="Tymon Zanetti"/>
    <s v="tzanettig2@gravatar.com"/>
    <s v="Ireland"/>
    <s v="Exc"/>
    <s v="L"/>
    <n v="0.2"/>
    <n v="4.4550000000000001"/>
    <x v="77"/>
    <s v="Excelsa"/>
    <s v="Light"/>
  </r>
  <r>
    <s v="BLV-60087-454"/>
    <d v="2022-06-08T00:00:00"/>
    <s v="84493-71314-WX"/>
    <s v="A-M-0.5"/>
    <n v="5"/>
    <s v="Tymon Zanetti"/>
    <s v="tzanettig2@gravatar.com"/>
    <s v="Ireland"/>
    <s v="Ara"/>
    <s v="M"/>
    <n v="0.5"/>
    <n v="6.75"/>
    <x v="65"/>
    <s v="Arabica"/>
    <s v="Medium"/>
  </r>
  <r>
    <s v="QYC-63914-195"/>
    <d v="2020-05-14T00:00:00"/>
    <s v="39789-43945-IV"/>
    <s v="E-L-1"/>
    <n v="3"/>
    <s v="Reinaldos Kirtley"/>
    <s v="rkirtleyg4@hatena.ne.jp"/>
    <s v="United States"/>
    <s v="Exc"/>
    <s v="L"/>
    <n v="1"/>
    <n v="14.85"/>
    <x v="69"/>
    <s v="Excelsa"/>
    <s v="Light"/>
  </r>
  <r>
    <s v="OIB-77163-890"/>
    <d v="2020-12-25T00:00:00"/>
    <s v="38972-89678-ZM"/>
    <s v="E-L-0.5"/>
    <n v="5"/>
    <s v="Carney Clemencet"/>
    <s v="cclemencetg5@weather.com"/>
    <s v="United Kingdom"/>
    <s v="Exc"/>
    <s v="L"/>
    <n v="0.5"/>
    <n v="8.91"/>
    <x v="69"/>
    <s v="Excelsa"/>
    <s v="Light"/>
  </r>
  <r>
    <s v="SGS-87525-238"/>
    <d v="2021-07-05T00:00:00"/>
    <s v="91465-84526-IJ"/>
    <s v="E-D-1"/>
    <n v="5"/>
    <s v="Russell Donet"/>
    <s v="rdonetg6@oakley.com"/>
    <s v="United States"/>
    <s v="Exc"/>
    <s v="D"/>
    <n v="1"/>
    <n v="12.15"/>
    <x v="184"/>
    <s v="Excelsa"/>
    <s v="Dark"/>
  </r>
  <r>
    <s v="GQR-12490-152"/>
    <d v="2019-03-14T00:00:00"/>
    <s v="22832-98538-RB"/>
    <s v="R-L-0.2"/>
    <n v="1"/>
    <s v="Sidney Gawen"/>
    <s v="sgaweng7@creativecommons.org"/>
    <s v="United States"/>
    <s v="Rob"/>
    <s v="L"/>
    <n v="0.2"/>
    <n v="3.5849999999999995"/>
    <x v="60"/>
    <s v="Robusta"/>
    <s v="Light"/>
  </r>
  <r>
    <s v="UOJ-28238-299"/>
    <d v="2021-03-07T00:00:00"/>
    <s v="30844-91890-ZA"/>
    <s v="R-L-0.2"/>
    <n v="6"/>
    <s v="Rickey Readie"/>
    <s v="rreadieg8@guardian.co.uk"/>
    <s v="United States"/>
    <s v="Rob"/>
    <s v="L"/>
    <n v="0.2"/>
    <n v="3.5849999999999995"/>
    <x v="137"/>
    <s v="Robusta"/>
    <s v="Light"/>
  </r>
  <r>
    <s v="ETD-58130-674"/>
    <d v="2021-11-05T00:00:00"/>
    <s v="05325-97750-WP"/>
    <s v="E-M-0.5"/>
    <n v="2"/>
    <s v="Cody Verissimo"/>
    <s v="cverissimogh@theglobeandmail.com"/>
    <s v="United Kingdom"/>
    <s v="Exc"/>
    <s v="M"/>
    <n v="0.5"/>
    <n v="8.25"/>
    <x v="38"/>
    <s v="Excelsa"/>
    <s v="Medium"/>
  </r>
  <r>
    <s v="UPF-60123-025"/>
    <d v="2020-02-06T00:00:00"/>
    <s v="88992-49081-AT"/>
    <s v="R-L-2.5"/>
    <n v="3"/>
    <s v="Zilvia Claisse"/>
    <s v=" "/>
    <s v="United States"/>
    <s v="Rob"/>
    <s v="L"/>
    <n v="2.5"/>
    <n v="27.484999999999996"/>
    <x v="185"/>
    <s v="Robusta"/>
    <s v="Light"/>
  </r>
  <r>
    <s v="NQS-01613-687"/>
    <d v="2021-03-12T00:00:00"/>
    <s v="10204-31464-SA"/>
    <s v="L-D-0.5"/>
    <n v="1"/>
    <s v="Bar O' Mahony"/>
    <s v="bogb@elpais.com"/>
    <s v="United States"/>
    <s v="Lib"/>
    <s v="D"/>
    <n v="0.5"/>
    <n v="7.77"/>
    <x v="41"/>
    <s v="Liberica"/>
    <s v="Dark"/>
  </r>
  <r>
    <s v="MGH-36050-573"/>
    <d v="2020-08-03T00:00:00"/>
    <s v="75156-80911-YT"/>
    <s v="R-M-0.5"/>
    <n v="2"/>
    <s v="Valenka Stansbury"/>
    <s v="vstansburygc@unblog.fr"/>
    <s v="United States"/>
    <s v="Rob"/>
    <s v="M"/>
    <n v="0.5"/>
    <n v="5.97"/>
    <x v="22"/>
    <s v="Robusta"/>
    <s v="Medium"/>
  </r>
  <r>
    <s v="UVF-59322-459"/>
    <d v="2019-07-25T00:00:00"/>
    <s v="53971-49906-PZ"/>
    <s v="E-L-2.5"/>
    <n v="6"/>
    <s v="Daniel Heinonen"/>
    <s v="dheinonengd@printfriendly.com"/>
    <s v="United States"/>
    <s v="Exc"/>
    <s v="L"/>
    <n v="2.5"/>
    <n v="34.154999999999994"/>
    <x v="106"/>
    <s v="Excelsa"/>
    <s v="Light"/>
  </r>
  <r>
    <s v="VET-41158-896"/>
    <d v="2020-04-29T00:00:00"/>
    <s v="10728-17633-ST"/>
    <s v="E-M-2.5"/>
    <n v="2"/>
    <s v="Jewelle Shenton"/>
    <s v="jshentonge@google.com.hk"/>
    <s v="United States"/>
    <s v="Exc"/>
    <s v="M"/>
    <n v="2.5"/>
    <n v="31.624999999999996"/>
    <x v="40"/>
    <s v="Excelsa"/>
    <s v="Medium"/>
  </r>
  <r>
    <s v="XYL-52196-459"/>
    <d v="2019-05-02T00:00:00"/>
    <s v="13549-65017-VE"/>
    <s v="R-D-0.2"/>
    <n v="3"/>
    <s v="Jennifer Wilkisson"/>
    <s v="jwilkissongf@nba.com"/>
    <s v="United States"/>
    <s v="Rob"/>
    <s v="D"/>
    <n v="0.2"/>
    <n v="2.6849999999999996"/>
    <x v="36"/>
    <s v="Robusta"/>
    <s v="Dark"/>
  </r>
  <r>
    <s v="BPZ-51283-916"/>
    <d v="2021-08-29T00:00:00"/>
    <s v="87688-42420-TO"/>
    <s v="A-M-2.5"/>
    <n v="2"/>
    <s v="Kylie Mowat"/>
    <s v=" "/>
    <s v="United States"/>
    <s v="Ara"/>
    <s v="M"/>
    <n v="2.5"/>
    <n v="25.874999999999996"/>
    <x v="95"/>
    <s v="Arabica"/>
    <s v="Medium"/>
  </r>
  <r>
    <s v="VQW-91903-926"/>
    <d v="2020-03-13T00:00:00"/>
    <s v="05325-97750-WP"/>
    <s v="E-D-2.5"/>
    <n v="1"/>
    <s v="Cody Verissimo"/>
    <s v="cverissimogh@theglobeandmail.com"/>
    <s v="United Kingdom"/>
    <s v="Exc"/>
    <s v="D"/>
    <n v="2.5"/>
    <n v="27.945"/>
    <x v="140"/>
    <s v="Excelsa"/>
    <s v="Dark"/>
  </r>
  <r>
    <s v="OLF-77983-457"/>
    <d v="2019-02-16T00:00:00"/>
    <s v="51901-35210-UI"/>
    <s v="A-L-2.5"/>
    <n v="2"/>
    <s v="Gabriel Starcks"/>
    <s v="gstarcksgi@abc.net.au"/>
    <s v="United States"/>
    <s v="Ara"/>
    <s v="L"/>
    <n v="2.5"/>
    <n v="29.784999999999997"/>
    <x v="120"/>
    <s v="Arabica"/>
    <s v="Light"/>
  </r>
  <r>
    <s v="MVI-04946-827"/>
    <d v="2021-11-27T00:00:00"/>
    <s v="62483-50867-OM"/>
    <s v="E-L-1"/>
    <n v="1"/>
    <s v="Darby Dummer"/>
    <s v=" "/>
    <s v="United Kingdom"/>
    <s v="Exc"/>
    <s v="L"/>
    <n v="1"/>
    <n v="14.85"/>
    <x v="151"/>
    <s v="Excelsa"/>
    <s v="Light"/>
  </r>
  <r>
    <s v="UOG-94188-104"/>
    <d v="2021-11-23T00:00:00"/>
    <s v="92753-50029-SD"/>
    <s v="A-M-0.5"/>
    <n v="5"/>
    <s v="Kienan Scholard"/>
    <s v="kscholardgk@sbwire.com"/>
    <s v="United States"/>
    <s v="Ara"/>
    <s v="M"/>
    <n v="0.5"/>
    <n v="6.75"/>
    <x v="65"/>
    <s v="Arabica"/>
    <s v="Medium"/>
  </r>
  <r>
    <s v="DSN-15872-519"/>
    <d v="2021-12-02T00:00:00"/>
    <s v="53809-98498-SN"/>
    <s v="L-L-2.5"/>
    <n v="4"/>
    <s v="Bo Kindley"/>
    <s v="bkindleygl@wikimedia.org"/>
    <s v="United States"/>
    <s v="Lib"/>
    <s v="L"/>
    <n v="2.5"/>
    <n v="36.454999999999998"/>
    <x v="43"/>
    <s v="Liberica"/>
    <s v="Light"/>
  </r>
  <r>
    <s v="OUQ-73954-002"/>
    <d v="2019-01-06T00:00:00"/>
    <s v="66308-13503-KD"/>
    <s v="R-M-0.2"/>
    <n v="4"/>
    <s v="Krissie Hammett"/>
    <s v="khammettgm@dmoz.org"/>
    <s v="United States"/>
    <s v="Rob"/>
    <s v="M"/>
    <n v="0.2"/>
    <n v="2.9849999999999999"/>
    <x v="22"/>
    <s v="Robusta"/>
    <s v="Medium"/>
  </r>
  <r>
    <s v="LGL-16843-667"/>
    <d v="2021-05-05T00:00:00"/>
    <s v="82458-87830-JE"/>
    <s v="A-D-0.2"/>
    <n v="4"/>
    <s v="Alisha Hulburt"/>
    <s v="ahulburtgn@fda.gov"/>
    <s v="United States"/>
    <s v="Ara"/>
    <s v="D"/>
    <n v="0.2"/>
    <n v="2.9849999999999999"/>
    <x v="22"/>
    <s v="Arabica"/>
    <s v="Dark"/>
  </r>
  <r>
    <s v="TCC-89722-031"/>
    <d v="2021-10-23T00:00:00"/>
    <s v="41611-34336-WT"/>
    <s v="L-D-0.5"/>
    <n v="1"/>
    <s v="Peyter Lauritzen"/>
    <s v="plauritzengo@photobucket.com"/>
    <s v="United States"/>
    <s v="Lib"/>
    <s v="D"/>
    <n v="0.5"/>
    <n v="7.77"/>
    <x v="41"/>
    <s v="Liberica"/>
    <s v="Dark"/>
  </r>
  <r>
    <s v="TRA-79507-007"/>
    <d v="2019-12-16T00:00:00"/>
    <s v="70089-27418-UJ"/>
    <s v="R-L-2.5"/>
    <n v="4"/>
    <s v="Aurelia Burgwin"/>
    <s v="aburgwingp@redcross.org"/>
    <s v="United States"/>
    <s v="Rob"/>
    <s v="L"/>
    <n v="2.5"/>
    <n v="27.484999999999996"/>
    <x v="108"/>
    <s v="Robusta"/>
    <s v="Light"/>
  </r>
  <r>
    <s v="MZJ-77284-941"/>
    <d v="2019-05-18T00:00:00"/>
    <s v="99978-56910-BN"/>
    <s v="E-L-0.2"/>
    <n v="5"/>
    <s v="Emalee Rolin"/>
    <s v="erolingq@google.fr"/>
    <s v="United States"/>
    <s v="Exc"/>
    <s v="L"/>
    <n v="0.2"/>
    <n v="4.4550000000000001"/>
    <x v="110"/>
    <s v="Excelsa"/>
    <s v="Light"/>
  </r>
  <r>
    <s v="AXN-57779-891"/>
    <d v="2019-07-14T00:00:00"/>
    <s v="09668-23340-IC"/>
    <s v="R-M-0.2"/>
    <n v="3"/>
    <s v="Donavon Fowle"/>
    <s v="dfowlegr@epa.gov"/>
    <s v="United States"/>
    <s v="Rob"/>
    <s v="M"/>
    <n v="0.2"/>
    <n v="2.9849999999999999"/>
    <x v="169"/>
    <s v="Robusta"/>
    <s v="Medium"/>
  </r>
  <r>
    <s v="PJB-15659-994"/>
    <d v="2020-11-13T00:00:00"/>
    <s v="39457-62611-YK"/>
    <s v="L-D-2.5"/>
    <n v="4"/>
    <s v="Jorge Bettison"/>
    <s v=" "/>
    <s v="Ireland"/>
    <s v="Lib"/>
    <s v="D"/>
    <n v="2.5"/>
    <n v="29.784999999999997"/>
    <x v="129"/>
    <s v="Liberica"/>
    <s v="Dark"/>
  </r>
  <r>
    <s v="LTS-03470-353"/>
    <d v="2020-07-16T00:00:00"/>
    <s v="90985-89807-RW"/>
    <s v="A-L-2.5"/>
    <n v="5"/>
    <s v="Wang Powlesland"/>
    <s v="wpowleslandgt@soundcloud.com"/>
    <s v="United States"/>
    <s v="Ara"/>
    <s v="L"/>
    <n v="2.5"/>
    <n v="29.784999999999997"/>
    <x v="74"/>
    <s v="Arabica"/>
    <s v="Light"/>
  </r>
  <r>
    <s v="UMM-28497-689"/>
    <d v="2020-11-03T00:00:00"/>
    <s v="05325-97750-WP"/>
    <s v="L-L-2.5"/>
    <n v="3"/>
    <s v="Cody Verissimo"/>
    <s v="cverissimogh@theglobeandmail.com"/>
    <s v="United Kingdom"/>
    <s v="Lib"/>
    <s v="L"/>
    <n v="2.5"/>
    <n v="36.454999999999998"/>
    <x v="63"/>
    <s v="Liberica"/>
    <s v="Light"/>
  </r>
  <r>
    <s v="MJZ-93232-402"/>
    <d v="2022-03-20T00:00:00"/>
    <s v="17816-67941-ZS"/>
    <s v="E-D-0.2"/>
    <n v="1"/>
    <s v="Laurence Ellingham"/>
    <s v="lellinghamgv@sciencedaily.com"/>
    <s v="United States"/>
    <s v="Exc"/>
    <s v="D"/>
    <n v="0.2"/>
    <n v="3.645"/>
    <x v="186"/>
    <s v="Excelsa"/>
    <s v="Dark"/>
  </r>
  <r>
    <s v="UHW-74617-126"/>
    <d v="2022-02-16T00:00:00"/>
    <s v="90816-65619-LM"/>
    <s v="E-D-2.5"/>
    <n v="2"/>
    <s v="Billy Neiland"/>
    <s v=" "/>
    <s v="United States"/>
    <s v="Exc"/>
    <s v="D"/>
    <n v="2.5"/>
    <n v="27.945"/>
    <x v="158"/>
    <s v="Excelsa"/>
    <s v="Dark"/>
  </r>
  <r>
    <s v="RIK-61730-794"/>
    <d v="2020-11-12T00:00:00"/>
    <s v="69761-61146-KD"/>
    <s v="L-M-0.2"/>
    <n v="6"/>
    <s v="Ancell Fendt"/>
    <s v="afendtgx@forbes.com"/>
    <s v="United States"/>
    <s v="Lib"/>
    <s v="M"/>
    <n v="0.2"/>
    <n v="4.3650000000000002"/>
    <x v="50"/>
    <s v="Liberica"/>
    <s v="Medium"/>
  </r>
  <r>
    <s v="IDJ-55379-750"/>
    <d v="2019-10-05T00:00:00"/>
    <s v="24040-20817-QB"/>
    <s v="R-M-1"/>
    <n v="4"/>
    <s v="Angelia Cleyburn"/>
    <s v="acleyburngy@lycos.com"/>
    <s v="United States"/>
    <s v="Rob"/>
    <s v="M"/>
    <n v="1"/>
    <n v="9.9499999999999993"/>
    <x v="10"/>
    <s v="Robusta"/>
    <s v="Medium"/>
  </r>
  <r>
    <s v="OHX-11953-965"/>
    <d v="2019-10-01T00:00:00"/>
    <s v="19524-21432-XP"/>
    <s v="E-L-2.5"/>
    <n v="2"/>
    <s v="Temple Castiglione"/>
    <s v="tcastiglionegz@xing.com"/>
    <s v="United States"/>
    <s v="Exc"/>
    <s v="L"/>
    <n v="2.5"/>
    <n v="34.154999999999994"/>
    <x v="93"/>
    <s v="Excelsa"/>
    <s v="Light"/>
  </r>
  <r>
    <s v="TVV-42245-088"/>
    <d v="2020-03-06T00:00:00"/>
    <s v="14398-43114-RV"/>
    <s v="A-M-0.2"/>
    <n v="4"/>
    <s v="Betti Lacasa"/>
    <s v=" "/>
    <s v="Ireland"/>
    <s v="Ara"/>
    <s v="M"/>
    <n v="0.2"/>
    <n v="3.375"/>
    <x v="72"/>
    <s v="Arabica"/>
    <s v="Medium"/>
  </r>
  <r>
    <s v="DYP-74337-787"/>
    <d v="2019-10-23T00:00:00"/>
    <s v="41486-52502-QQ"/>
    <s v="R-M-0.5"/>
    <n v="1"/>
    <s v="Gunilla Lynch"/>
    <s v=" "/>
    <s v="United States"/>
    <s v="Rob"/>
    <s v="M"/>
    <n v="0.5"/>
    <n v="5.97"/>
    <x v="9"/>
    <s v="Robusta"/>
    <s v="Medium"/>
  </r>
  <r>
    <s v="OKA-93124-100"/>
    <d v="2020-04-23T00:00:00"/>
    <s v="05325-97750-WP"/>
    <s v="R-M-0.5"/>
    <n v="5"/>
    <s v="Cody Verissimo"/>
    <s v="cverissimogh@theglobeandmail.com"/>
    <s v="United Kingdom"/>
    <s v="Rob"/>
    <s v="M"/>
    <n v="0.5"/>
    <n v="5.97"/>
    <x v="44"/>
    <s v="Robusta"/>
    <s v="Medium"/>
  </r>
  <r>
    <s v="IXW-20780-268"/>
    <d v="2020-06-24T00:00:00"/>
    <s v="20236-64364-QL"/>
    <s v="L-L-2.5"/>
    <n v="2"/>
    <s v="Shay Couronne"/>
    <s v="scouronneh3@mozilla.org"/>
    <s v="United States"/>
    <s v="Lib"/>
    <s v="L"/>
    <n v="2.5"/>
    <n v="36.454999999999998"/>
    <x v="37"/>
    <s v="Liberica"/>
    <s v="Light"/>
  </r>
  <r>
    <s v="NGG-24006-937"/>
    <d v="2021-03-16T00:00:00"/>
    <s v="29102-40100-TZ"/>
    <s v="E-M-2.5"/>
    <n v="4"/>
    <s v="Linus Flippelli"/>
    <s v="lflippellih4@github.io"/>
    <s v="United Kingdom"/>
    <s v="Exc"/>
    <s v="M"/>
    <n v="2.5"/>
    <n v="31.624999999999996"/>
    <x v="177"/>
    <s v="Excelsa"/>
    <s v="Medium"/>
  </r>
  <r>
    <s v="JZC-31180-557"/>
    <d v="2020-04-07T00:00:00"/>
    <s v="09171-42203-EB"/>
    <s v="L-M-2.5"/>
    <n v="1"/>
    <s v="Rachelle Elizabeth"/>
    <s v="relizabethh5@live.com"/>
    <s v="United States"/>
    <s v="Lib"/>
    <s v="M"/>
    <n v="2.5"/>
    <n v="33.464999999999996"/>
    <x v="116"/>
    <s v="Liberica"/>
    <s v="Medium"/>
  </r>
  <r>
    <s v="ZMU-63715-204"/>
    <d v="2021-09-30T00:00:00"/>
    <s v="29060-75856-UI"/>
    <s v="E-D-1"/>
    <n v="6"/>
    <s v="Innis Renhard"/>
    <s v="irenhardh6@i2i.jp"/>
    <s v="United States"/>
    <s v="Exc"/>
    <s v="D"/>
    <n v="1"/>
    <n v="12.15"/>
    <x v="118"/>
    <s v="Excelsa"/>
    <s v="Dark"/>
  </r>
  <r>
    <s v="GND-08192-056"/>
    <d v="2022-05-01T00:00:00"/>
    <s v="17088-16989-PL"/>
    <s v="L-D-0.5"/>
    <n v="2"/>
    <s v="Winne Roche"/>
    <s v="wrocheh7@xinhuanet.com"/>
    <s v="United States"/>
    <s v="Lib"/>
    <s v="D"/>
    <n v="0.5"/>
    <n v="7.77"/>
    <x v="42"/>
    <s v="Liberica"/>
    <s v="Dark"/>
  </r>
  <r>
    <s v="RYY-38961-093"/>
    <d v="2021-01-21T00:00:00"/>
    <s v="14756-18321-CL"/>
    <s v="A-M-0.2"/>
    <n v="6"/>
    <s v="Linn Alaway"/>
    <s v="lalawayhh@weather.com"/>
    <s v="United States"/>
    <s v="Ara"/>
    <s v="M"/>
    <n v="0.2"/>
    <n v="3.375"/>
    <x v="16"/>
    <s v="Arabica"/>
    <s v="Medium"/>
  </r>
  <r>
    <s v="CVA-64996-969"/>
    <d v="2020-06-24T00:00:00"/>
    <s v="13324-78688-MI"/>
    <s v="A-L-1"/>
    <n v="6"/>
    <s v="Cordy Odgaard"/>
    <s v="codgaardh9@nsw.gov.au"/>
    <s v="United States"/>
    <s v="Ara"/>
    <s v="L"/>
    <n v="1"/>
    <n v="12.95"/>
    <x v="17"/>
    <s v="Arabica"/>
    <s v="Light"/>
  </r>
  <r>
    <s v="XTH-67276-442"/>
    <d v="2019-03-03T00:00:00"/>
    <s v="73799-04749-BM"/>
    <s v="L-M-2.5"/>
    <n v="4"/>
    <s v="Bertine Byrd"/>
    <s v="bbyrdha@4shared.com"/>
    <s v="United States"/>
    <s v="Lib"/>
    <s v="M"/>
    <n v="2.5"/>
    <n v="33.464999999999996"/>
    <x v="136"/>
    <s v="Liberica"/>
    <s v="Medium"/>
  </r>
  <r>
    <s v="PVU-02950-470"/>
    <d v="2021-01-28T00:00:00"/>
    <s v="01927-46702-YT"/>
    <s v="E-D-1"/>
    <n v="1"/>
    <s v="Nelie Garnson"/>
    <s v=" "/>
    <s v="United Kingdom"/>
    <s v="Exc"/>
    <s v="D"/>
    <n v="1"/>
    <n v="12.15"/>
    <x v="87"/>
    <s v="Excelsa"/>
    <s v="Dark"/>
  </r>
  <r>
    <s v="XSN-26809-910"/>
    <d v="2020-06-28T00:00:00"/>
    <s v="80467-17137-TO"/>
    <s v="E-M-2.5"/>
    <n v="2"/>
    <s v="Dianne Chardin"/>
    <s v="dchardinhc@nhs.uk"/>
    <s v="Ireland"/>
    <s v="Exc"/>
    <s v="M"/>
    <n v="2.5"/>
    <n v="31.624999999999996"/>
    <x v="40"/>
    <s v="Excelsa"/>
    <s v="Medium"/>
  </r>
  <r>
    <s v="UDN-88321-005"/>
    <d v="2020-07-05T00:00:00"/>
    <s v="14640-87215-BK"/>
    <s v="R-L-0.5"/>
    <n v="5"/>
    <s v="Hailee Radbone"/>
    <s v="hradbonehd@newsvine.com"/>
    <s v="United States"/>
    <s v="Rob"/>
    <s v="L"/>
    <n v="0.5"/>
    <n v="7.169999999999999"/>
    <x v="66"/>
    <s v="Robusta"/>
    <s v="Light"/>
  </r>
  <r>
    <s v="EXP-21628-670"/>
    <d v="2019-03-02T00:00:00"/>
    <s v="94447-35885-HK"/>
    <s v="A-M-2.5"/>
    <n v="3"/>
    <s v="Wallis Bernth"/>
    <s v="wbernthhe@miitbeian.gov.cn"/>
    <s v="United States"/>
    <s v="Ara"/>
    <s v="M"/>
    <n v="2.5"/>
    <n v="25.874999999999996"/>
    <x v="57"/>
    <s v="Arabica"/>
    <s v="Medium"/>
  </r>
  <r>
    <s v="VGM-24161-361"/>
    <d v="2022-05-01T00:00:00"/>
    <s v="71034-49694-CS"/>
    <s v="E-M-2.5"/>
    <n v="2"/>
    <s v="Byron Acarson"/>
    <s v="bacarsonhf@cnn.com"/>
    <s v="United States"/>
    <s v="Exc"/>
    <s v="M"/>
    <n v="2.5"/>
    <n v="31.624999999999996"/>
    <x v="40"/>
    <s v="Excelsa"/>
    <s v="Medium"/>
  </r>
  <r>
    <s v="PKN-19556-918"/>
    <d v="2022-04-29T00:00:00"/>
    <s v="00445-42781-KX"/>
    <s v="E-L-0.2"/>
    <n v="6"/>
    <s v="Faunie Brigham"/>
    <s v="fbrighamhg@blog.com"/>
    <s v="Ireland"/>
    <s v="Exc"/>
    <s v="L"/>
    <n v="0.2"/>
    <n v="4.4550000000000001"/>
    <x v="149"/>
    <s v="Excelsa"/>
    <s v="Light"/>
  </r>
  <r>
    <s v="PKN-19556-918"/>
    <d v="2022-04-29T00:00:00"/>
    <s v="00445-42781-KX"/>
    <s v="L-D-0.5"/>
    <n v="4"/>
    <s v="Faunie Brigham"/>
    <s v="fbrighamhg@blog.com"/>
    <s v="Ireland"/>
    <s v="Lib"/>
    <s v="D"/>
    <n v="0.5"/>
    <n v="7.77"/>
    <x v="113"/>
    <s v="Liberica"/>
    <s v="Dark"/>
  </r>
  <r>
    <s v="PKN-19556-918"/>
    <d v="2022-04-29T00:00:00"/>
    <s v="00445-42781-KX"/>
    <s v="A-D-0.2"/>
    <n v="1"/>
    <s v="Faunie Brigham"/>
    <s v="fbrighamhg@blog.com"/>
    <s v="Ireland"/>
    <s v="Ara"/>
    <s v="D"/>
    <n v="0.2"/>
    <n v="2.9849999999999999"/>
    <x v="55"/>
    <s v="Arabica"/>
    <s v="Dark"/>
  </r>
  <r>
    <s v="PKN-19556-918"/>
    <d v="2022-04-29T00:00:00"/>
    <s v="00445-42781-KX"/>
    <s v="R-D-2.5"/>
    <n v="5"/>
    <s v="Faunie Brigham"/>
    <s v="fbrighamhg@blog.com"/>
    <s v="Ireland"/>
    <s v="Rob"/>
    <s v="D"/>
    <n v="2.5"/>
    <n v="20.584999999999997"/>
    <x v="182"/>
    <s v="Robusta"/>
    <s v="Dark"/>
  </r>
  <r>
    <s v="DXQ-44537-297"/>
    <d v="2020-08-06T00:00:00"/>
    <s v="96116-24737-LV"/>
    <s v="E-L-0.5"/>
    <n v="4"/>
    <s v="Marjorie Yoxen"/>
    <s v="myoxenhk@google.com"/>
    <s v="United States"/>
    <s v="Exc"/>
    <s v="L"/>
    <n v="0.5"/>
    <n v="8.91"/>
    <x v="70"/>
    <s v="Excelsa"/>
    <s v="Light"/>
  </r>
  <r>
    <s v="BPC-54727-307"/>
    <d v="2019-12-21T00:00:00"/>
    <s v="18684-73088-YL"/>
    <s v="R-L-1"/>
    <n v="4"/>
    <s v="Gaspar McGavin"/>
    <s v="gmcgavinhl@histats.com"/>
    <s v="United States"/>
    <s v="Rob"/>
    <s v="L"/>
    <n v="1"/>
    <n v="11.95"/>
    <x v="62"/>
    <s v="Robusta"/>
    <s v="Light"/>
  </r>
  <r>
    <s v="KSH-47717-456"/>
    <d v="2020-04-19T00:00:00"/>
    <s v="74671-55639-TU"/>
    <s v="L-M-1"/>
    <n v="3"/>
    <s v="Lindy Uttermare"/>
    <s v="luttermarehm@engadget.com"/>
    <s v="United States"/>
    <s v="Lib"/>
    <s v="M"/>
    <n v="1"/>
    <n v="14.55"/>
    <x v="34"/>
    <s v="Liberica"/>
    <s v="Medium"/>
  </r>
  <r>
    <s v="ANK-59436-446"/>
    <d v="2022-01-17T00:00:00"/>
    <s v="17488-65879-XL"/>
    <s v="E-L-0.5"/>
    <n v="4"/>
    <s v="Eal D'Ambrogio"/>
    <s v="edambrogiohn@techcrunch.com"/>
    <s v="United States"/>
    <s v="Exc"/>
    <s v="L"/>
    <n v="0.5"/>
    <n v="8.91"/>
    <x v="70"/>
    <s v="Excelsa"/>
    <s v="Light"/>
  </r>
  <r>
    <s v="AYY-83051-752"/>
    <d v="2019-01-22T00:00:00"/>
    <s v="46431-09298-OU"/>
    <s v="L-L-1"/>
    <n v="6"/>
    <s v="Carolee Winchcombe"/>
    <s v="cwinchcombeho@jiathis.com"/>
    <s v="United States"/>
    <s v="Lib"/>
    <s v="L"/>
    <n v="1"/>
    <n v="15.85"/>
    <x v="179"/>
    <s v="Liberica"/>
    <s v="Light"/>
  </r>
  <r>
    <s v="CSW-59644-267"/>
    <d v="2020-02-28T00:00:00"/>
    <s v="60378-26473-FE"/>
    <s v="E-M-2.5"/>
    <n v="1"/>
    <s v="Benedikta Paumier"/>
    <s v="bpaumierhp@umn.edu"/>
    <s v="Ireland"/>
    <s v="Exc"/>
    <s v="M"/>
    <n v="2.5"/>
    <n v="31.624999999999996"/>
    <x v="176"/>
    <s v="Excelsa"/>
    <s v="Medium"/>
  </r>
  <r>
    <s v="ITY-92466-909"/>
    <d v="2019-08-07T00:00:00"/>
    <s v="34927-68586-ZV"/>
    <s v="A-M-2.5"/>
    <n v="3"/>
    <s v="Neville Piatto"/>
    <s v=" "/>
    <s v="Ireland"/>
    <s v="Ara"/>
    <s v="M"/>
    <n v="2.5"/>
    <n v="25.874999999999996"/>
    <x v="57"/>
    <s v="Arabica"/>
    <s v="Medium"/>
  </r>
  <r>
    <s v="IGW-04801-466"/>
    <d v="2021-05-15T00:00:00"/>
    <s v="29051-27555-GD"/>
    <s v="L-D-0.2"/>
    <n v="1"/>
    <s v="Jeno Capey"/>
    <s v="jcapeyhr@bravesites.com"/>
    <s v="United States"/>
    <s v="Lib"/>
    <s v="D"/>
    <n v="0.2"/>
    <n v="3.8849999999999998"/>
    <x v="84"/>
    <s v="Liberica"/>
    <s v="Dark"/>
  </r>
  <r>
    <s v="LJN-34281-921"/>
    <d v="2021-12-17T00:00:00"/>
    <s v="52143-35672-JF"/>
    <s v="R-L-2.5"/>
    <n v="5"/>
    <s v="Tuckie Mathonnet"/>
    <s v="tmathonneti0@google.co.jp"/>
    <s v="United States"/>
    <s v="Rob"/>
    <s v="L"/>
    <n v="2.5"/>
    <n v="27.484999999999996"/>
    <x v="187"/>
    <s v="Robusta"/>
    <s v="Light"/>
  </r>
  <r>
    <s v="BWZ-46364-547"/>
    <d v="2021-09-09T00:00:00"/>
    <s v="64918-67725-MN"/>
    <s v="R-L-1"/>
    <n v="3"/>
    <s v="Yardley Basill"/>
    <s v="ybasillht@theguardian.com"/>
    <s v="United States"/>
    <s v="Rob"/>
    <s v="L"/>
    <n v="1"/>
    <n v="11.95"/>
    <x v="66"/>
    <s v="Robusta"/>
    <s v="Light"/>
  </r>
  <r>
    <s v="SBC-95710-706"/>
    <d v="2020-02-19T00:00:00"/>
    <s v="85634-61759-ND"/>
    <s v="E-M-0.2"/>
    <n v="2"/>
    <s v="Maggy Baistow"/>
    <s v="mbaistowhu@i2i.jp"/>
    <s v="United Kingdom"/>
    <s v="Exc"/>
    <s v="M"/>
    <n v="0.2"/>
    <n v="4.125"/>
    <x v="112"/>
    <s v="Excelsa"/>
    <s v="Medium"/>
  </r>
  <r>
    <s v="WRN-55114-031"/>
    <d v="2020-06-29T00:00:00"/>
    <s v="40180-22940-QB"/>
    <s v="E-L-2.5"/>
    <n v="3"/>
    <s v="Courtney Pallant"/>
    <s v="cpallanthv@typepad.com"/>
    <s v="United States"/>
    <s v="Exc"/>
    <s v="L"/>
    <n v="2.5"/>
    <n v="34.154999999999994"/>
    <x v="89"/>
    <s v="Excelsa"/>
    <s v="Light"/>
  </r>
  <r>
    <s v="TZU-64255-831"/>
    <d v="2022-05-13T00:00:00"/>
    <s v="34666-76738-SQ"/>
    <s v="R-D-2.5"/>
    <n v="2"/>
    <s v="Marne Mingey"/>
    <s v=" "/>
    <s v="United States"/>
    <s v="Rob"/>
    <s v="D"/>
    <n v="2.5"/>
    <n v="20.584999999999997"/>
    <x v="13"/>
    <s v="Robusta"/>
    <s v="Dark"/>
  </r>
  <r>
    <s v="JVF-91003-729"/>
    <d v="2020-10-02T00:00:00"/>
    <s v="98536-88616-FF"/>
    <s v="A-D-2.5"/>
    <n v="3"/>
    <s v="Denny O' Ronan"/>
    <s v="dohx@redcross.org"/>
    <s v="United States"/>
    <s v="Ara"/>
    <s v="D"/>
    <n v="2.5"/>
    <n v="22.884999999999998"/>
    <x v="96"/>
    <s v="Arabica"/>
    <s v="Dark"/>
  </r>
  <r>
    <s v="MVB-22135-665"/>
    <d v="2021-12-02T00:00:00"/>
    <s v="55621-06130-SA"/>
    <s v="A-D-1"/>
    <n v="1"/>
    <s v="Dottie Rallin"/>
    <s v="drallinhy@howstuffworks.com"/>
    <s v="United States"/>
    <s v="Ara"/>
    <s v="D"/>
    <n v="1"/>
    <n v="9.9499999999999993"/>
    <x v="138"/>
    <s v="Arabica"/>
    <s v="Dark"/>
  </r>
  <r>
    <s v="CKS-47815-571"/>
    <d v="2021-11-02T00:00:00"/>
    <s v="45666-86771-EH"/>
    <s v="L-L-0.5"/>
    <n v="3"/>
    <s v="Ardith Chill"/>
    <s v="achillhz@epa.gov"/>
    <s v="United Kingdom"/>
    <s v="Lib"/>
    <s v="L"/>
    <n v="0.5"/>
    <n v="9.51"/>
    <x v="32"/>
    <s v="Liberica"/>
    <s v="Light"/>
  </r>
  <r>
    <s v="OAW-17338-101"/>
    <d v="2020-02-23T00:00:00"/>
    <s v="52143-35672-JF"/>
    <s v="R-D-0.2"/>
    <n v="6"/>
    <s v="Tuckie Mathonnet"/>
    <s v="tmathonneti0@google.co.jp"/>
    <s v="United States"/>
    <s v="Rob"/>
    <s v="D"/>
    <n v="0.2"/>
    <n v="2.6849999999999996"/>
    <x v="103"/>
    <s v="Robusta"/>
    <s v="Dark"/>
  </r>
  <r>
    <s v="ALP-37623-536"/>
    <d v="2020-07-03T00:00:00"/>
    <s v="24689-69376-XX"/>
    <s v="L-L-1"/>
    <n v="6"/>
    <s v="Charmane Denys"/>
    <s v="cdenysi1@is.gd"/>
    <s v="United Kingdom"/>
    <s v="Lib"/>
    <s v="L"/>
    <n v="1"/>
    <n v="15.85"/>
    <x v="179"/>
    <s v="Liberica"/>
    <s v="Light"/>
  </r>
  <r>
    <s v="WMU-87639-108"/>
    <d v="2019-02-11T00:00:00"/>
    <s v="71891-51101-VQ"/>
    <s v="R-D-0.5"/>
    <n v="1"/>
    <s v="Cecily Stebbings"/>
    <s v="cstebbingsi2@drupal.org"/>
    <s v="United States"/>
    <s v="Rob"/>
    <s v="D"/>
    <n v="0.5"/>
    <n v="5.3699999999999992"/>
    <x v="147"/>
    <s v="Robusta"/>
    <s v="Dark"/>
  </r>
  <r>
    <s v="USN-44968-231"/>
    <d v="2020-09-10T00:00:00"/>
    <s v="71749-05400-CN"/>
    <s v="R-L-1"/>
    <n v="4"/>
    <s v="Giana Tonnesen"/>
    <s v=" "/>
    <s v="United States"/>
    <s v="Rob"/>
    <s v="L"/>
    <n v="1"/>
    <n v="11.95"/>
    <x v="62"/>
    <s v="Robusta"/>
    <s v="Light"/>
  </r>
  <r>
    <s v="YZG-20575-451"/>
    <d v="2020-03-02T00:00:00"/>
    <s v="64845-00270-NO"/>
    <s v="L-L-1"/>
    <n v="4"/>
    <s v="Rhetta Zywicki"/>
    <s v="rzywickii4@ifeng.com"/>
    <s v="Ireland"/>
    <s v="Lib"/>
    <s v="L"/>
    <n v="1"/>
    <n v="15.85"/>
    <x v="165"/>
    <s v="Liberica"/>
    <s v="Light"/>
  </r>
  <r>
    <s v="HTH-52867-812"/>
    <d v="2021-06-28T00:00:00"/>
    <s v="29851-36402-UX"/>
    <s v="A-M-2.5"/>
    <n v="4"/>
    <s v="Almeria Burgett"/>
    <s v="aburgetti5@moonfruit.com"/>
    <s v="United States"/>
    <s v="Ara"/>
    <s v="M"/>
    <n v="2.5"/>
    <n v="25.874999999999996"/>
    <x v="68"/>
    <s v="Arabica"/>
    <s v="Medium"/>
  </r>
  <r>
    <s v="FWU-44971-444"/>
    <d v="2019-01-11T00:00:00"/>
    <s v="12190-25421-WM"/>
    <s v="A-D-2.5"/>
    <n v="3"/>
    <s v="Marvin Malloy"/>
    <s v="mmalloyi6@seattletimes.com"/>
    <s v="United States"/>
    <s v="Ara"/>
    <s v="D"/>
    <n v="2.5"/>
    <n v="22.884999999999998"/>
    <x v="96"/>
    <s v="Arabica"/>
    <s v="Dark"/>
  </r>
  <r>
    <s v="EQI-82205-066"/>
    <d v="2019-09-20T00:00:00"/>
    <s v="52316-30571-GD"/>
    <s v="R-M-2.5"/>
    <n v="2"/>
    <s v="Maxim McParland"/>
    <s v="mmcparlandi7@w3.org"/>
    <s v="United States"/>
    <s v="Rob"/>
    <s v="M"/>
    <n v="2.5"/>
    <n v="22.884999999999998"/>
    <x v="135"/>
    <s v="Robusta"/>
    <s v="Medium"/>
  </r>
  <r>
    <s v="NAR-00747-074"/>
    <d v="2021-10-16T00:00:00"/>
    <s v="23243-92649-RY"/>
    <s v="L-D-1"/>
    <n v="4"/>
    <s v="Sylas Jennaroy"/>
    <s v="sjennaroyi8@purevolume.com"/>
    <s v="United States"/>
    <s v="Lib"/>
    <s v="D"/>
    <n v="1"/>
    <n v="12.95"/>
    <x v="67"/>
    <s v="Liberica"/>
    <s v="Dark"/>
  </r>
  <r>
    <s v="JYR-22052-185"/>
    <d v="2020-01-01T00:00:00"/>
    <s v="39528-19971-OR"/>
    <s v="A-M-0.5"/>
    <n v="2"/>
    <s v="Wren Place"/>
    <s v="wplacei9@wsj.com"/>
    <s v="United States"/>
    <s v="Ara"/>
    <s v="M"/>
    <n v="0.5"/>
    <n v="6.75"/>
    <x v="72"/>
    <s v="Arabica"/>
    <s v="Medium"/>
  </r>
  <r>
    <s v="XKO-54097-932"/>
    <d v="2022-03-10T00:00:00"/>
    <s v="32743-78448-KT"/>
    <s v="E-M-0.5"/>
    <n v="3"/>
    <s v="Janella Millett"/>
    <s v="jmillettik@addtoany.com"/>
    <s v="United States"/>
    <s v="Exc"/>
    <s v="M"/>
    <n v="0.5"/>
    <n v="8.25"/>
    <x v="167"/>
    <s v="Excelsa"/>
    <s v="Medium"/>
  </r>
  <r>
    <s v="HXA-72415-025"/>
    <d v="2022-05-12T00:00:00"/>
    <s v="93417-12322-YB"/>
    <s v="A-D-2.5"/>
    <n v="2"/>
    <s v="Dollie Gadsden"/>
    <s v="dgadsdenib@google.com.hk"/>
    <s v="Ireland"/>
    <s v="Ara"/>
    <s v="D"/>
    <n v="2.5"/>
    <n v="22.884999999999998"/>
    <x v="135"/>
    <s v="Arabica"/>
    <s v="Dark"/>
  </r>
  <r>
    <s v="MJF-20065-335"/>
    <d v="2020-09-10T00:00:00"/>
    <s v="56891-86662-UY"/>
    <s v="E-L-0.5"/>
    <n v="6"/>
    <s v="Val Wakelin"/>
    <s v="vwakelinic@unesco.org"/>
    <s v="United States"/>
    <s v="Exc"/>
    <s v="L"/>
    <n v="0.5"/>
    <n v="8.91"/>
    <x v="119"/>
    <s v="Excelsa"/>
    <s v="Light"/>
  </r>
  <r>
    <s v="GFI-83300-059"/>
    <d v="2021-10-16T00:00:00"/>
    <s v="40414-26467-VE"/>
    <s v="A-M-0.2"/>
    <n v="6"/>
    <s v="Annie Campsall"/>
    <s v="acampsallid@zimbio.com"/>
    <s v="United States"/>
    <s v="Ara"/>
    <s v="M"/>
    <n v="0.2"/>
    <n v="3.375"/>
    <x v="16"/>
    <s v="Arabica"/>
    <s v="Medium"/>
  </r>
  <r>
    <s v="WJR-51493-682"/>
    <d v="2021-06-17T00:00:00"/>
    <s v="87858-83734-RK"/>
    <s v="L-D-2.5"/>
    <n v="5"/>
    <s v="Shermy Moseby"/>
    <s v="smosebyie@stanford.edu"/>
    <s v="United States"/>
    <s v="Lib"/>
    <s v="D"/>
    <n v="2.5"/>
    <n v="29.784999999999997"/>
    <x v="74"/>
    <s v="Liberica"/>
    <s v="Dark"/>
  </r>
  <r>
    <s v="SHP-55648-472"/>
    <d v="2019-03-30T00:00:00"/>
    <s v="46818-20198-GB"/>
    <s v="A-M-1"/>
    <n v="6"/>
    <s v="Corrie Wass"/>
    <s v="cwassif@prweb.com"/>
    <s v="United States"/>
    <s v="Ara"/>
    <s v="M"/>
    <n v="1"/>
    <n v="11.25"/>
    <x v="173"/>
    <s v="Arabica"/>
    <s v="Medium"/>
  </r>
  <r>
    <s v="HYR-03455-684"/>
    <d v="2021-12-19T00:00:00"/>
    <s v="29808-89098-XD"/>
    <s v="E-D-1"/>
    <n v="6"/>
    <s v="Ira Sjostrom"/>
    <s v="isjostromig@pbs.org"/>
    <s v="United States"/>
    <s v="Exc"/>
    <s v="D"/>
    <n v="1"/>
    <n v="12.15"/>
    <x v="118"/>
    <s v="Excelsa"/>
    <s v="Dark"/>
  </r>
  <r>
    <s v="HYR-03455-684"/>
    <d v="2021-12-19T00:00:00"/>
    <s v="29808-89098-XD"/>
    <s v="L-D-0.2"/>
    <n v="2"/>
    <s v="Ira Sjostrom"/>
    <s v="isjostromig@pbs.org"/>
    <s v="United States"/>
    <s v="Lib"/>
    <s v="D"/>
    <n v="0.2"/>
    <n v="3.8849999999999998"/>
    <x v="41"/>
    <s v="Liberica"/>
    <s v="Dark"/>
  </r>
  <r>
    <s v="HUG-52766-375"/>
    <d v="2020-06-05T00:00:00"/>
    <s v="78786-77449-RQ"/>
    <s v="A-D-2.5"/>
    <n v="4"/>
    <s v="Jermaine Branchett"/>
    <s v="jbranchettii@bravesites.com"/>
    <s v="United States"/>
    <s v="Ara"/>
    <s v="D"/>
    <n v="2.5"/>
    <n v="22.884999999999998"/>
    <x v="21"/>
    <s v="Arabica"/>
    <s v="Dark"/>
  </r>
  <r>
    <s v="DAH-46595-917"/>
    <d v="2021-09-12T00:00:00"/>
    <s v="27878-42224-QF"/>
    <s v="A-D-1"/>
    <n v="6"/>
    <s v="Nissie Rudland"/>
    <s v="nrudlandij@blogs.com"/>
    <s v="Ireland"/>
    <s v="Ara"/>
    <s v="D"/>
    <n v="1"/>
    <n v="9.9499999999999993"/>
    <x v="33"/>
    <s v="Arabica"/>
    <s v="Dark"/>
  </r>
  <r>
    <s v="VEM-79839-466"/>
    <d v="2022-03-16T00:00:00"/>
    <s v="32743-78448-KT"/>
    <s v="R-L-2.5"/>
    <n v="5"/>
    <s v="Janella Millett"/>
    <s v="jmillettik@addtoany.com"/>
    <s v="United States"/>
    <s v="Rob"/>
    <s v="L"/>
    <n v="2.5"/>
    <n v="27.484999999999996"/>
    <x v="187"/>
    <s v="Robusta"/>
    <s v="Light"/>
  </r>
  <r>
    <s v="OWH-11126-533"/>
    <d v="2021-12-21T00:00:00"/>
    <s v="25331-13794-SB"/>
    <s v="L-M-2.5"/>
    <n v="2"/>
    <s v="Ferdie Tourry"/>
    <s v="ftourryil@google.de"/>
    <s v="United States"/>
    <s v="Lib"/>
    <s v="M"/>
    <n v="2.5"/>
    <n v="33.464999999999996"/>
    <x v="174"/>
    <s v="Liberica"/>
    <s v="Medium"/>
  </r>
  <r>
    <s v="UMT-26130-151"/>
    <d v="2019-05-21T00:00:00"/>
    <s v="55864-37682-GQ"/>
    <s v="L-M-0.2"/>
    <n v="3"/>
    <s v="Cecil Weatherall"/>
    <s v="cweatherallim@toplist.cz"/>
    <s v="United States"/>
    <s v="Lib"/>
    <s v="M"/>
    <n v="0.2"/>
    <n v="4.3650000000000002"/>
    <x v="73"/>
    <s v="Liberica"/>
    <s v="Medium"/>
  </r>
  <r>
    <s v="JKA-27899-806"/>
    <d v="2021-10-26T00:00:00"/>
    <s v="97005-25609-CQ"/>
    <s v="R-L-1"/>
    <n v="5"/>
    <s v="Gale Heindrick"/>
    <s v="gheindrickin@usda.gov"/>
    <s v="United States"/>
    <s v="Rob"/>
    <s v="L"/>
    <n v="1"/>
    <n v="11.95"/>
    <x v="143"/>
    <s v="Robusta"/>
    <s v="Light"/>
  </r>
  <r>
    <s v="ULU-07744-724"/>
    <d v="2020-03-26T00:00:00"/>
    <s v="94058-95794-IJ"/>
    <s v="L-M-0.5"/>
    <n v="5"/>
    <s v="Layne Imason"/>
    <s v="limasonio@discuz.net"/>
    <s v="United States"/>
    <s v="Lib"/>
    <s v="M"/>
    <n v="0.5"/>
    <n v="8.73"/>
    <x v="34"/>
    <s v="Liberica"/>
    <s v="Medium"/>
  </r>
  <r>
    <s v="NOM-56457-507"/>
    <d v="2020-10-14T00:00:00"/>
    <s v="40214-03678-GU"/>
    <s v="E-M-1"/>
    <n v="6"/>
    <s v="Hazel Saill"/>
    <s v="hsaillip@odnoklassniki.ru"/>
    <s v="United States"/>
    <s v="Exc"/>
    <s v="M"/>
    <n v="1"/>
    <n v="13.75"/>
    <x v="121"/>
    <s v="Excelsa"/>
    <s v="Medium"/>
  </r>
  <r>
    <s v="NZN-71683-705"/>
    <d v="2021-12-13T00:00:00"/>
    <s v="04921-85445-SL"/>
    <s v="A-L-2.5"/>
    <n v="6"/>
    <s v="Hermann Larvor"/>
    <s v="hlarvoriq@last.fm"/>
    <s v="United States"/>
    <s v="Ara"/>
    <s v="L"/>
    <n v="2.5"/>
    <n v="29.784999999999997"/>
    <x v="39"/>
    <s v="Arabica"/>
    <s v="Light"/>
  </r>
  <r>
    <s v="WMA-34232-850"/>
    <d v="2021-03-08T00:00:00"/>
    <s v="53386-94266-LJ"/>
    <s v="L-D-2.5"/>
    <n v="4"/>
    <s v="Terri Lyford"/>
    <s v=" "/>
    <s v="United States"/>
    <s v="Lib"/>
    <s v="D"/>
    <n v="2.5"/>
    <n v="29.784999999999997"/>
    <x v="129"/>
    <s v="Liberica"/>
    <s v="Dark"/>
  </r>
  <r>
    <s v="EZL-27919-704"/>
    <d v="2021-01-21T00:00:00"/>
    <s v="49480-85909-DG"/>
    <s v="L-L-0.5"/>
    <n v="5"/>
    <s v="Gabey Cogan"/>
    <s v=" "/>
    <s v="United States"/>
    <s v="Lib"/>
    <s v="L"/>
    <n v="0.5"/>
    <n v="9.51"/>
    <x v="46"/>
    <s v="Liberica"/>
    <s v="Light"/>
  </r>
  <r>
    <s v="ZYU-11345-774"/>
    <d v="2021-01-10T00:00:00"/>
    <s v="18293-78136-MN"/>
    <s v="L-M-0.5"/>
    <n v="5"/>
    <s v="Charin Penwarden"/>
    <s v="cpenwardenit@mlb.com"/>
    <s v="Ireland"/>
    <s v="Lib"/>
    <s v="M"/>
    <n v="0.5"/>
    <n v="8.73"/>
    <x v="34"/>
    <s v="Liberica"/>
    <s v="Medium"/>
  </r>
  <r>
    <s v="CPW-34587-459"/>
    <d v="2021-03-26T00:00:00"/>
    <s v="84641-67384-TD"/>
    <s v="A-L-2.5"/>
    <n v="6"/>
    <s v="Milty Middis"/>
    <s v="mmiddisiu@dmoz.org"/>
    <s v="United States"/>
    <s v="Ara"/>
    <s v="L"/>
    <n v="2.5"/>
    <n v="29.784999999999997"/>
    <x v="39"/>
    <s v="Arabica"/>
    <s v="Light"/>
  </r>
  <r>
    <s v="NQZ-82067-394"/>
    <d v="2022-03-25T00:00:00"/>
    <s v="72320-29738-EB"/>
    <s v="R-L-2.5"/>
    <n v="1"/>
    <s v="Adrianne Vairow"/>
    <s v="avairowiv@studiopress.com"/>
    <s v="United Kingdom"/>
    <s v="Rob"/>
    <s v="L"/>
    <n v="2.5"/>
    <n v="27.484999999999996"/>
    <x v="142"/>
    <s v="Robusta"/>
    <s v="Light"/>
  </r>
  <r>
    <s v="JBW-95055-851"/>
    <d v="2021-07-22T00:00:00"/>
    <s v="47355-97488-XS"/>
    <s v="A-M-1"/>
    <n v="5"/>
    <s v="Anjanette Goldie"/>
    <s v="agoldieiw@goo.gl"/>
    <s v="United States"/>
    <s v="Ara"/>
    <s v="M"/>
    <n v="1"/>
    <n v="11.25"/>
    <x v="126"/>
    <s v="Arabica"/>
    <s v="Medium"/>
  </r>
  <r>
    <s v="AHY-20324-088"/>
    <d v="2020-09-06T00:00:00"/>
    <s v="63499-24884-PP"/>
    <s v="L-L-0.2"/>
    <n v="2"/>
    <s v="Nicky Ayris"/>
    <s v="nayrisix@t-online.de"/>
    <s v="United Kingdom"/>
    <s v="Lib"/>
    <s v="L"/>
    <n v="0.2"/>
    <n v="4.7549999999999999"/>
    <x v="54"/>
    <s v="Liberica"/>
    <s v="Light"/>
  </r>
  <r>
    <s v="ZSL-66684-103"/>
    <d v="2019-12-28T00:00:00"/>
    <s v="39193-51770-FM"/>
    <s v="E-M-0.2"/>
    <n v="2"/>
    <s v="Laryssa Benediktovich"/>
    <s v="lbenediktovichiy@wunderground.com"/>
    <s v="United States"/>
    <s v="Exc"/>
    <s v="M"/>
    <n v="0.2"/>
    <n v="4.125"/>
    <x v="112"/>
    <s v="Excelsa"/>
    <s v="Medium"/>
  </r>
  <r>
    <s v="WNE-73911-475"/>
    <d v="2020-04-20T00:00:00"/>
    <s v="61323-91967-GG"/>
    <s v="L-D-0.5"/>
    <n v="6"/>
    <s v="Theo Jacobovitz"/>
    <s v="tjacobovitziz@cbc.ca"/>
    <s v="United States"/>
    <s v="Lib"/>
    <s v="D"/>
    <n v="0.5"/>
    <n v="7.77"/>
    <x v="162"/>
    <s v="Liberica"/>
    <s v="Dark"/>
  </r>
  <r>
    <s v="EZB-68383-559"/>
    <d v="2019-02-21T00:00:00"/>
    <s v="90123-01967-KS"/>
    <s v="R-L-1"/>
    <n v="6"/>
    <s v="Becca Ableson"/>
    <s v=" "/>
    <s v="United States"/>
    <s v="Rob"/>
    <s v="L"/>
    <n v="1"/>
    <n v="11.95"/>
    <x v="144"/>
    <s v="Robusta"/>
    <s v="Light"/>
  </r>
  <r>
    <s v="OVO-01283-090"/>
    <d v="2022-03-17T00:00:00"/>
    <s v="15958-25089-OS"/>
    <s v="L-L-2.5"/>
    <n v="2"/>
    <s v="Jeno Druitt"/>
    <s v="jdruittj1@feedburner.com"/>
    <s v="United States"/>
    <s v="Lib"/>
    <s v="L"/>
    <n v="2.5"/>
    <n v="36.454999999999998"/>
    <x v="37"/>
    <s v="Liberica"/>
    <s v="Light"/>
  </r>
  <r>
    <s v="TXH-78646-919"/>
    <d v="2021-05-14T00:00:00"/>
    <s v="98430-37820-UV"/>
    <s v="R-D-0.2"/>
    <n v="3"/>
    <s v="Deonne Shortall"/>
    <s v="dshortallj2@wikipedia.org"/>
    <s v="United States"/>
    <s v="Rob"/>
    <s v="D"/>
    <n v="0.2"/>
    <n v="2.6849999999999996"/>
    <x v="36"/>
    <s v="Robusta"/>
    <s v="Dark"/>
  </r>
  <r>
    <s v="CYZ-37122-164"/>
    <d v="2019-01-06T00:00:00"/>
    <s v="21798-04171-XC"/>
    <s v="E-M-0.5"/>
    <n v="2"/>
    <s v="Wilton Cottier"/>
    <s v="wcottierj3@cafepress.com"/>
    <s v="United States"/>
    <s v="Exc"/>
    <s v="M"/>
    <n v="0.5"/>
    <n v="8.25"/>
    <x v="38"/>
    <s v="Excelsa"/>
    <s v="Medium"/>
  </r>
  <r>
    <s v="AGQ-06534-750"/>
    <d v="2019-04-24T00:00:00"/>
    <s v="52798-46508-HP"/>
    <s v="A-L-1"/>
    <n v="5"/>
    <s v="Kevan Grinsted"/>
    <s v="kgrinstedj4@google.com.br"/>
    <s v="Ireland"/>
    <s v="Ara"/>
    <s v="L"/>
    <n v="1"/>
    <n v="12.95"/>
    <x v="188"/>
    <s v="Arabica"/>
    <s v="Light"/>
  </r>
  <r>
    <s v="QVL-32245-818"/>
    <d v="2021-05-30T00:00:00"/>
    <s v="46478-42970-EM"/>
    <s v="A-M-0.5"/>
    <n v="5"/>
    <s v="Dionne Skyner"/>
    <s v="dskynerj5@hubpages.com"/>
    <s v="United States"/>
    <s v="Ara"/>
    <s v="M"/>
    <n v="0.5"/>
    <n v="6.75"/>
    <x v="65"/>
    <s v="Arabica"/>
    <s v="Medium"/>
  </r>
  <r>
    <s v="LTD-96842-834"/>
    <d v="2022-07-12T00:00:00"/>
    <s v="00246-15080-LE"/>
    <s v="L-D-2.5"/>
    <n v="6"/>
    <s v="Francesco Dressel"/>
    <s v=" "/>
    <s v="United States"/>
    <s v="Lib"/>
    <s v="D"/>
    <n v="2.5"/>
    <n v="29.784999999999997"/>
    <x v="39"/>
    <s v="Liberica"/>
    <s v="Dark"/>
  </r>
  <r>
    <s v="SEC-91807-425"/>
    <d v="2021-01-31T00:00:00"/>
    <s v="94091-86957-HX"/>
    <s v="A-M-1"/>
    <n v="2"/>
    <s v="Jimmy Dymoke"/>
    <s v="jdymokeje@prnewswire.com"/>
    <s v="Ireland"/>
    <s v="Ara"/>
    <s v="M"/>
    <n v="1"/>
    <n v="11.25"/>
    <x v="122"/>
    <s v="Arabica"/>
    <s v="Medium"/>
  </r>
  <r>
    <s v="MHM-44857-599"/>
    <d v="2019-09-12T00:00:00"/>
    <s v="26295-44907-DK"/>
    <s v="L-D-1"/>
    <n v="1"/>
    <s v="Ambrosio Weinmann"/>
    <s v="aweinmannj8@shinystat.com"/>
    <s v="United States"/>
    <s v="Lib"/>
    <s v="D"/>
    <n v="1"/>
    <n v="12.95"/>
    <x v="2"/>
    <s v="Liberica"/>
    <s v="Dark"/>
  </r>
  <r>
    <s v="KGC-95046-911"/>
    <d v="2020-06-30T00:00:00"/>
    <s v="95351-96177-QV"/>
    <s v="A-M-2.5"/>
    <n v="2"/>
    <s v="Elden Andriessen"/>
    <s v="eandriessenj9@europa.eu"/>
    <s v="United States"/>
    <s v="Ara"/>
    <s v="M"/>
    <n v="2.5"/>
    <n v="25.874999999999996"/>
    <x v="95"/>
    <s v="Arabica"/>
    <s v="Medium"/>
  </r>
  <r>
    <s v="RZC-75150-413"/>
    <d v="2020-03-25T00:00:00"/>
    <s v="92204-96636-BS"/>
    <s v="E-D-0.5"/>
    <n v="5"/>
    <s v="Roxie Deaconson"/>
    <s v="rdeaconsonja@archive.org"/>
    <s v="United States"/>
    <s v="Exc"/>
    <s v="D"/>
    <n v="0.5"/>
    <n v="7.29"/>
    <x v="114"/>
    <s v="Excelsa"/>
    <s v="Dark"/>
  </r>
  <r>
    <s v="EYH-88288-452"/>
    <d v="2021-04-14T00:00:00"/>
    <s v="03010-30348-UA"/>
    <s v="L-L-2.5"/>
    <n v="5"/>
    <s v="Davida Caro"/>
    <s v="dcarojb@twitter.com"/>
    <s v="United States"/>
    <s v="Lib"/>
    <s v="L"/>
    <n v="2.5"/>
    <n v="36.454999999999998"/>
    <x v="134"/>
    <s v="Liberica"/>
    <s v="Light"/>
  </r>
  <r>
    <s v="NYQ-24237-772"/>
    <d v="2019-08-16T00:00:00"/>
    <s v="13441-34686-SW"/>
    <s v="L-D-0.5"/>
    <n v="4"/>
    <s v="Johna Bluck"/>
    <s v="jbluckjc@imageshack.us"/>
    <s v="United States"/>
    <s v="Lib"/>
    <s v="D"/>
    <n v="0.5"/>
    <n v="7.77"/>
    <x v="113"/>
    <s v="Liberica"/>
    <s v="Dark"/>
  </r>
  <r>
    <s v="WKB-21680-566"/>
    <d v="2021-12-17T00:00:00"/>
    <s v="96612-41722-VJ"/>
    <s v="A-M-0.5"/>
    <n v="3"/>
    <s v="Myrle Dearden"/>
    <s v=" "/>
    <s v="Ireland"/>
    <s v="Ara"/>
    <s v="M"/>
    <n v="0.5"/>
    <n v="6.75"/>
    <x v="16"/>
    <s v="Arabica"/>
    <s v="Medium"/>
  </r>
  <r>
    <s v="THE-61147-027"/>
    <d v="2019-12-31T00:00:00"/>
    <s v="94091-86957-HX"/>
    <s v="L-D-1"/>
    <n v="2"/>
    <s v="Jimmy Dymoke"/>
    <s v="jdymokeje@prnewswire.com"/>
    <s v="Ireland"/>
    <s v="Lib"/>
    <s v="D"/>
    <n v="1"/>
    <n v="12.95"/>
    <x v="109"/>
    <s v="Liberica"/>
    <s v="Dark"/>
  </r>
  <r>
    <s v="PTY-86420-119"/>
    <d v="2021-04-12T00:00:00"/>
    <s v="25504-41681-WA"/>
    <s v="A-D-0.5"/>
    <n v="4"/>
    <s v="Orland Tadman"/>
    <s v="otadmanjf@ft.com"/>
    <s v="United States"/>
    <s v="Ara"/>
    <s v="D"/>
    <n v="0.5"/>
    <n v="5.97"/>
    <x v="86"/>
    <s v="Arabica"/>
    <s v="Dark"/>
  </r>
  <r>
    <s v="QHL-27188-431"/>
    <d v="2019-09-28T00:00:00"/>
    <s v="75443-07820-DZ"/>
    <s v="L-L-0.5"/>
    <n v="2"/>
    <s v="Barrett Gudde"/>
    <s v="bguddejg@dailymotion.com"/>
    <s v="United States"/>
    <s v="Lib"/>
    <s v="L"/>
    <n v="0.5"/>
    <n v="9.51"/>
    <x v="81"/>
    <s v="Liberica"/>
    <s v="Light"/>
  </r>
  <r>
    <s v="MIS-54381-047"/>
    <d v="2022-06-15T00:00:00"/>
    <s v="39276-95489-XV"/>
    <s v="A-D-0.5"/>
    <n v="5"/>
    <s v="Nathan Sictornes"/>
    <s v="nsictornesjh@buzzfeed.com"/>
    <s v="Ireland"/>
    <s v="Ara"/>
    <s v="D"/>
    <n v="0.5"/>
    <n v="5.97"/>
    <x v="44"/>
    <s v="Arabica"/>
    <s v="Dark"/>
  </r>
  <r>
    <s v="TBB-29780-459"/>
    <d v="2019-07-15T00:00:00"/>
    <s v="61437-83623-PZ"/>
    <s v="A-L-0.5"/>
    <n v="1"/>
    <s v="Vivyan Dunning"/>
    <s v="vdunningji@independent.co.uk"/>
    <s v="United States"/>
    <s v="Ara"/>
    <s v="L"/>
    <n v="0.5"/>
    <n v="7.77"/>
    <x v="41"/>
    <s v="Arabica"/>
    <s v="Light"/>
  </r>
  <r>
    <s v="QLC-52637-305"/>
    <d v="2019-02-10T00:00:00"/>
    <s v="34317-87258-HQ"/>
    <s v="L-D-2.5"/>
    <n v="4"/>
    <s v="Doralin Baison"/>
    <s v=" "/>
    <s v="Ireland"/>
    <s v="Lib"/>
    <s v="D"/>
    <n v="2.5"/>
    <n v="29.784999999999997"/>
    <x v="129"/>
    <s v="Liberica"/>
    <s v="Dark"/>
  </r>
  <r>
    <s v="CWT-27056-328"/>
    <d v="2022-06-04T00:00:00"/>
    <s v="18570-80998-ZS"/>
    <s v="E-D-0.2"/>
    <n v="6"/>
    <s v="Josefina Ferens"/>
    <s v=" "/>
    <s v="United States"/>
    <s v="Exc"/>
    <s v="D"/>
    <n v="0.2"/>
    <n v="3.645"/>
    <x v="6"/>
    <s v="Excelsa"/>
    <s v="Dark"/>
  </r>
  <r>
    <s v="ASS-05878-128"/>
    <d v="2020-10-10T00:00:00"/>
    <s v="66580-33745-OQ"/>
    <s v="E-L-0.5"/>
    <n v="2"/>
    <s v="Shelley Gehring"/>
    <s v="sgehringjl@gnu.org"/>
    <s v="United States"/>
    <s v="Exc"/>
    <s v="L"/>
    <n v="0.5"/>
    <n v="8.91"/>
    <x v="58"/>
    <s v="Excelsa"/>
    <s v="Light"/>
  </r>
  <r>
    <s v="EGK-03027-418"/>
    <d v="2021-06-06T00:00:00"/>
    <s v="19820-29285-FD"/>
    <s v="E-M-0.2"/>
    <n v="3"/>
    <s v="Barrie Fallowes"/>
    <s v="bfallowesjm@purevolume.com"/>
    <s v="United States"/>
    <s v="Exc"/>
    <s v="M"/>
    <n v="0.2"/>
    <n v="4.125"/>
    <x v="24"/>
    <s v="Excelsa"/>
    <s v="Medium"/>
  </r>
  <r>
    <s v="KCY-61732-849"/>
    <d v="2019-03-16T00:00:00"/>
    <s v="11349-55147-SN"/>
    <s v="L-D-1"/>
    <n v="2"/>
    <s v="Nicolas Aiton"/>
    <s v=" "/>
    <s v="Ireland"/>
    <s v="Lib"/>
    <s v="D"/>
    <n v="1"/>
    <n v="12.95"/>
    <x v="109"/>
    <s v="Liberica"/>
    <s v="Dark"/>
  </r>
  <r>
    <s v="BLI-21697-702"/>
    <d v="2019-12-05T00:00:00"/>
    <s v="21141-12455-VB"/>
    <s v="A-M-0.5"/>
    <n v="2"/>
    <s v="Shelli De Banke"/>
    <s v="sdejo@newsvine.com"/>
    <s v="United States"/>
    <s v="Ara"/>
    <s v="M"/>
    <n v="0.5"/>
    <n v="6.75"/>
    <x v="72"/>
    <s v="Arabica"/>
    <s v="Medium"/>
  </r>
  <r>
    <s v="KFJ-46568-890"/>
    <d v="2019-01-20T00:00:00"/>
    <s v="71003-85639-HB"/>
    <s v="E-L-0.5"/>
    <n v="2"/>
    <s v="Lyell Murch"/>
    <s v=" "/>
    <s v="United States"/>
    <s v="Exc"/>
    <s v="L"/>
    <n v="0.5"/>
    <n v="8.91"/>
    <x v="58"/>
    <s v="Excelsa"/>
    <s v="Light"/>
  </r>
  <r>
    <s v="SOK-43535-680"/>
    <d v="2022-04-04T00:00:00"/>
    <s v="58443-95866-YO"/>
    <s v="E-M-0.5"/>
    <n v="3"/>
    <s v="Stearne Count"/>
    <s v="scountjq@nba.com"/>
    <s v="United States"/>
    <s v="Exc"/>
    <s v="M"/>
    <n v="0.5"/>
    <n v="8.25"/>
    <x v="167"/>
    <s v="Excelsa"/>
    <s v="Medium"/>
  </r>
  <r>
    <s v="XUE-87260-201"/>
    <d v="2022-02-08T00:00:00"/>
    <s v="89646-21249-OH"/>
    <s v="R-M-0.2"/>
    <n v="6"/>
    <s v="Selia Ragles"/>
    <s v="sraglesjr@blogtalkradio.com"/>
    <s v="United States"/>
    <s v="Rob"/>
    <s v="M"/>
    <n v="0.2"/>
    <n v="2.9849999999999999"/>
    <x v="8"/>
    <s v="Robusta"/>
    <s v="Medium"/>
  </r>
  <r>
    <s v="CZF-40873-691"/>
    <d v="2019-06-30T00:00:00"/>
    <s v="64988-20636-XQ"/>
    <s v="E-M-0.5"/>
    <n v="2"/>
    <s v="Silas Deehan"/>
    <s v=" "/>
    <s v="United Kingdom"/>
    <s v="Exc"/>
    <s v="M"/>
    <n v="0.5"/>
    <n v="8.25"/>
    <x v="38"/>
    <s v="Excelsa"/>
    <s v="Medium"/>
  </r>
  <r>
    <s v="AIA-98989-755"/>
    <d v="2020-05-09T00:00:00"/>
    <s v="34704-83143-KS"/>
    <s v="R-M-0.2"/>
    <n v="1"/>
    <s v="Sacha Bruun"/>
    <s v="sbruunjt@blogtalkradio.com"/>
    <s v="United States"/>
    <s v="Rob"/>
    <s v="M"/>
    <n v="0.2"/>
    <n v="2.9849999999999999"/>
    <x v="55"/>
    <s v="Robusta"/>
    <s v="Medium"/>
  </r>
  <r>
    <s v="ITZ-21793-986"/>
    <d v="2021-06-11T00:00:00"/>
    <s v="67388-17544-XX"/>
    <s v="E-D-0.2"/>
    <n v="4"/>
    <s v="Alon Pllu"/>
    <s v="aplluju@dagondesign.com"/>
    <s v="Ireland"/>
    <s v="Exc"/>
    <s v="D"/>
    <n v="0.2"/>
    <n v="3.645"/>
    <x v="20"/>
    <s v="Excelsa"/>
    <s v="Dark"/>
  </r>
  <r>
    <s v="YOK-93322-608"/>
    <d v="2021-11-04T00:00:00"/>
    <s v="69411-48470-ID"/>
    <s v="E-L-1"/>
    <n v="6"/>
    <s v="Gilberto Cornier"/>
    <s v="gcornierjv@techcrunch.com"/>
    <s v="United States"/>
    <s v="Exc"/>
    <s v="L"/>
    <n v="1"/>
    <n v="14.85"/>
    <x v="146"/>
    <s v="Excelsa"/>
    <s v="Light"/>
  </r>
  <r>
    <s v="LXK-00634-611"/>
    <d v="2022-02-20T00:00:00"/>
    <s v="94091-86957-HX"/>
    <s v="R-L-1"/>
    <n v="3"/>
    <s v="Jimmy Dymoke"/>
    <s v="jdymokeje@prnewswire.com"/>
    <s v="Ireland"/>
    <s v="Rob"/>
    <s v="L"/>
    <n v="1"/>
    <n v="11.95"/>
    <x v="66"/>
    <s v="Robusta"/>
    <s v="Light"/>
  </r>
  <r>
    <s v="CQW-37388-302"/>
    <d v="2019-07-03T00:00:00"/>
    <s v="97741-98924-KT"/>
    <s v="A-D-2.5"/>
    <n v="3"/>
    <s v="Willabella Harvison"/>
    <s v="wharvisonjx@gizmodo.com"/>
    <s v="United States"/>
    <s v="Ara"/>
    <s v="D"/>
    <n v="2.5"/>
    <n v="22.884999999999998"/>
    <x v="96"/>
    <s v="Arabica"/>
    <s v="Dark"/>
  </r>
  <r>
    <s v="SPA-79365-334"/>
    <d v="2021-06-01T00:00:00"/>
    <s v="79857-78167-KO"/>
    <s v="L-D-1"/>
    <n v="3"/>
    <s v="Darice Heaford"/>
    <s v="dheafordjy@twitpic.com"/>
    <s v="United States"/>
    <s v="Lib"/>
    <s v="D"/>
    <n v="1"/>
    <n v="12.95"/>
    <x v="5"/>
    <s v="Liberica"/>
    <s v="Dark"/>
  </r>
  <r>
    <s v="VPX-08817-517"/>
    <d v="2020-11-15T00:00:00"/>
    <s v="46963-10322-ZA"/>
    <s v="L-L-1"/>
    <n v="5"/>
    <s v="Granger Fantham"/>
    <s v="gfanthamjz@hexun.com"/>
    <s v="United States"/>
    <s v="Lib"/>
    <s v="L"/>
    <n v="1"/>
    <n v="15.85"/>
    <x v="180"/>
    <s v="Liberica"/>
    <s v="Light"/>
  </r>
  <r>
    <s v="PBP-87115-410"/>
    <d v="2021-01-19T00:00:00"/>
    <s v="93812-74772-MV"/>
    <s v="E-D-0.5"/>
    <n v="5"/>
    <s v="Reynolds Crookshanks"/>
    <s v="rcrookshanksk0@unc.edu"/>
    <s v="United States"/>
    <s v="Exc"/>
    <s v="D"/>
    <n v="0.5"/>
    <n v="7.29"/>
    <x v="114"/>
    <s v="Excelsa"/>
    <s v="Dark"/>
  </r>
  <r>
    <s v="SFB-93752-440"/>
    <d v="2021-10-10T00:00:00"/>
    <s v="48203-23480-UB"/>
    <s v="R-M-0.2"/>
    <n v="3"/>
    <s v="Niels Leake"/>
    <s v="nleakek1@cmu.edu"/>
    <s v="United States"/>
    <s v="Rob"/>
    <s v="M"/>
    <n v="0.2"/>
    <n v="2.9849999999999999"/>
    <x v="169"/>
    <s v="Robusta"/>
    <s v="Medium"/>
  </r>
  <r>
    <s v="TBU-65158-068"/>
    <d v="2022-02-28T00:00:00"/>
    <s v="60357-65386-RD"/>
    <s v="E-D-1"/>
    <n v="2"/>
    <s v="Hetti Measures"/>
    <s v=" "/>
    <s v="United States"/>
    <s v="Exc"/>
    <s v="D"/>
    <n v="1"/>
    <n v="12.15"/>
    <x v="76"/>
    <s v="Excelsa"/>
    <s v="Dark"/>
  </r>
  <r>
    <s v="TEH-08414-216"/>
    <d v="2021-10-01T00:00:00"/>
    <s v="35099-13971-JI"/>
    <s v="E-M-2.5"/>
    <n v="2"/>
    <s v="Gay Eilhersen"/>
    <s v="geilhersenk3@networksolutions.com"/>
    <s v="United States"/>
    <s v="Exc"/>
    <s v="M"/>
    <n v="2.5"/>
    <n v="31.624999999999996"/>
    <x v="40"/>
    <s v="Excelsa"/>
    <s v="Medium"/>
  </r>
  <r>
    <s v="MAY-77231-536"/>
    <d v="2020-09-02T00:00:00"/>
    <s v="01304-59807-OB"/>
    <s v="A-M-0.2"/>
    <n v="2"/>
    <s v="Nico Hubert"/>
    <s v=" "/>
    <s v="United States"/>
    <s v="Ara"/>
    <s v="M"/>
    <n v="0.2"/>
    <n v="3.375"/>
    <x v="52"/>
    <s v="Arabica"/>
    <s v="Medium"/>
  </r>
  <r>
    <s v="ATY-28980-884"/>
    <d v="2020-07-31T00:00:00"/>
    <s v="50705-17295-NK"/>
    <s v="A-L-0.2"/>
    <n v="6"/>
    <s v="Cristina Aleixo"/>
    <s v="caleixok5@globo.com"/>
    <s v="United States"/>
    <s v="Ara"/>
    <s v="L"/>
    <n v="0.2"/>
    <n v="3.8849999999999998"/>
    <x v="102"/>
    <s v="Arabica"/>
    <s v="Light"/>
  </r>
  <r>
    <s v="SWP-88281-918"/>
    <d v="2022-01-10T00:00:00"/>
    <s v="77657-61366-FY"/>
    <s v="L-L-2.5"/>
    <n v="4"/>
    <s v="Derrek Allpress"/>
    <s v=" "/>
    <s v="United States"/>
    <s v="Lib"/>
    <s v="L"/>
    <n v="2.5"/>
    <n v="36.454999999999998"/>
    <x v="43"/>
    <s v="Liberica"/>
    <s v="Light"/>
  </r>
  <r>
    <s v="VCE-56531-986"/>
    <d v="2021-03-09T00:00:00"/>
    <s v="57192-13428-PL"/>
    <s v="R-M-0.5"/>
    <n v="5"/>
    <s v="Rikki Tomkowicz"/>
    <s v="rtomkowiczk7@bravesites.com"/>
    <s v="Ireland"/>
    <s v="Rob"/>
    <s v="M"/>
    <n v="0.5"/>
    <n v="5.97"/>
    <x v="44"/>
    <s v="Robusta"/>
    <s v="Medium"/>
  </r>
  <r>
    <s v="FVV-75700-005"/>
    <d v="2020-11-20T00:00:00"/>
    <s v="24891-77957-LU"/>
    <s v="E-D-0.5"/>
    <n v="3"/>
    <s v="Rochette Huscroft"/>
    <s v="rhuscroftk8@jimdo.com"/>
    <s v="United States"/>
    <s v="Exc"/>
    <s v="D"/>
    <n v="0.5"/>
    <n v="7.29"/>
    <x v="6"/>
    <s v="Excelsa"/>
    <s v="Dark"/>
  </r>
  <r>
    <s v="CFZ-53492-600"/>
    <d v="2022-03-14T00:00:00"/>
    <s v="64896-18468-BT"/>
    <s v="L-M-0.2"/>
    <n v="1"/>
    <s v="Selle Scurrer"/>
    <s v="sscurrerk9@flavors.me"/>
    <s v="United Kingdom"/>
    <s v="Lib"/>
    <s v="M"/>
    <n v="0.2"/>
    <n v="4.3650000000000002"/>
    <x v="189"/>
    <s v="Liberica"/>
    <s v="Medium"/>
  </r>
  <r>
    <s v="LDK-71031-121"/>
    <d v="2019-01-10T00:00:00"/>
    <s v="84761-40784-SV"/>
    <s v="L-L-2.5"/>
    <n v="1"/>
    <s v="Andie Rudram"/>
    <s v="arudramka@prnewswire.com"/>
    <s v="United States"/>
    <s v="Lib"/>
    <s v="L"/>
    <n v="2.5"/>
    <n v="36.454999999999998"/>
    <x v="133"/>
    <s v="Liberica"/>
    <s v="Light"/>
  </r>
  <r>
    <s v="EBA-82404-343"/>
    <d v="2021-01-26T00:00:00"/>
    <s v="20236-42322-CM"/>
    <s v="L-D-0.2"/>
    <n v="4"/>
    <s v="Leta Clarricoates"/>
    <s v=" "/>
    <s v="United States"/>
    <s v="Lib"/>
    <s v="D"/>
    <n v="0.2"/>
    <n v="3.8849999999999998"/>
    <x v="42"/>
    <s v="Liberica"/>
    <s v="Dark"/>
  </r>
  <r>
    <s v="USA-42811-560"/>
    <d v="2021-04-26T00:00:00"/>
    <s v="49671-11547-WG"/>
    <s v="E-L-0.2"/>
    <n v="2"/>
    <s v="Jacquelyn Maha"/>
    <s v="jmahakc@cyberchimps.com"/>
    <s v="United States"/>
    <s v="Exc"/>
    <s v="L"/>
    <n v="0.2"/>
    <n v="4.4550000000000001"/>
    <x v="161"/>
    <s v="Excelsa"/>
    <s v="Light"/>
  </r>
  <r>
    <s v="SNL-83703-516"/>
    <d v="2022-01-04T00:00:00"/>
    <s v="57976-33535-WK"/>
    <s v="L-M-2.5"/>
    <n v="3"/>
    <s v="Glory Clemon"/>
    <s v="gclemonkd@networksolutions.com"/>
    <s v="United States"/>
    <s v="Lib"/>
    <s v="M"/>
    <n v="2.5"/>
    <n v="33.464999999999996"/>
    <x v="64"/>
    <s v="Liberica"/>
    <s v="Medium"/>
  </r>
  <r>
    <s v="SUZ-83036-175"/>
    <d v="2019-08-20T00:00:00"/>
    <s v="55915-19477-MK"/>
    <s v="R-D-0.2"/>
    <n v="5"/>
    <s v="Alica Kift"/>
    <s v=" "/>
    <s v="United States"/>
    <s v="Rob"/>
    <s v="D"/>
    <n v="0.2"/>
    <n v="2.6849999999999996"/>
    <x v="148"/>
    <s v="Robusta"/>
    <s v="Dark"/>
  </r>
  <r>
    <s v="RGM-01187-513"/>
    <d v="2022-07-15T00:00:00"/>
    <s v="28121-11641-UA"/>
    <s v="E-D-0.2"/>
    <n v="6"/>
    <s v="Babb Pollins"/>
    <s v="bpollinskf@shinystat.com"/>
    <s v="United States"/>
    <s v="Exc"/>
    <s v="D"/>
    <n v="0.2"/>
    <n v="3.645"/>
    <x v="6"/>
    <s v="Excelsa"/>
    <s v="Dark"/>
  </r>
  <r>
    <s v="CZG-01299-952"/>
    <d v="2019-02-12T00:00:00"/>
    <s v="09540-70637-EV"/>
    <s v="L-D-1"/>
    <n v="2"/>
    <s v="Jarret Toye"/>
    <s v="jtoyekg@pinterest.com"/>
    <s v="Ireland"/>
    <s v="Lib"/>
    <s v="D"/>
    <n v="1"/>
    <n v="12.95"/>
    <x v="109"/>
    <s v="Liberica"/>
    <s v="Dark"/>
  </r>
  <r>
    <s v="KLD-88731-484"/>
    <d v="2021-09-08T00:00:00"/>
    <s v="17775-77072-PP"/>
    <s v="A-M-1"/>
    <n v="5"/>
    <s v="Carlie Linskill"/>
    <s v="clinskillkh@sphinn.com"/>
    <s v="United States"/>
    <s v="Ara"/>
    <s v="M"/>
    <n v="1"/>
    <n v="11.25"/>
    <x v="126"/>
    <s v="Arabica"/>
    <s v="Medium"/>
  </r>
  <r>
    <s v="BQK-38412-229"/>
    <d v="2019-12-13T00:00:00"/>
    <s v="90392-73338-BC"/>
    <s v="R-L-0.2"/>
    <n v="3"/>
    <s v="Natal Vigrass"/>
    <s v="nvigrasski@ezinearticles.com"/>
    <s v="United Kingdom"/>
    <s v="Rob"/>
    <s v="L"/>
    <n v="0.2"/>
    <n v="3.5849999999999995"/>
    <x v="127"/>
    <s v="Robusta"/>
    <s v="Light"/>
  </r>
  <r>
    <s v="TCX-76953-071"/>
    <d v="2021-08-25T00:00:00"/>
    <s v="94091-86957-HX"/>
    <s v="E-D-0.2"/>
    <n v="5"/>
    <s v="Jimmy Dymoke"/>
    <s v="jdymokeje@prnewswire.com"/>
    <s v="Ireland"/>
    <s v="Exc"/>
    <s v="D"/>
    <n v="0.2"/>
    <n v="3.645"/>
    <x v="94"/>
    <s v="Excelsa"/>
    <s v="Dark"/>
  </r>
  <r>
    <s v="LIN-88046-551"/>
    <d v="2022-03-23T00:00:00"/>
    <s v="10725-45724-CO"/>
    <s v="R-L-0.5"/>
    <n v="4"/>
    <s v="Kandace Cragell"/>
    <s v="kcragellkk@google.com"/>
    <s v="Ireland"/>
    <s v="Rob"/>
    <s v="L"/>
    <n v="0.5"/>
    <n v="7.169999999999999"/>
    <x v="139"/>
    <s v="Robusta"/>
    <s v="Light"/>
  </r>
  <r>
    <s v="PMV-54491-220"/>
    <d v="2019-04-11T00:00:00"/>
    <s v="87242-18006-IR"/>
    <s v="L-M-0.2"/>
    <n v="2"/>
    <s v="Lyon Ibert"/>
    <s v="libertkl@huffingtonpost.com"/>
    <s v="United States"/>
    <s v="Lib"/>
    <s v="M"/>
    <n v="0.2"/>
    <n v="4.3650000000000002"/>
    <x v="31"/>
    <s v="Liberica"/>
    <s v="Medium"/>
  </r>
  <r>
    <s v="SKA-73676-005"/>
    <d v="2020-10-29T00:00:00"/>
    <s v="36572-91896-PP"/>
    <s v="L-M-1"/>
    <n v="4"/>
    <s v="Reese Lidgey"/>
    <s v="rlidgeykm@vimeo.com"/>
    <s v="United States"/>
    <s v="Lib"/>
    <s v="M"/>
    <n v="1"/>
    <n v="14.55"/>
    <x v="125"/>
    <s v="Liberica"/>
    <s v="Medium"/>
  </r>
  <r>
    <s v="TKH-62197-239"/>
    <d v="2020-07-30T00:00:00"/>
    <s v="25181-97933-UX"/>
    <s v="A-D-0.5"/>
    <n v="3"/>
    <s v="Tersina Castagne"/>
    <s v="tcastagnekn@wikia.com"/>
    <s v="United States"/>
    <s v="Ara"/>
    <s v="D"/>
    <n v="0.5"/>
    <n v="5.97"/>
    <x v="8"/>
    <s v="Arabica"/>
    <s v="Dark"/>
  </r>
  <r>
    <s v="YXF-57218-272"/>
    <d v="2019-03-15T00:00:00"/>
    <s v="55374-03175-IA"/>
    <s v="R-M-0.2"/>
    <n v="6"/>
    <s v="Samuele Klaaassen"/>
    <s v=" "/>
    <s v="United States"/>
    <s v="Rob"/>
    <s v="M"/>
    <n v="0.2"/>
    <n v="2.9849999999999999"/>
    <x v="8"/>
    <s v="Robusta"/>
    <s v="Medium"/>
  </r>
  <r>
    <s v="PKJ-30083-501"/>
    <d v="2021-12-27T00:00:00"/>
    <s v="76948-43532-JS"/>
    <s v="E-D-0.5"/>
    <n v="2"/>
    <s v="Jordana Halden"/>
    <s v="jhaldenkp@comcast.net"/>
    <s v="Ireland"/>
    <s v="Exc"/>
    <s v="D"/>
    <n v="0.5"/>
    <n v="7.29"/>
    <x v="20"/>
    <s v="Excelsa"/>
    <s v="Dark"/>
  </r>
  <r>
    <s v="WTT-91832-645"/>
    <d v="2019-10-03T00:00:00"/>
    <s v="24344-88599-PP"/>
    <s v="A-M-1"/>
    <n v="3"/>
    <s v="Hussein Olliff"/>
    <s v="holliffkq@sciencedirect.com"/>
    <s v="Ireland"/>
    <s v="Ara"/>
    <s v="M"/>
    <n v="1"/>
    <n v="11.25"/>
    <x v="65"/>
    <s v="Arabica"/>
    <s v="Medium"/>
  </r>
  <r>
    <s v="TRZ-94735-865"/>
    <d v="2019-02-05T00:00:00"/>
    <s v="54462-58311-YF"/>
    <s v="L-M-0.5"/>
    <n v="4"/>
    <s v="Teddi Quadri"/>
    <s v="tquadrikr@opensource.org"/>
    <s v="Ireland"/>
    <s v="Lib"/>
    <s v="M"/>
    <n v="0.5"/>
    <n v="8.73"/>
    <x v="190"/>
    <s v="Liberica"/>
    <s v="Medium"/>
  </r>
  <r>
    <s v="UDB-09651-780"/>
    <d v="2020-08-31T00:00:00"/>
    <s v="90767-92589-LV"/>
    <s v="E-D-0.5"/>
    <n v="2"/>
    <s v="Felita Eshmade"/>
    <s v="feshmadeks@umn.edu"/>
    <s v="United States"/>
    <s v="Exc"/>
    <s v="D"/>
    <n v="0.5"/>
    <n v="7.29"/>
    <x v="20"/>
    <s v="Excelsa"/>
    <s v="Dark"/>
  </r>
  <r>
    <s v="EHJ-82097-549"/>
    <d v="2021-01-13T00:00:00"/>
    <s v="27517-43747-YD"/>
    <s v="R-D-0.2"/>
    <n v="2"/>
    <s v="Melodie OIlier"/>
    <s v="moilierkt@paginegialle.it"/>
    <s v="Ireland"/>
    <s v="Rob"/>
    <s v="D"/>
    <n v="0.2"/>
    <n v="2.6849999999999996"/>
    <x v="147"/>
    <s v="Robusta"/>
    <s v="Dark"/>
  </r>
  <r>
    <s v="ZFR-79447-696"/>
    <d v="2021-03-22T00:00:00"/>
    <s v="77828-66867-KH"/>
    <s v="R-M-0.5"/>
    <n v="1"/>
    <s v="Hazel Iacopini"/>
    <s v=" "/>
    <s v="United States"/>
    <s v="Rob"/>
    <s v="M"/>
    <n v="0.5"/>
    <n v="5.97"/>
    <x v="9"/>
    <s v="Robusta"/>
    <s v="Medium"/>
  </r>
  <r>
    <s v="NUU-03893-975"/>
    <d v="2020-01-17T00:00:00"/>
    <s v="41054-59693-XE"/>
    <s v="L-L-0.5"/>
    <n v="2"/>
    <s v="Vinny Shoebotham"/>
    <s v="vshoebothamkv@redcross.org"/>
    <s v="United States"/>
    <s v="Lib"/>
    <s v="L"/>
    <n v="0.5"/>
    <n v="9.51"/>
    <x v="81"/>
    <s v="Liberica"/>
    <s v="Light"/>
  </r>
  <r>
    <s v="GVG-59542-307"/>
    <d v="2019-07-02T00:00:00"/>
    <s v="26314-66792-VP"/>
    <s v="E-M-1"/>
    <n v="2"/>
    <s v="Bran Sterke"/>
    <s v="bsterkekw@biblegateway.com"/>
    <s v="United States"/>
    <s v="Exc"/>
    <s v="M"/>
    <n v="1"/>
    <n v="13.75"/>
    <x v="3"/>
    <s v="Excelsa"/>
    <s v="Medium"/>
  </r>
  <r>
    <s v="YLY-35287-172"/>
    <d v="2022-05-23T00:00:00"/>
    <s v="69410-04668-MA"/>
    <s v="A-D-0.5"/>
    <n v="5"/>
    <s v="Simone Capon"/>
    <s v="scaponkx@craigslist.org"/>
    <s v="United States"/>
    <s v="Ara"/>
    <s v="D"/>
    <n v="0.5"/>
    <n v="5.97"/>
    <x v="44"/>
    <s v="Arabica"/>
    <s v="Dark"/>
  </r>
  <r>
    <s v="DCI-96254-548"/>
    <d v="2022-06-14T00:00:00"/>
    <s v="94091-86957-HX"/>
    <s v="A-D-0.2"/>
    <n v="6"/>
    <s v="Jimmy Dymoke"/>
    <s v="jdymokeje@prnewswire.com"/>
    <s v="Ireland"/>
    <s v="Ara"/>
    <s v="D"/>
    <n v="0.2"/>
    <n v="2.9849999999999999"/>
    <x v="8"/>
    <s v="Arabica"/>
    <s v="Dark"/>
  </r>
  <r>
    <s v="KHZ-26264-253"/>
    <d v="2021-07-20T00:00:00"/>
    <s v="24972-55878-KX"/>
    <s v="L-L-0.2"/>
    <n v="6"/>
    <s v="Foster Constance"/>
    <s v="fconstancekz@ifeng.com"/>
    <s v="United States"/>
    <s v="Lib"/>
    <s v="L"/>
    <n v="0.2"/>
    <n v="4.7549999999999999"/>
    <x v="32"/>
    <s v="Liberica"/>
    <s v="Light"/>
  </r>
  <r>
    <s v="AAQ-13644-699"/>
    <d v="2022-06-03T00:00:00"/>
    <s v="46296-42617-OQ"/>
    <s v="R-D-1"/>
    <n v="4"/>
    <s v="Fernando Sulman"/>
    <s v="fsulmanl0@washington.edu"/>
    <s v="United States"/>
    <s v="Rob"/>
    <s v="D"/>
    <n v="1"/>
    <n v="8.9499999999999993"/>
    <x v="191"/>
    <s v="Robusta"/>
    <s v="Dark"/>
  </r>
  <r>
    <s v="LWL-68108-794"/>
    <d v="2020-05-26T00:00:00"/>
    <s v="44494-89923-UW"/>
    <s v="A-D-0.5"/>
    <n v="3"/>
    <s v="Dorotea Hollyman"/>
    <s v="dhollymanl1@ibm.com"/>
    <s v="United States"/>
    <s v="Ara"/>
    <s v="D"/>
    <n v="0.5"/>
    <n v="5.97"/>
    <x v="8"/>
    <s v="Arabica"/>
    <s v="Dark"/>
  </r>
  <r>
    <s v="JQT-14347-517"/>
    <d v="2019-07-26T00:00:00"/>
    <s v="11621-09964-ID"/>
    <s v="R-D-1"/>
    <n v="1"/>
    <s v="Lorelei Nardoni"/>
    <s v="lnardonil2@hao123.com"/>
    <s v="United States"/>
    <s v="Rob"/>
    <s v="D"/>
    <n v="1"/>
    <n v="8.9499999999999993"/>
    <x v="192"/>
    <s v="Robusta"/>
    <s v="Dark"/>
  </r>
  <r>
    <s v="BMM-86471-923"/>
    <d v="2020-10-22T00:00:00"/>
    <s v="76319-80715-II"/>
    <s v="L-D-2.5"/>
    <n v="1"/>
    <s v="Dallas Yarham"/>
    <s v="dyarhaml3@moonfruit.com"/>
    <s v="United States"/>
    <s v="Lib"/>
    <s v="D"/>
    <n v="2.5"/>
    <n v="29.784999999999997"/>
    <x v="91"/>
    <s v="Liberica"/>
    <s v="Dark"/>
  </r>
  <r>
    <s v="IXU-67272-326"/>
    <d v="2020-12-24T00:00:00"/>
    <s v="91654-79216-IC"/>
    <s v="E-L-0.5"/>
    <n v="5"/>
    <s v="Arlana Ferrea"/>
    <s v="aferreal4@wikia.com"/>
    <s v="United States"/>
    <s v="Exc"/>
    <s v="L"/>
    <n v="0.5"/>
    <n v="8.91"/>
    <x v="69"/>
    <s v="Excelsa"/>
    <s v="Light"/>
  </r>
  <r>
    <s v="ITE-28312-615"/>
    <d v="2019-09-06T00:00:00"/>
    <s v="56450-21890-HK"/>
    <s v="E-L-1"/>
    <n v="6"/>
    <s v="Chuck Kendrick"/>
    <s v="ckendrickl5@webnode.com"/>
    <s v="United States"/>
    <s v="Exc"/>
    <s v="L"/>
    <n v="1"/>
    <n v="14.85"/>
    <x v="146"/>
    <s v="Excelsa"/>
    <s v="Light"/>
  </r>
  <r>
    <s v="ZHQ-30471-635"/>
    <d v="2019-04-08T00:00:00"/>
    <s v="40600-58915-WZ"/>
    <s v="L-M-0.5"/>
    <n v="5"/>
    <s v="Sharona Danilchik"/>
    <s v="sdanilchikl6@mit.edu"/>
    <s v="United Kingdom"/>
    <s v="Lib"/>
    <s v="M"/>
    <n v="0.5"/>
    <n v="8.73"/>
    <x v="34"/>
    <s v="Liberica"/>
    <s v="Medium"/>
  </r>
  <r>
    <s v="LTP-31133-134"/>
    <d v="2022-01-26T00:00:00"/>
    <s v="66527-94478-PB"/>
    <s v="A-L-0.5"/>
    <n v="3"/>
    <s v="Sarajane Potter"/>
    <s v=" "/>
    <s v="United States"/>
    <s v="Ara"/>
    <s v="L"/>
    <n v="0.5"/>
    <n v="7.77"/>
    <x v="102"/>
    <s v="Arabica"/>
    <s v="Light"/>
  </r>
  <r>
    <s v="ZVQ-26122-859"/>
    <d v="2019-11-28T00:00:00"/>
    <s v="77154-45038-IH"/>
    <s v="A-L-2.5"/>
    <n v="6"/>
    <s v="Bobby Folomkin"/>
    <s v="bfolomkinl8@yolasite.com"/>
    <s v="United States"/>
    <s v="Ara"/>
    <s v="L"/>
    <n v="2.5"/>
    <n v="29.784999999999997"/>
    <x v="39"/>
    <s v="Arabica"/>
    <s v="Light"/>
  </r>
  <r>
    <s v="MIU-01481-194"/>
    <d v="2019-07-21T00:00:00"/>
    <s v="08439-55669-AI"/>
    <s v="R-M-1"/>
    <n v="6"/>
    <s v="Rafferty Pursglove"/>
    <s v="rpursglovel9@biblegateway.com"/>
    <s v="United States"/>
    <s v="Rob"/>
    <s v="M"/>
    <n v="1"/>
    <n v="9.9499999999999993"/>
    <x v="33"/>
    <s v="Robusta"/>
    <s v="Medium"/>
  </r>
  <r>
    <s v="MIU-01481-194"/>
    <d v="2019-07-21T00:00:00"/>
    <s v="08439-55669-AI"/>
    <s v="A-L-0.5"/>
    <n v="2"/>
    <s v="Rafferty Pursglove"/>
    <s v="rpursglovel9@biblegateway.com"/>
    <s v="United States"/>
    <s v="Ara"/>
    <s v="L"/>
    <n v="0.5"/>
    <n v="7.77"/>
    <x v="42"/>
    <s v="Arabica"/>
    <s v="Light"/>
  </r>
  <r>
    <s v="UEA-72681-629"/>
    <d v="2021-03-12T00:00:00"/>
    <s v="24972-55878-KX"/>
    <s v="A-L-2.5"/>
    <n v="3"/>
    <s v="Foster Constance"/>
    <s v="fconstancekz@ifeng.com"/>
    <s v="United States"/>
    <s v="Ara"/>
    <s v="L"/>
    <n v="2.5"/>
    <n v="29.784999999999997"/>
    <x v="49"/>
    <s v="Arabica"/>
    <s v="Light"/>
  </r>
  <r>
    <s v="CVE-15042-481"/>
    <d v="2022-01-01T00:00:00"/>
    <s v="24972-55878-KX"/>
    <s v="R-L-1"/>
    <n v="2"/>
    <s v="Foster Constance"/>
    <s v="fconstancekz@ifeng.com"/>
    <s v="United States"/>
    <s v="Rob"/>
    <s v="L"/>
    <n v="1"/>
    <n v="11.95"/>
    <x v="178"/>
    <s v="Robusta"/>
    <s v="Light"/>
  </r>
  <r>
    <s v="EJA-79176-833"/>
    <d v="2020-03-22T00:00:00"/>
    <s v="91509-62250-GN"/>
    <s v="R-M-2.5"/>
    <n v="6"/>
    <s v="Dalia Eburah"/>
    <s v="deburahld@google.co.jp"/>
    <s v="United Kingdom"/>
    <s v="Rob"/>
    <s v="M"/>
    <n v="2.5"/>
    <n v="22.884999999999998"/>
    <x v="170"/>
    <s v="Robusta"/>
    <s v="Medium"/>
  </r>
  <r>
    <s v="AHQ-40440-522"/>
    <d v="2020-09-18T00:00:00"/>
    <s v="83833-46106-ZC"/>
    <s v="A-D-1"/>
    <n v="1"/>
    <s v="Martie Brimilcombe"/>
    <s v="mbrimilcombele@cnn.com"/>
    <s v="United States"/>
    <s v="Ara"/>
    <s v="D"/>
    <n v="1"/>
    <n v="9.9499999999999993"/>
    <x v="138"/>
    <s v="Arabica"/>
    <s v="Dark"/>
  </r>
  <r>
    <s v="TID-21626-411"/>
    <d v="2019-01-03T00:00:00"/>
    <s v="19383-33606-PW"/>
    <s v="R-L-0.5"/>
    <n v="3"/>
    <s v="Suzanna Bollam"/>
    <s v="sbollamlf@list-manage.com"/>
    <s v="United States"/>
    <s v="Rob"/>
    <s v="L"/>
    <n v="0.5"/>
    <n v="7.169999999999999"/>
    <x v="137"/>
    <s v="Robusta"/>
    <s v="Light"/>
  </r>
  <r>
    <s v="RSR-96390-187"/>
    <d v="2021-09-29T00:00:00"/>
    <s v="67052-76184-CB"/>
    <s v="E-M-1"/>
    <n v="6"/>
    <s v="Mellisa Mebes"/>
    <s v=" "/>
    <s v="United States"/>
    <s v="Exc"/>
    <s v="M"/>
    <n v="1"/>
    <n v="13.75"/>
    <x v="121"/>
    <s v="Excelsa"/>
    <s v="Medium"/>
  </r>
  <r>
    <s v="BZE-96093-118"/>
    <d v="2021-10-19T00:00:00"/>
    <s v="43452-18035-DH"/>
    <s v="L-M-0.2"/>
    <n v="2"/>
    <s v="Alva Filipczak"/>
    <s v="afilipczaklh@ning.com"/>
    <s v="Ireland"/>
    <s v="Lib"/>
    <s v="M"/>
    <n v="0.2"/>
    <n v="4.3650000000000002"/>
    <x v="31"/>
    <s v="Liberica"/>
    <s v="Medium"/>
  </r>
  <r>
    <s v="LOU-41819-242"/>
    <d v="2022-07-14T00:00:00"/>
    <s v="88060-50676-MV"/>
    <s v="R-M-1"/>
    <n v="2"/>
    <s v="Dorette Hinemoor"/>
    <s v=" "/>
    <s v="United States"/>
    <s v="Rob"/>
    <s v="M"/>
    <n v="1"/>
    <n v="9.9499999999999993"/>
    <x v="0"/>
    <s v="Robusta"/>
    <s v="Medium"/>
  </r>
  <r>
    <s v="FND-99527-640"/>
    <d v="2021-07-19T00:00:00"/>
    <s v="89574-96203-EP"/>
    <s v="E-L-0.5"/>
    <n v="2"/>
    <s v="Rhetta Elnaugh"/>
    <s v="relnaughlj@comsenz.com"/>
    <s v="United States"/>
    <s v="Exc"/>
    <s v="L"/>
    <n v="0.5"/>
    <n v="8.91"/>
    <x v="58"/>
    <s v="Excelsa"/>
    <s v="Light"/>
  </r>
  <r>
    <s v="ASG-27179-958"/>
    <d v="2021-12-10T00:00:00"/>
    <s v="12607-75113-UV"/>
    <s v="A-M-0.5"/>
    <n v="3"/>
    <s v="Jule Deehan"/>
    <s v="jdeehanlk@about.me"/>
    <s v="United States"/>
    <s v="Ara"/>
    <s v="M"/>
    <n v="0.5"/>
    <n v="6.75"/>
    <x v="16"/>
    <s v="Arabica"/>
    <s v="Medium"/>
  </r>
  <r>
    <s v="YKX-23510-272"/>
    <d v="2019-03-17T00:00:00"/>
    <s v="56991-05510-PR"/>
    <s v="A-L-2.5"/>
    <n v="2"/>
    <s v="Janella Eden"/>
    <s v="jedenll@e-recht24.de"/>
    <s v="United States"/>
    <s v="Ara"/>
    <s v="L"/>
    <n v="2.5"/>
    <n v="29.784999999999997"/>
    <x v="120"/>
    <s v="Arabica"/>
    <s v="Light"/>
  </r>
  <r>
    <s v="FSA-98650-921"/>
    <d v="2020-02-28T00:00:00"/>
    <s v="01841-48191-NL"/>
    <s v="L-L-0.5"/>
    <n v="2"/>
    <s v="Cam Jewster"/>
    <s v="cjewsterlu@moonfruit.com"/>
    <s v="United States"/>
    <s v="Lib"/>
    <s v="L"/>
    <n v="0.5"/>
    <n v="9.51"/>
    <x v="81"/>
    <s v="Liberica"/>
    <s v="Light"/>
  </r>
  <r>
    <s v="ZUR-55774-294"/>
    <d v="2020-06-03T00:00:00"/>
    <s v="33269-10023-CO"/>
    <s v="L-D-1"/>
    <n v="6"/>
    <s v="Ugo Southerden"/>
    <s v="usoutherdenln@hao123.com"/>
    <s v="United States"/>
    <s v="Lib"/>
    <s v="D"/>
    <n v="1"/>
    <n v="12.95"/>
    <x v="17"/>
    <s v="Liberica"/>
    <s v="Dark"/>
  </r>
  <r>
    <s v="FUO-99821-974"/>
    <d v="2020-02-22T00:00:00"/>
    <s v="31245-81098-PJ"/>
    <s v="E-M-1"/>
    <n v="3"/>
    <s v="Verne Dunkerley"/>
    <s v=" "/>
    <s v="United States"/>
    <s v="Exc"/>
    <s v="M"/>
    <n v="1"/>
    <n v="13.75"/>
    <x v="1"/>
    <s v="Excelsa"/>
    <s v="Medium"/>
  </r>
  <r>
    <s v="YVH-19865-819"/>
    <d v="2019-11-09T00:00:00"/>
    <s v="08946-56610-IH"/>
    <s v="L-L-2.5"/>
    <n v="4"/>
    <s v="Lacee Burtenshaw"/>
    <s v="lburtenshawlp@shinystat.com"/>
    <s v="United States"/>
    <s v="Lib"/>
    <s v="L"/>
    <n v="2.5"/>
    <n v="36.454999999999998"/>
    <x v="43"/>
    <s v="Liberica"/>
    <s v="Light"/>
  </r>
  <r>
    <s v="NNF-47422-501"/>
    <d v="2020-03-07T00:00:00"/>
    <s v="20260-32948-EB"/>
    <s v="E-L-0.2"/>
    <n v="6"/>
    <s v="Adorne Gregoratti"/>
    <s v="agregorattilq@vistaprint.com"/>
    <s v="Ireland"/>
    <s v="Exc"/>
    <s v="L"/>
    <n v="0.2"/>
    <n v="4.4550000000000001"/>
    <x v="149"/>
    <s v="Excelsa"/>
    <s v="Light"/>
  </r>
  <r>
    <s v="RJI-71409-490"/>
    <d v="2021-04-26T00:00:00"/>
    <s v="31613-41626-KX"/>
    <s v="L-M-0.5"/>
    <n v="5"/>
    <s v="Chris Croster"/>
    <s v="ccrosterlr@gov.uk"/>
    <s v="United States"/>
    <s v="Lib"/>
    <s v="M"/>
    <n v="0.5"/>
    <n v="8.73"/>
    <x v="34"/>
    <s v="Liberica"/>
    <s v="Medium"/>
  </r>
  <r>
    <s v="UZL-46108-213"/>
    <d v="2021-11-11T00:00:00"/>
    <s v="75961-20170-RD"/>
    <s v="L-L-1"/>
    <n v="2"/>
    <s v="Graeme Whitehead"/>
    <s v="gwhiteheadls@hp.com"/>
    <s v="United States"/>
    <s v="Lib"/>
    <s v="L"/>
    <n v="1"/>
    <n v="15.85"/>
    <x v="124"/>
    <s v="Liberica"/>
    <s v="Light"/>
  </r>
  <r>
    <s v="AOX-44467-109"/>
    <d v="2021-06-15T00:00:00"/>
    <s v="72524-06410-KD"/>
    <s v="A-D-2.5"/>
    <n v="1"/>
    <s v="Haslett Jodrelle"/>
    <s v="hjodrellelt@samsung.com"/>
    <s v="United States"/>
    <s v="Ara"/>
    <s v="D"/>
    <n v="2.5"/>
    <n v="22.884999999999998"/>
    <x v="156"/>
    <s v="Arabica"/>
    <s v="Dark"/>
  </r>
  <r>
    <s v="TZD-67261-174"/>
    <d v="2020-02-27T00:00:00"/>
    <s v="01841-48191-NL"/>
    <s v="E-D-2.5"/>
    <n v="1"/>
    <s v="Cam Jewster"/>
    <s v="cjewsterlu@moonfruit.com"/>
    <s v="United States"/>
    <s v="Exc"/>
    <s v="D"/>
    <n v="2.5"/>
    <n v="27.945"/>
    <x v="140"/>
    <s v="Excelsa"/>
    <s v="Dark"/>
  </r>
  <r>
    <s v="TBU-64277-625"/>
    <d v="2021-04-19T00:00:00"/>
    <s v="98918-34330-GY"/>
    <s v="E-M-1"/>
    <n v="6"/>
    <s v="Beryl Osborn"/>
    <s v=" "/>
    <s v="United States"/>
    <s v="Exc"/>
    <s v="M"/>
    <n v="1"/>
    <n v="13.75"/>
    <x v="121"/>
    <s v="Excelsa"/>
    <s v="Medium"/>
  </r>
  <r>
    <s v="TYP-85767-944"/>
    <d v="2022-07-29T00:00:00"/>
    <s v="51497-50894-WU"/>
    <s v="R-M-2.5"/>
    <n v="2"/>
    <s v="Kaela Nottram"/>
    <s v="knottramlw@odnoklassniki.ru"/>
    <s v="Ireland"/>
    <s v="Rob"/>
    <s v="M"/>
    <n v="2.5"/>
    <n v="22.884999999999998"/>
    <x v="135"/>
    <s v="Robusta"/>
    <s v="Medium"/>
  </r>
  <r>
    <s v="GTT-73214-334"/>
    <d v="2019-01-20T00:00:00"/>
    <s v="98636-90072-YE"/>
    <s v="A-L-1"/>
    <n v="6"/>
    <s v="Nobe Buney"/>
    <s v="nbuneylx@jugem.jp"/>
    <s v="United States"/>
    <s v="Ara"/>
    <s v="L"/>
    <n v="1"/>
    <n v="12.95"/>
    <x v="17"/>
    <s v="Arabica"/>
    <s v="Light"/>
  </r>
  <r>
    <s v="WAI-89905-069"/>
    <d v="2022-02-21T00:00:00"/>
    <s v="47011-57815-HJ"/>
    <s v="A-L-0.5"/>
    <n v="3"/>
    <s v="Silvan McShea"/>
    <s v="smcshealy@photobucket.com"/>
    <s v="United States"/>
    <s v="Ara"/>
    <s v="L"/>
    <n v="0.5"/>
    <n v="7.77"/>
    <x v="102"/>
    <s v="Arabica"/>
    <s v="Light"/>
  </r>
  <r>
    <s v="OJL-96844-459"/>
    <d v="2020-05-03T00:00:00"/>
    <s v="61253-98356-VD"/>
    <s v="L-L-0.2"/>
    <n v="5"/>
    <s v="Karylin Huddart"/>
    <s v="khuddartlz@about.com"/>
    <s v="United States"/>
    <s v="Lib"/>
    <s v="L"/>
    <n v="0.2"/>
    <n v="4.7549999999999999"/>
    <x v="29"/>
    <s v="Liberica"/>
    <s v="Light"/>
  </r>
  <r>
    <s v="VGI-33205-360"/>
    <d v="2019-03-21T00:00:00"/>
    <s v="96762-10814-DA"/>
    <s v="L-M-0.5"/>
    <n v="6"/>
    <s v="Jereme Gippes"/>
    <s v="jgippesm0@cloudflare.com"/>
    <s v="United Kingdom"/>
    <s v="Lib"/>
    <s v="M"/>
    <n v="0.5"/>
    <n v="8.73"/>
    <x v="28"/>
    <s v="Liberica"/>
    <s v="Medium"/>
  </r>
  <r>
    <s v="PCA-14081-576"/>
    <d v="2019-06-13T00:00:00"/>
    <s v="63112-10870-LC"/>
    <s v="R-L-0.2"/>
    <n v="5"/>
    <s v="Lukas Whittlesee"/>
    <s v="lwhittleseem1@e-recht24.de"/>
    <s v="United States"/>
    <s v="Rob"/>
    <s v="L"/>
    <n v="0.2"/>
    <n v="3.5849999999999995"/>
    <x v="131"/>
    <s v="Robusta"/>
    <s v="Light"/>
  </r>
  <r>
    <s v="SCS-67069-962"/>
    <d v="2020-06-05T00:00:00"/>
    <s v="21403-49423-PD"/>
    <s v="A-L-2.5"/>
    <n v="5"/>
    <s v="Gregorius Trengrove"/>
    <s v="gtrengrovem2@elpais.com"/>
    <s v="United States"/>
    <s v="Ara"/>
    <s v="L"/>
    <n v="2.5"/>
    <n v="29.784999999999997"/>
    <x v="74"/>
    <s v="Arabica"/>
    <s v="Light"/>
  </r>
  <r>
    <s v="BDM-03174-485"/>
    <d v="2019-03-16T00:00:00"/>
    <s v="29581-13303-VB"/>
    <s v="R-L-0.5"/>
    <n v="4"/>
    <s v="Wright Caldero"/>
    <s v="wcalderom3@stumbleupon.com"/>
    <s v="United States"/>
    <s v="Rob"/>
    <s v="L"/>
    <n v="0.5"/>
    <n v="7.169999999999999"/>
    <x v="139"/>
    <s v="Robusta"/>
    <s v="Light"/>
  </r>
  <r>
    <s v="UJV-32333-364"/>
    <d v="2021-12-03T00:00:00"/>
    <s v="86110-83695-YS"/>
    <s v="L-L-0.5"/>
    <n v="1"/>
    <s v="Merell Zanazzi"/>
    <s v=" "/>
    <s v="United States"/>
    <s v="Lib"/>
    <s v="L"/>
    <n v="0.5"/>
    <n v="9.51"/>
    <x v="54"/>
    <s v="Liberica"/>
    <s v="Light"/>
  </r>
  <r>
    <s v="FLI-11493-954"/>
    <d v="2022-07-09T00:00:00"/>
    <s v="80454-42225-FT"/>
    <s v="A-L-0.5"/>
    <n v="4"/>
    <s v="Jed Kennicott"/>
    <s v="jkennicottm5@yahoo.co.jp"/>
    <s v="United States"/>
    <s v="Ara"/>
    <s v="L"/>
    <n v="0.5"/>
    <n v="7.77"/>
    <x v="113"/>
    <s v="Arabica"/>
    <s v="Light"/>
  </r>
  <r>
    <s v="IWL-13117-537"/>
    <d v="2020-04-29T00:00:00"/>
    <s v="29129-60664-KO"/>
    <s v="R-D-0.2"/>
    <n v="3"/>
    <s v="Guenevere Ruggen"/>
    <s v="gruggenm6@nymag.com"/>
    <s v="United States"/>
    <s v="Rob"/>
    <s v="D"/>
    <n v="0.2"/>
    <n v="2.6849999999999996"/>
    <x v="36"/>
    <s v="Robusta"/>
    <s v="Dark"/>
  </r>
  <r>
    <s v="OAM-76916-748"/>
    <d v="2022-01-27T00:00:00"/>
    <s v="63025-62939-AN"/>
    <s v="E-D-1"/>
    <n v="3"/>
    <s v="Gonzales Cicculi"/>
    <s v=" "/>
    <s v="United States"/>
    <s v="Exc"/>
    <s v="D"/>
    <n v="1"/>
    <n v="12.15"/>
    <x v="114"/>
    <s v="Excelsa"/>
    <s v="Dark"/>
  </r>
  <r>
    <s v="UMB-11223-710"/>
    <d v="2021-02-13T00:00:00"/>
    <s v="49012-12987-QT"/>
    <s v="R-D-0.2"/>
    <n v="6"/>
    <s v="Man Fright"/>
    <s v="mfrightm8@harvard.edu"/>
    <s v="Ireland"/>
    <s v="Rob"/>
    <s v="D"/>
    <n v="0.2"/>
    <n v="2.6849999999999996"/>
    <x v="103"/>
    <s v="Robusta"/>
    <s v="Dark"/>
  </r>
  <r>
    <s v="LXR-09892-726"/>
    <d v="2020-07-13T00:00:00"/>
    <s v="50924-94200-SQ"/>
    <s v="R-D-2.5"/>
    <n v="2"/>
    <s v="Boyce Tarte"/>
    <s v="btartem9@aol.com"/>
    <s v="United States"/>
    <s v="Rob"/>
    <s v="D"/>
    <n v="2.5"/>
    <n v="20.584999999999997"/>
    <x v="13"/>
    <s v="Robusta"/>
    <s v="Dark"/>
  </r>
  <r>
    <s v="QXX-89943-393"/>
    <d v="2020-03-12T00:00:00"/>
    <s v="15673-18812-IU"/>
    <s v="R-D-0.2"/>
    <n v="4"/>
    <s v="Caddric Krzysztofiak"/>
    <s v="ckrzysztofiakma@skyrock.com"/>
    <s v="United States"/>
    <s v="Rob"/>
    <s v="D"/>
    <n v="0.2"/>
    <n v="2.6849999999999996"/>
    <x v="175"/>
    <s v="Robusta"/>
    <s v="Dark"/>
  </r>
  <r>
    <s v="WVS-57822-366"/>
    <d v="2020-05-04T00:00:00"/>
    <s v="52151-75971-YY"/>
    <s v="E-M-2.5"/>
    <n v="4"/>
    <s v="Darn Penquet"/>
    <s v="dpenquetmb@diigo.com"/>
    <s v="United States"/>
    <s v="Exc"/>
    <s v="M"/>
    <n v="2.5"/>
    <n v="31.624999999999996"/>
    <x v="177"/>
    <s v="Excelsa"/>
    <s v="Medium"/>
  </r>
  <r>
    <s v="CLJ-23403-689"/>
    <d v="2021-04-03T00:00:00"/>
    <s v="19413-02045-CG"/>
    <s v="R-L-1"/>
    <n v="2"/>
    <s v="Jammie Cloke"/>
    <s v=" "/>
    <s v="United Kingdom"/>
    <s v="Rob"/>
    <s v="L"/>
    <n v="1"/>
    <n v="11.95"/>
    <x v="178"/>
    <s v="Robusta"/>
    <s v="Light"/>
  </r>
  <r>
    <s v="XNU-83276-288"/>
    <d v="2022-06-01T00:00:00"/>
    <s v="98185-92775-KT"/>
    <s v="R-M-0.5"/>
    <n v="1"/>
    <s v="Chester Clowton"/>
    <s v=" "/>
    <s v="United States"/>
    <s v="Rob"/>
    <s v="M"/>
    <n v="0.5"/>
    <n v="5.97"/>
    <x v="9"/>
    <s v="Robusta"/>
    <s v="Medium"/>
  </r>
  <r>
    <s v="YOG-94666-679"/>
    <d v="2021-02-14T00:00:00"/>
    <s v="86991-53901-AT"/>
    <s v="L-D-0.2"/>
    <n v="2"/>
    <s v="Kathleen Diable"/>
    <s v=" "/>
    <s v="United Kingdom"/>
    <s v="Lib"/>
    <s v="D"/>
    <n v="0.2"/>
    <n v="3.8849999999999998"/>
    <x v="41"/>
    <s v="Liberica"/>
    <s v="Dark"/>
  </r>
  <r>
    <s v="KHG-33953-115"/>
    <d v="2021-12-13T00:00:00"/>
    <s v="78226-97287-JI"/>
    <s v="L-D-0.5"/>
    <n v="3"/>
    <s v="Koren Ferretti"/>
    <s v="kferrettimf@huffingtonpost.com"/>
    <s v="Ireland"/>
    <s v="Lib"/>
    <s v="D"/>
    <n v="0.5"/>
    <n v="7.77"/>
    <x v="102"/>
    <s v="Liberica"/>
    <s v="Dark"/>
  </r>
  <r>
    <s v="MHD-95615-696"/>
    <d v="2020-02-07T00:00:00"/>
    <s v="27930-59250-JT"/>
    <s v="R-L-2.5"/>
    <n v="5"/>
    <s v="Allis Wilmore"/>
    <s v=" "/>
    <s v="United States"/>
    <s v="Rob"/>
    <s v="L"/>
    <n v="2.5"/>
    <n v="27.484999999999996"/>
    <x v="187"/>
    <s v="Robusta"/>
    <s v="Light"/>
  </r>
  <r>
    <s v="HBH-64794-080"/>
    <d v="2021-02-08T00:00:00"/>
    <s v="40560-18556-YE"/>
    <s v="R-D-0.2"/>
    <n v="3"/>
    <s v="Chaddie Bennie"/>
    <s v=" "/>
    <s v="United States"/>
    <s v="Rob"/>
    <s v="D"/>
    <n v="0.2"/>
    <n v="2.6849999999999996"/>
    <x v="36"/>
    <s v="Robusta"/>
    <s v="Dark"/>
  </r>
  <r>
    <s v="CNJ-56058-223"/>
    <d v="2020-08-11T00:00:00"/>
    <s v="40780-22081-LX"/>
    <s v="L-L-0.5"/>
    <n v="3"/>
    <s v="Alberta Balsdone"/>
    <s v="abalsdonemi@toplist.cz"/>
    <s v="United States"/>
    <s v="Lib"/>
    <s v="L"/>
    <n v="0.5"/>
    <n v="9.51"/>
    <x v="32"/>
    <s v="Liberica"/>
    <s v="Light"/>
  </r>
  <r>
    <s v="KHO-27106-786"/>
    <d v="2020-10-10T00:00:00"/>
    <s v="01603-43789-TN"/>
    <s v="A-M-1"/>
    <n v="6"/>
    <s v="Brice Romera"/>
    <s v="bromeramj@list-manage.com"/>
    <s v="Ireland"/>
    <s v="Ara"/>
    <s v="M"/>
    <n v="1"/>
    <n v="11.25"/>
    <x v="173"/>
    <s v="Arabica"/>
    <s v="Medium"/>
  </r>
  <r>
    <s v="KHO-27106-786"/>
    <d v="2020-10-10T00:00:00"/>
    <s v="01603-43789-TN"/>
    <s v="L-D-2.5"/>
    <n v="6"/>
    <s v="Brice Romera"/>
    <s v="bromeramj@list-manage.com"/>
    <s v="Ireland"/>
    <s v="Lib"/>
    <s v="D"/>
    <n v="2.5"/>
    <n v="29.784999999999997"/>
    <x v="39"/>
    <s v="Liberica"/>
    <s v="Dark"/>
  </r>
  <r>
    <s v="YAC-50329-982"/>
    <d v="2020-12-08T00:00:00"/>
    <s v="75419-92838-TI"/>
    <s v="E-M-2.5"/>
    <n v="1"/>
    <s v="Conchita Bryde"/>
    <s v="cbrydeml@tuttocitta.it"/>
    <s v="United States"/>
    <s v="Exc"/>
    <s v="M"/>
    <n v="2.5"/>
    <n v="31.624999999999996"/>
    <x v="176"/>
    <s v="Excelsa"/>
    <s v="Medium"/>
  </r>
  <r>
    <s v="VVL-95291-039"/>
    <d v="2019-04-18T00:00:00"/>
    <s v="96516-97464-MF"/>
    <s v="E-L-0.2"/>
    <n v="2"/>
    <s v="Silvanus Enefer"/>
    <s v="senefermm@blog.com"/>
    <s v="United States"/>
    <s v="Exc"/>
    <s v="L"/>
    <n v="0.2"/>
    <n v="4.4550000000000001"/>
    <x v="161"/>
    <s v="Excelsa"/>
    <s v="Light"/>
  </r>
  <r>
    <s v="VUT-20974-364"/>
    <d v="2021-01-04T00:00:00"/>
    <s v="90285-56295-PO"/>
    <s v="R-M-0.5"/>
    <n v="6"/>
    <s v="Lenci Haggerstone"/>
    <s v="lhaggerstonemn@independent.co.uk"/>
    <s v="United States"/>
    <s v="Rob"/>
    <s v="M"/>
    <n v="0.5"/>
    <n v="5.97"/>
    <x v="27"/>
    <s v="Robusta"/>
    <s v="Medium"/>
  </r>
  <r>
    <s v="SFC-34054-213"/>
    <d v="2019-03-10T00:00:00"/>
    <s v="08100-71102-HQ"/>
    <s v="L-L-0.5"/>
    <n v="4"/>
    <s v="Marvin Gundry"/>
    <s v="mgundrymo@omniture.com"/>
    <s v="Ireland"/>
    <s v="Lib"/>
    <s v="L"/>
    <n v="0.5"/>
    <n v="9.51"/>
    <x v="82"/>
    <s v="Liberica"/>
    <s v="Light"/>
  </r>
  <r>
    <s v="UDS-04807-593"/>
    <d v="2019-11-29T00:00:00"/>
    <s v="84074-28110-OV"/>
    <s v="L-D-0.5"/>
    <n v="2"/>
    <s v="Bayard Wellan"/>
    <s v="bwellanmp@cafepress.com"/>
    <s v="United States"/>
    <s v="Lib"/>
    <s v="D"/>
    <n v="0.5"/>
    <n v="7.77"/>
    <x v="42"/>
    <s v="Liberica"/>
    <s v="Dark"/>
  </r>
  <r>
    <s v="FWE-98471-488"/>
    <d v="2022-07-19T00:00:00"/>
    <s v="27930-59250-JT"/>
    <s v="L-L-1"/>
    <n v="5"/>
    <s v="Allis Wilmore"/>
    <s v=" "/>
    <s v="United States"/>
    <s v="Lib"/>
    <s v="L"/>
    <n v="1"/>
    <n v="15.85"/>
    <x v="180"/>
    <s v="Liberica"/>
    <s v="Light"/>
  </r>
  <r>
    <s v="RAU-17060-674"/>
    <d v="2020-06-26T00:00:00"/>
    <s v="12747-63766-EU"/>
    <s v="L-L-0.2"/>
    <n v="1"/>
    <s v="Caddric Atcheson"/>
    <s v="catchesonmr@xinhuanet.com"/>
    <s v="United States"/>
    <s v="Lib"/>
    <s v="L"/>
    <n v="0.2"/>
    <n v="4.7549999999999999"/>
    <x v="7"/>
    <s v="Liberica"/>
    <s v="Light"/>
  </r>
  <r>
    <s v="AOL-13866-711"/>
    <d v="2019-02-14T00:00:00"/>
    <s v="83490-88357-LJ"/>
    <s v="E-M-1"/>
    <n v="4"/>
    <s v="Eustace Stenton"/>
    <s v="estentonms@google.it"/>
    <s v="United States"/>
    <s v="Exc"/>
    <s v="M"/>
    <n v="1"/>
    <n v="13.75"/>
    <x v="193"/>
    <s v="Excelsa"/>
    <s v="Medium"/>
  </r>
  <r>
    <s v="NOA-79645-377"/>
    <d v="2020-11-09T00:00:00"/>
    <s v="53729-30320-XZ"/>
    <s v="R-D-0.5"/>
    <n v="5"/>
    <s v="Ericka Tripp"/>
    <s v="etrippmt@wp.com"/>
    <s v="United States"/>
    <s v="Rob"/>
    <s v="D"/>
    <n v="0.5"/>
    <n v="5.3699999999999992"/>
    <x v="51"/>
    <s v="Robusta"/>
    <s v="Dark"/>
  </r>
  <r>
    <s v="KMS-49214-806"/>
    <d v="2019-04-30T00:00:00"/>
    <s v="50384-52703-LA"/>
    <s v="E-L-2.5"/>
    <n v="4"/>
    <s v="Lyndsey MacManus"/>
    <s v="lmacmanusmu@imdb.com"/>
    <s v="United States"/>
    <s v="Exc"/>
    <s v="L"/>
    <n v="2.5"/>
    <n v="34.154999999999994"/>
    <x v="56"/>
    <s v="Excelsa"/>
    <s v="Light"/>
  </r>
  <r>
    <s v="ABK-08091-531"/>
    <d v="2020-10-30T00:00:00"/>
    <s v="53864-36201-FG"/>
    <s v="L-L-1"/>
    <n v="3"/>
    <s v="Tess Benediktovich"/>
    <s v="tbenediktovichmv@ebay.com"/>
    <s v="United States"/>
    <s v="Lib"/>
    <s v="L"/>
    <n v="1"/>
    <n v="15.85"/>
    <x v="46"/>
    <s v="Liberica"/>
    <s v="Light"/>
  </r>
  <r>
    <s v="GPT-67705-953"/>
    <d v="2019-11-12T00:00:00"/>
    <s v="70631-33225-MZ"/>
    <s v="A-M-0.2"/>
    <n v="5"/>
    <s v="Correy Bourner"/>
    <s v="cbournermw@chronoengine.com"/>
    <s v="United States"/>
    <s v="Ara"/>
    <s v="M"/>
    <n v="0.2"/>
    <n v="3.375"/>
    <x v="19"/>
    <s v="Arabica"/>
    <s v="Medium"/>
  </r>
  <r>
    <s v="JNA-21450-177"/>
    <d v="2022-02-11T00:00:00"/>
    <s v="54798-14109-HC"/>
    <s v="A-D-1"/>
    <n v="3"/>
    <s v="Odelia Skerme"/>
    <s v="oskermen3@hatena.ne.jp"/>
    <s v="United States"/>
    <s v="Ara"/>
    <s v="D"/>
    <n v="1"/>
    <n v="9.9499999999999993"/>
    <x v="44"/>
    <s v="Arabica"/>
    <s v="Dark"/>
  </r>
  <r>
    <s v="MPQ-23421-608"/>
    <d v="2021-03-28T00:00:00"/>
    <s v="08023-52962-ET"/>
    <s v="E-M-0.5"/>
    <n v="5"/>
    <s v="Kandy Heddan"/>
    <s v="kheddanmy@icq.com"/>
    <s v="United States"/>
    <s v="Exc"/>
    <s v="M"/>
    <n v="0.5"/>
    <n v="8.25"/>
    <x v="1"/>
    <s v="Excelsa"/>
    <s v="Medium"/>
  </r>
  <r>
    <s v="NLI-63891-565"/>
    <d v="2021-12-10T00:00:00"/>
    <s v="41899-00283-VK"/>
    <s v="E-M-0.2"/>
    <n v="5"/>
    <s v="Ibby Charters"/>
    <s v="ichartersmz@abc.net.au"/>
    <s v="United States"/>
    <s v="Exc"/>
    <s v="M"/>
    <n v="0.2"/>
    <n v="4.125"/>
    <x v="132"/>
    <s v="Excelsa"/>
    <s v="Medium"/>
  </r>
  <r>
    <s v="HHF-36647-854"/>
    <d v="2021-11-05T00:00:00"/>
    <s v="39011-18412-GR"/>
    <s v="A-D-2.5"/>
    <n v="6"/>
    <s v="Adora Roubert"/>
    <s v="aroubertn0@tmall.com"/>
    <s v="United States"/>
    <s v="Ara"/>
    <s v="D"/>
    <n v="2.5"/>
    <n v="22.884999999999998"/>
    <x v="170"/>
    <s v="Arabica"/>
    <s v="Dark"/>
  </r>
  <r>
    <s v="SBN-16537-046"/>
    <d v="2020-02-29T00:00:00"/>
    <s v="60255-12579-PZ"/>
    <s v="A-D-0.2"/>
    <n v="1"/>
    <s v="Hillel Mairs"/>
    <s v="hmairsn1@so-net.ne.jp"/>
    <s v="United States"/>
    <s v="Ara"/>
    <s v="D"/>
    <n v="0.2"/>
    <n v="2.9849999999999999"/>
    <x v="55"/>
    <s v="Arabica"/>
    <s v="Dark"/>
  </r>
  <r>
    <s v="XZD-44484-632"/>
    <d v="2021-08-06T00:00:00"/>
    <s v="80541-38332-BP"/>
    <s v="E-M-1"/>
    <n v="2"/>
    <s v="Helaina Rainforth"/>
    <s v="hrainforthn2@blog.com"/>
    <s v="United States"/>
    <s v="Exc"/>
    <s v="M"/>
    <n v="1"/>
    <n v="13.75"/>
    <x v="3"/>
    <s v="Excelsa"/>
    <s v="Medium"/>
  </r>
  <r>
    <s v="XZD-44484-632"/>
    <d v="2021-08-06T00:00:00"/>
    <s v="80541-38332-BP"/>
    <s v="A-D-0.2"/>
    <n v="2"/>
    <s v="Helaina Rainforth"/>
    <s v="hrainforthn2@blog.com"/>
    <s v="United States"/>
    <s v="Ara"/>
    <s v="D"/>
    <n v="0.2"/>
    <n v="2.9849999999999999"/>
    <x v="9"/>
    <s v="Arabica"/>
    <s v="Dark"/>
  </r>
  <r>
    <s v="IKQ-39946-768"/>
    <d v="2021-03-19T00:00:00"/>
    <s v="72778-50968-UQ"/>
    <s v="R-M-1"/>
    <n v="6"/>
    <s v="Isac Jesper"/>
    <s v="ijespern4@theglobeandmail.com"/>
    <s v="United States"/>
    <s v="Rob"/>
    <s v="M"/>
    <n v="1"/>
    <n v="9.9499999999999993"/>
    <x v="33"/>
    <s v="Robusta"/>
    <s v="Medium"/>
  </r>
  <r>
    <s v="KMB-95211-174"/>
    <d v="2021-04-16T00:00:00"/>
    <s v="23941-30203-MO"/>
    <s v="R-D-2.5"/>
    <n v="4"/>
    <s v="Lenette Dwerryhouse"/>
    <s v="ldwerryhousen5@gravatar.com"/>
    <s v="United States"/>
    <s v="Rob"/>
    <s v="D"/>
    <n v="2.5"/>
    <n v="20.584999999999997"/>
    <x v="18"/>
    <s v="Robusta"/>
    <s v="Dark"/>
  </r>
  <r>
    <s v="QWY-99467-368"/>
    <d v="2020-11-06T00:00:00"/>
    <s v="96434-50068-DZ"/>
    <s v="A-D-2.5"/>
    <n v="1"/>
    <s v="Nadeen Broomer"/>
    <s v="nbroomern6@examiner.com"/>
    <s v="United States"/>
    <s v="Ara"/>
    <s v="D"/>
    <n v="2.5"/>
    <n v="22.884999999999998"/>
    <x v="156"/>
    <s v="Arabica"/>
    <s v="Dark"/>
  </r>
  <r>
    <s v="SRG-76791-614"/>
    <d v="2021-03-15T00:00:00"/>
    <s v="11729-74102-XB"/>
    <s v="E-L-0.5"/>
    <n v="1"/>
    <s v="Konstantine Thoumasson"/>
    <s v="kthoumassonn7@bloglovin.com"/>
    <s v="United States"/>
    <s v="Exc"/>
    <s v="L"/>
    <n v="0.5"/>
    <n v="8.91"/>
    <x v="161"/>
    <s v="Excelsa"/>
    <s v="Light"/>
  </r>
  <r>
    <s v="VSN-94485-621"/>
    <d v="2021-10-17T00:00:00"/>
    <s v="88116-12604-TE"/>
    <s v="A-D-0.2"/>
    <n v="4"/>
    <s v="Frans Habbergham"/>
    <s v="fhabberghamn8@discovery.com"/>
    <s v="United States"/>
    <s v="Ara"/>
    <s v="D"/>
    <n v="0.2"/>
    <n v="2.9849999999999999"/>
    <x v="22"/>
    <s v="Arabica"/>
    <s v="Dark"/>
  </r>
  <r>
    <s v="UFZ-24348-219"/>
    <d v="2019-09-07T00:00:00"/>
    <s v="27930-59250-JT"/>
    <s v="L-M-2.5"/>
    <n v="3"/>
    <s v="Allis Wilmore"/>
    <s v=" "/>
    <s v="United States"/>
    <s v="Lib"/>
    <s v="M"/>
    <n v="2.5"/>
    <n v="33.464999999999996"/>
    <x v="64"/>
    <s v="Liberica"/>
    <s v="Medium"/>
  </r>
  <r>
    <s v="UKS-93055-397"/>
    <d v="2022-07-13T00:00:00"/>
    <s v="13082-41034-PD"/>
    <s v="A-D-2.5"/>
    <n v="5"/>
    <s v="Romain Avrashin"/>
    <s v="ravrashinna@tamu.edu"/>
    <s v="United States"/>
    <s v="Ara"/>
    <s v="D"/>
    <n v="2.5"/>
    <n v="22.884999999999998"/>
    <x v="15"/>
    <s v="Arabica"/>
    <s v="Dark"/>
  </r>
  <r>
    <s v="AVH-56062-335"/>
    <d v="2021-11-21T00:00:00"/>
    <s v="18082-74419-QH"/>
    <s v="E-M-0.5"/>
    <n v="5"/>
    <s v="Miran Doidge"/>
    <s v="mdoidgenb@etsy.com"/>
    <s v="United States"/>
    <s v="Exc"/>
    <s v="M"/>
    <n v="0.5"/>
    <n v="8.25"/>
    <x v="1"/>
    <s v="Excelsa"/>
    <s v="Medium"/>
  </r>
  <r>
    <s v="HGE-19842-613"/>
    <d v="2022-01-13T00:00:00"/>
    <s v="49401-45041-ZU"/>
    <s v="R-L-0.5"/>
    <n v="4"/>
    <s v="Janeva Edinboro"/>
    <s v="jedinboronc@reverbnation.com"/>
    <s v="United States"/>
    <s v="Rob"/>
    <s v="L"/>
    <n v="0.5"/>
    <n v="7.169999999999999"/>
    <x v="139"/>
    <s v="Robusta"/>
    <s v="Light"/>
  </r>
  <r>
    <s v="WBA-85905-175"/>
    <d v="2022-07-13T00:00:00"/>
    <s v="41252-45992-VS"/>
    <s v="L-M-0.2"/>
    <n v="1"/>
    <s v="Trumaine Tewelson"/>
    <s v="ttewelsonnd@cdbaby.com"/>
    <s v="United States"/>
    <s v="Lib"/>
    <s v="M"/>
    <n v="0.2"/>
    <n v="4.3650000000000002"/>
    <x v="189"/>
    <s v="Liberica"/>
    <s v="Medium"/>
  </r>
  <r>
    <s v="DZI-35365-596"/>
    <d v="2021-11-02T00:00:00"/>
    <s v="54798-14109-HC"/>
    <s v="E-M-0.2"/>
    <n v="2"/>
    <s v="Odelia Skerme"/>
    <s v="oskermen3@hatena.ne.jp"/>
    <s v="United States"/>
    <s v="Exc"/>
    <s v="M"/>
    <n v="0.2"/>
    <n v="4.125"/>
    <x v="112"/>
    <s v="Excelsa"/>
    <s v="Medium"/>
  </r>
  <r>
    <s v="XIR-88982-743"/>
    <d v="2021-07-10T00:00:00"/>
    <s v="00852-54571-WP"/>
    <s v="E-M-0.2"/>
    <n v="2"/>
    <s v="De Drewitt"/>
    <s v="ddrewittnf@mapquest.com"/>
    <s v="United States"/>
    <s v="Exc"/>
    <s v="M"/>
    <n v="0.2"/>
    <n v="4.125"/>
    <x v="112"/>
    <s v="Excelsa"/>
    <s v="Medium"/>
  </r>
  <r>
    <s v="VUC-72395-865"/>
    <d v="2021-10-07T00:00:00"/>
    <s v="13321-57602-GK"/>
    <s v="A-D-0.5"/>
    <n v="6"/>
    <s v="Adelheid Gladhill"/>
    <s v="agladhillng@stanford.edu"/>
    <s v="United States"/>
    <s v="Ara"/>
    <s v="D"/>
    <n v="0.5"/>
    <n v="5.97"/>
    <x v="27"/>
    <s v="Arabica"/>
    <s v="Dark"/>
  </r>
  <r>
    <s v="BQJ-44755-910"/>
    <d v="2020-02-28T00:00:00"/>
    <s v="75006-89922-VW"/>
    <s v="E-D-2.5"/>
    <n v="6"/>
    <s v="Murielle Lorinez"/>
    <s v="mlorineznh@whitehouse.gov"/>
    <s v="United States"/>
    <s v="Exc"/>
    <s v="D"/>
    <n v="2.5"/>
    <n v="27.945"/>
    <x v="164"/>
    <s v="Excelsa"/>
    <s v="Dark"/>
  </r>
  <r>
    <s v="JKC-64636-831"/>
    <d v="2022-07-05T00:00:00"/>
    <s v="52098-80103-FD"/>
    <s v="A-M-2.5"/>
    <n v="2"/>
    <s v="Edin Mathe"/>
    <s v=" "/>
    <s v="United States"/>
    <s v="Ara"/>
    <s v="M"/>
    <n v="2.5"/>
    <n v="25.874999999999996"/>
    <x v="95"/>
    <s v="Arabica"/>
    <s v="Medium"/>
  </r>
  <r>
    <s v="ZKI-78561-066"/>
    <d v="2021-09-21T00:00:00"/>
    <s v="60121-12432-VU"/>
    <s v="A-D-0.2"/>
    <n v="3"/>
    <s v="Mordy Van Der Vlies"/>
    <s v="mvannj@wikipedia.org"/>
    <s v="United States"/>
    <s v="Ara"/>
    <s v="D"/>
    <n v="0.2"/>
    <n v="2.9849999999999999"/>
    <x v="169"/>
    <s v="Arabica"/>
    <s v="Dark"/>
  </r>
  <r>
    <s v="IMP-12563-728"/>
    <d v="2019-01-03T00:00:00"/>
    <s v="68346-14810-UA"/>
    <s v="E-L-0.5"/>
    <n v="6"/>
    <s v="Spencer Wastell"/>
    <s v=" "/>
    <s v="United States"/>
    <s v="Exc"/>
    <s v="L"/>
    <n v="0.5"/>
    <n v="8.91"/>
    <x v="119"/>
    <s v="Excelsa"/>
    <s v="Light"/>
  </r>
  <r>
    <s v="MZL-81126-390"/>
    <d v="2022-03-08T00:00:00"/>
    <s v="48464-99723-HK"/>
    <s v="A-L-0.2"/>
    <n v="6"/>
    <s v="Jemimah Ethelston"/>
    <s v="jethelstonnl@creativecommons.org"/>
    <s v="United States"/>
    <s v="Ara"/>
    <s v="L"/>
    <n v="0.2"/>
    <n v="3.8849999999999998"/>
    <x v="102"/>
    <s v="Arabica"/>
    <s v="Light"/>
  </r>
  <r>
    <s v="MZL-81126-390"/>
    <d v="2022-03-08T00:00:00"/>
    <s v="48464-99723-HK"/>
    <s v="A-M-0.2"/>
    <n v="2"/>
    <s v="Jemimah Ethelston"/>
    <s v="jethelstonnl@creativecommons.org"/>
    <s v="United States"/>
    <s v="Ara"/>
    <s v="M"/>
    <n v="0.2"/>
    <n v="3.375"/>
    <x v="52"/>
    <s v="Arabica"/>
    <s v="Medium"/>
  </r>
  <r>
    <s v="TVF-57766-608"/>
    <d v="2020-03-10T00:00:00"/>
    <s v="88420-46464-XE"/>
    <s v="L-D-0.5"/>
    <n v="1"/>
    <s v="Perice Eberz"/>
    <s v="peberznn@woothemes.com"/>
    <s v="United States"/>
    <s v="Lib"/>
    <s v="D"/>
    <n v="0.5"/>
    <n v="7.77"/>
    <x v="41"/>
    <s v="Liberica"/>
    <s v="Dark"/>
  </r>
  <r>
    <s v="RUX-37995-892"/>
    <d v="2021-11-27T00:00:00"/>
    <s v="37762-09530-MP"/>
    <s v="L-D-2.5"/>
    <n v="4"/>
    <s v="Bear Gaish"/>
    <s v="bgaishno@altervista.org"/>
    <s v="United States"/>
    <s v="Lib"/>
    <s v="D"/>
    <n v="2.5"/>
    <n v="29.784999999999997"/>
    <x v="129"/>
    <s v="Liberica"/>
    <s v="Dark"/>
  </r>
  <r>
    <s v="AVK-76526-953"/>
    <d v="2021-03-04T00:00:00"/>
    <s v="47268-50127-XY"/>
    <s v="A-D-1"/>
    <n v="2"/>
    <s v="Lynnea Danton"/>
    <s v="ldantonnp@miitbeian.gov.cn"/>
    <s v="United States"/>
    <s v="Ara"/>
    <s v="D"/>
    <n v="1"/>
    <n v="9.9499999999999993"/>
    <x v="0"/>
    <s v="Arabica"/>
    <s v="Dark"/>
  </r>
  <r>
    <s v="RIU-02231-623"/>
    <d v="2021-11-16T00:00:00"/>
    <s v="25544-84179-QC"/>
    <s v="R-L-0.5"/>
    <n v="5"/>
    <s v="Skipton Morrall"/>
    <s v="smorrallnq@answers.com"/>
    <s v="United States"/>
    <s v="Rob"/>
    <s v="L"/>
    <n v="0.5"/>
    <n v="7.169999999999999"/>
    <x v="66"/>
    <s v="Robusta"/>
    <s v="Light"/>
  </r>
  <r>
    <s v="WFK-99317-827"/>
    <d v="2019-06-16T00:00:00"/>
    <s v="32058-76765-ZL"/>
    <s v="L-D-2.5"/>
    <n v="3"/>
    <s v="Devan Crownshaw"/>
    <s v="dcrownshawnr@photobucket.com"/>
    <s v="United States"/>
    <s v="Lib"/>
    <s v="D"/>
    <n v="2.5"/>
    <n v="29.784999999999997"/>
    <x v="49"/>
    <s v="Liberica"/>
    <s v="Dark"/>
  </r>
  <r>
    <s v="SFD-00372-284"/>
    <d v="2020-07-19T00:00:00"/>
    <s v="54798-14109-HC"/>
    <s v="L-M-0.2"/>
    <n v="2"/>
    <s v="Odelia Skerme"/>
    <s v="oskermen3@hatena.ne.jp"/>
    <s v="United States"/>
    <s v="Lib"/>
    <s v="M"/>
    <n v="0.2"/>
    <n v="4.3650000000000002"/>
    <x v="31"/>
    <s v="Liberica"/>
    <s v="Medium"/>
  </r>
  <r>
    <s v="SXC-62166-515"/>
    <d v="2020-02-28T00:00:00"/>
    <s v="69171-65646-UC"/>
    <s v="R-L-2.5"/>
    <n v="5"/>
    <s v="Joceline Reddoch"/>
    <s v="jreddochnt@sun.com"/>
    <s v="United States"/>
    <s v="Rob"/>
    <s v="L"/>
    <n v="2.5"/>
    <n v="27.484999999999996"/>
    <x v="187"/>
    <s v="Robusta"/>
    <s v="Light"/>
  </r>
  <r>
    <s v="YIE-87008-621"/>
    <d v="2019-06-22T00:00:00"/>
    <s v="22503-52799-MI"/>
    <s v="L-M-0.5"/>
    <n v="4"/>
    <s v="Shelley Titley"/>
    <s v="stitleynu@whitehouse.gov"/>
    <s v="United States"/>
    <s v="Lib"/>
    <s v="M"/>
    <n v="0.5"/>
    <n v="8.73"/>
    <x v="190"/>
    <s v="Liberica"/>
    <s v="Medium"/>
  </r>
  <r>
    <s v="HRM-94548-288"/>
    <d v="2019-09-08T00:00:00"/>
    <s v="08934-65581-ZI"/>
    <s v="A-L-2.5"/>
    <n v="6"/>
    <s v="Redd Simao"/>
    <s v="rsimaonv@simplemachines.org"/>
    <s v="United States"/>
    <s v="Ara"/>
    <s v="L"/>
    <n v="2.5"/>
    <n v="29.784999999999997"/>
    <x v="39"/>
    <s v="Arabica"/>
    <s v="Light"/>
  </r>
  <r>
    <s v="UJG-34731-295"/>
    <d v="2022-05-26T00:00:00"/>
    <s v="15764-22559-ZT"/>
    <s v="A-M-2.5"/>
    <n v="1"/>
    <s v="Cece Inker"/>
    <s v=" "/>
    <s v="United States"/>
    <s v="Ara"/>
    <s v="M"/>
    <n v="2.5"/>
    <n v="25.874999999999996"/>
    <x v="145"/>
    <s v="Arabica"/>
    <s v="Medium"/>
  </r>
  <r>
    <s v="TWD-70988-853"/>
    <d v="2019-12-03T00:00:00"/>
    <s v="87519-68847-ZG"/>
    <s v="L-D-1"/>
    <n v="6"/>
    <s v="Noel Chisholm"/>
    <s v="nchisholmnx@example.com"/>
    <s v="United States"/>
    <s v="Lib"/>
    <s v="D"/>
    <n v="1"/>
    <n v="12.95"/>
    <x v="17"/>
    <s v="Liberica"/>
    <s v="Dark"/>
  </r>
  <r>
    <s v="CIX-22904-641"/>
    <d v="2019-09-17T00:00:00"/>
    <s v="78012-56878-UB"/>
    <s v="R-M-1"/>
    <n v="1"/>
    <s v="Grazia Oats"/>
    <s v="goatsny@live.com"/>
    <s v="United States"/>
    <s v="Rob"/>
    <s v="M"/>
    <n v="1"/>
    <n v="9.9499999999999993"/>
    <x v="138"/>
    <s v="Robusta"/>
    <s v="Medium"/>
  </r>
  <r>
    <s v="DLV-65840-759"/>
    <d v="2022-05-31T00:00:00"/>
    <s v="77192-72145-RG"/>
    <s v="L-M-1"/>
    <n v="2"/>
    <s v="Meade Birkin"/>
    <s v="mbirkinnz@java.com"/>
    <s v="United States"/>
    <s v="Lib"/>
    <s v="M"/>
    <n v="1"/>
    <n v="14.55"/>
    <x v="194"/>
    <s v="Liberica"/>
    <s v="Medium"/>
  </r>
  <r>
    <s v="RXN-55491-201"/>
    <d v="2019-10-21T00:00:00"/>
    <s v="86071-79238-CX"/>
    <s v="R-L-0.2"/>
    <n v="6"/>
    <s v="Ronda Pyson"/>
    <s v="rpysono0@constantcontact.com"/>
    <s v="Ireland"/>
    <s v="Rob"/>
    <s v="L"/>
    <n v="0.2"/>
    <n v="3.5849999999999995"/>
    <x v="137"/>
    <s v="Robusta"/>
    <s v="Light"/>
  </r>
  <r>
    <s v="UHK-63283-868"/>
    <d v="2022-04-24T00:00:00"/>
    <s v="16809-16936-WF"/>
    <s v="A-M-0.5"/>
    <n v="1"/>
    <s v="Modesty MacConnechie"/>
    <s v="mmacconnechieo9@reuters.com"/>
    <s v="United States"/>
    <s v="Ara"/>
    <s v="M"/>
    <n v="0.5"/>
    <n v="6.75"/>
    <x v="52"/>
    <s v="Arabica"/>
    <s v="Medium"/>
  </r>
  <r>
    <s v="PJC-31401-893"/>
    <d v="2021-01-13T00:00:00"/>
    <s v="11212-69985-ZJ"/>
    <s v="A-D-0.5"/>
    <n v="3"/>
    <s v="Rafaela Treacher"/>
    <s v="rtreachero2@usa.gov"/>
    <s v="Ireland"/>
    <s v="Ara"/>
    <s v="D"/>
    <n v="0.5"/>
    <n v="5.97"/>
    <x v="8"/>
    <s v="Arabica"/>
    <s v="Dark"/>
  </r>
  <r>
    <s v="HHO-79903-185"/>
    <d v="2022-08-19T00:00:00"/>
    <s v="53893-01719-CL"/>
    <s v="A-L-2.5"/>
    <n v="1"/>
    <s v="Bee Fattorini"/>
    <s v="bfattorinio3@quantcast.com"/>
    <s v="Ireland"/>
    <s v="Ara"/>
    <s v="L"/>
    <n v="2.5"/>
    <n v="29.784999999999997"/>
    <x v="91"/>
    <s v="Arabica"/>
    <s v="Light"/>
  </r>
  <r>
    <s v="YWM-07310-594"/>
    <d v="2019-03-02T00:00:00"/>
    <s v="66028-99867-WJ"/>
    <s v="E-M-0.5"/>
    <n v="5"/>
    <s v="Margie Palleske"/>
    <s v="mpalleskeo4@nyu.edu"/>
    <s v="United States"/>
    <s v="Exc"/>
    <s v="M"/>
    <n v="0.5"/>
    <n v="8.25"/>
    <x v="1"/>
    <s v="Excelsa"/>
    <s v="Medium"/>
  </r>
  <r>
    <s v="FHD-94983-982"/>
    <d v="2020-01-21T00:00:00"/>
    <s v="62839-56723-CH"/>
    <s v="R-M-0.5"/>
    <n v="3"/>
    <s v="Alexina Randals"/>
    <s v=" "/>
    <s v="United States"/>
    <s v="Rob"/>
    <s v="M"/>
    <n v="0.5"/>
    <n v="5.97"/>
    <x v="8"/>
    <s v="Robusta"/>
    <s v="Medium"/>
  </r>
  <r>
    <s v="WQK-10857-119"/>
    <d v="2021-09-21T00:00:00"/>
    <s v="96849-52854-CR"/>
    <s v="E-D-0.5"/>
    <n v="1"/>
    <s v="Filip Antcliffe"/>
    <s v="fantcliffeo6@amazon.co.jp"/>
    <s v="Ireland"/>
    <s v="Exc"/>
    <s v="D"/>
    <n v="0.5"/>
    <n v="7.29"/>
    <x v="35"/>
    <s v="Excelsa"/>
    <s v="Dark"/>
  </r>
  <r>
    <s v="DXA-50313-073"/>
    <d v="2019-08-30T00:00:00"/>
    <s v="19755-55847-VW"/>
    <s v="E-L-1"/>
    <n v="2"/>
    <s v="Peyter Matignon"/>
    <s v="pmatignono7@harvard.edu"/>
    <s v="United Kingdom"/>
    <s v="Exc"/>
    <s v="L"/>
    <n v="1"/>
    <n v="14.85"/>
    <x v="195"/>
    <s v="Excelsa"/>
    <s v="Light"/>
  </r>
  <r>
    <s v="ONW-00560-570"/>
    <d v="2019-02-25T00:00:00"/>
    <s v="32900-82606-BO"/>
    <s v="A-M-1"/>
    <n v="2"/>
    <s v="Claudie Weond"/>
    <s v="cweondo8@theglobeandmail.com"/>
    <s v="United States"/>
    <s v="Ara"/>
    <s v="M"/>
    <n v="1"/>
    <n v="11.25"/>
    <x v="122"/>
    <s v="Arabica"/>
    <s v="Medium"/>
  </r>
  <r>
    <s v="BRJ-19414-277"/>
    <d v="2019-09-17T00:00:00"/>
    <s v="16809-16936-WF"/>
    <s v="R-M-0.2"/>
    <n v="4"/>
    <s v="Modesty MacConnechie"/>
    <s v="mmacconnechieo9@reuters.com"/>
    <s v="United States"/>
    <s v="Rob"/>
    <s v="M"/>
    <n v="0.2"/>
    <n v="2.9849999999999999"/>
    <x v="22"/>
    <s v="Robusta"/>
    <s v="Medium"/>
  </r>
  <r>
    <s v="MIQ-16322-908"/>
    <d v="2019-08-03T00:00:00"/>
    <s v="20118-28138-QD"/>
    <s v="A-L-1"/>
    <n v="2"/>
    <s v="Jaquenette Skentelbery"/>
    <s v="jskentelberyoa@paypal.com"/>
    <s v="United States"/>
    <s v="Ara"/>
    <s v="L"/>
    <n v="1"/>
    <n v="12.95"/>
    <x v="109"/>
    <s v="Arabica"/>
    <s v="Light"/>
  </r>
  <r>
    <s v="MVO-39328-830"/>
    <d v="2021-02-26T00:00:00"/>
    <s v="84057-45461-AH"/>
    <s v="L-M-0.5"/>
    <n v="5"/>
    <s v="Orazio Comber"/>
    <s v="ocomberob@goo.gl"/>
    <s v="Ireland"/>
    <s v="Lib"/>
    <s v="M"/>
    <n v="0.5"/>
    <n v="8.73"/>
    <x v="34"/>
    <s v="Liberica"/>
    <s v="Medium"/>
  </r>
  <r>
    <s v="MVO-39328-830"/>
    <d v="2021-02-26T00:00:00"/>
    <s v="84057-45461-AH"/>
    <s v="A-L-0.5"/>
    <n v="6"/>
    <s v="Orazio Comber"/>
    <s v="ocomberob@goo.gl"/>
    <s v="Ireland"/>
    <s v="Ara"/>
    <s v="L"/>
    <n v="0.5"/>
    <n v="7.77"/>
    <x v="162"/>
    <s v="Arabica"/>
    <s v="Light"/>
  </r>
  <r>
    <s v="NTJ-88319-746"/>
    <d v="2021-08-03T00:00:00"/>
    <s v="90882-88130-KQ"/>
    <s v="L-L-0.5"/>
    <n v="3"/>
    <s v="Zachary Tramel"/>
    <s v="ztramelod@netlog.com"/>
    <s v="United States"/>
    <s v="Lib"/>
    <s v="L"/>
    <n v="0.5"/>
    <n v="9.51"/>
    <x v="32"/>
    <s v="Liberica"/>
    <s v="Light"/>
  </r>
  <r>
    <s v="LCY-24377-948"/>
    <d v="2021-05-07T00:00:00"/>
    <s v="21617-79890-DD"/>
    <s v="R-L-2.5"/>
    <n v="1"/>
    <s v="Izaak Primak"/>
    <s v=" "/>
    <s v="United States"/>
    <s v="Rob"/>
    <s v="L"/>
    <n v="2.5"/>
    <n v="27.484999999999996"/>
    <x v="142"/>
    <s v="Robusta"/>
    <s v="Light"/>
  </r>
  <r>
    <s v="FWD-85967-769"/>
    <d v="2019-06-14T00:00:00"/>
    <s v="20256-54689-LO"/>
    <s v="E-D-0.2"/>
    <n v="3"/>
    <s v="Brittani Thoresbie"/>
    <s v=" "/>
    <s v="United States"/>
    <s v="Exc"/>
    <s v="D"/>
    <n v="0.2"/>
    <n v="3.645"/>
    <x v="47"/>
    <s v="Excelsa"/>
    <s v="Dark"/>
  </r>
  <r>
    <s v="KTO-53793-109"/>
    <d v="2019-11-21T00:00:00"/>
    <s v="17572-27091-AA"/>
    <s v="R-L-0.2"/>
    <n v="2"/>
    <s v="Constanta Hatfull"/>
    <s v="chatfullog@ebay.com"/>
    <s v="United States"/>
    <s v="Rob"/>
    <s v="L"/>
    <n v="0.2"/>
    <n v="3.5849999999999995"/>
    <x v="53"/>
    <s v="Robusta"/>
    <s v="Light"/>
  </r>
  <r>
    <s v="OCK-89033-348"/>
    <d v="2021-03-31T00:00:00"/>
    <s v="82300-88786-UE"/>
    <s v="A-L-0.2"/>
    <n v="6"/>
    <s v="Bobbe Castagneto"/>
    <s v=" "/>
    <s v="United States"/>
    <s v="Ara"/>
    <s v="L"/>
    <n v="0.2"/>
    <n v="3.8849999999999998"/>
    <x v="102"/>
    <s v="Arabica"/>
    <s v="Light"/>
  </r>
  <r>
    <s v="GPZ-36017-366"/>
    <d v="2019-07-01T00:00:00"/>
    <s v="65732-22589-OW"/>
    <s v="A-D-2.5"/>
    <n v="5"/>
    <s v="Kippie Marrison"/>
    <s v="kmarrisonoq@dropbox.com"/>
    <s v="United States"/>
    <s v="Ara"/>
    <s v="D"/>
    <n v="2.5"/>
    <n v="22.884999999999998"/>
    <x v="15"/>
    <s v="Arabica"/>
    <s v="Dark"/>
  </r>
  <r>
    <s v="BZP-33213-637"/>
    <d v="2020-05-05T00:00:00"/>
    <s v="77175-09826-SF"/>
    <s v="A-M-2.5"/>
    <n v="3"/>
    <s v="Lindon Agnolo"/>
    <s v="lagnolooj@pinterest.com"/>
    <s v="United States"/>
    <s v="Ara"/>
    <s v="M"/>
    <n v="2.5"/>
    <n v="25.874999999999996"/>
    <x v="57"/>
    <s v="Arabica"/>
    <s v="Medium"/>
  </r>
  <r>
    <s v="WFH-21507-708"/>
    <d v="2020-04-20T00:00:00"/>
    <s v="07237-32539-NB"/>
    <s v="R-D-0.5"/>
    <n v="1"/>
    <s v="Delainey Kiddy"/>
    <s v="dkiddyok@fda.gov"/>
    <s v="United States"/>
    <s v="Rob"/>
    <s v="D"/>
    <n v="0.5"/>
    <n v="5.3699999999999992"/>
    <x v="147"/>
    <s v="Robusta"/>
    <s v="Dark"/>
  </r>
  <r>
    <s v="HST-96923-073"/>
    <d v="2019-07-18T00:00:00"/>
    <s v="54722-76431-EX"/>
    <s v="R-D-2.5"/>
    <n v="6"/>
    <s v="Helli Petroulis"/>
    <s v="hpetroulisol@state.tx.us"/>
    <s v="Ireland"/>
    <s v="Rob"/>
    <s v="D"/>
    <n v="2.5"/>
    <n v="20.584999999999997"/>
    <x v="99"/>
    <s v="Robusta"/>
    <s v="Dark"/>
  </r>
  <r>
    <s v="ENN-79947-323"/>
    <d v="2021-11-18T00:00:00"/>
    <s v="67847-82662-TE"/>
    <s v="L-M-0.5"/>
    <n v="2"/>
    <s v="Marty Scholl"/>
    <s v="mschollom@taobao.com"/>
    <s v="United States"/>
    <s v="Lib"/>
    <s v="M"/>
    <n v="0.5"/>
    <n v="8.73"/>
    <x v="92"/>
    <s v="Liberica"/>
    <s v="Medium"/>
  </r>
  <r>
    <s v="BHA-47429-889"/>
    <d v="2020-06-20T00:00:00"/>
    <s v="51114-51191-EW"/>
    <s v="E-L-0.2"/>
    <n v="3"/>
    <s v="Kienan Ferson"/>
    <s v="kfersonon@g.co"/>
    <s v="United States"/>
    <s v="Exc"/>
    <s v="L"/>
    <n v="0.2"/>
    <n v="4.4550000000000001"/>
    <x v="77"/>
    <s v="Excelsa"/>
    <s v="Light"/>
  </r>
  <r>
    <s v="SZY-63017-318"/>
    <d v="2021-04-06T00:00:00"/>
    <s v="91809-58808-TV"/>
    <s v="A-L-0.2"/>
    <n v="2"/>
    <s v="Blake Kelloway"/>
    <s v="bkellowayoo@omniture.com"/>
    <s v="United States"/>
    <s v="Ara"/>
    <s v="L"/>
    <n v="0.2"/>
    <n v="3.8849999999999998"/>
    <x v="41"/>
    <s v="Arabica"/>
    <s v="Light"/>
  </r>
  <r>
    <s v="LCU-93317-340"/>
    <d v="2019-06-17T00:00:00"/>
    <s v="84996-26826-DK"/>
    <s v="R-D-0.2"/>
    <n v="1"/>
    <s v="Scarlett Oliffe"/>
    <s v="soliffeop@yellowbook.com"/>
    <s v="United States"/>
    <s v="Rob"/>
    <s v="D"/>
    <n v="0.2"/>
    <n v="2.6849999999999996"/>
    <x v="97"/>
    <s v="Robusta"/>
    <s v="Dark"/>
  </r>
  <r>
    <s v="UOM-71431-481"/>
    <d v="2022-03-26T00:00:00"/>
    <s v="65732-22589-OW"/>
    <s v="R-D-2.5"/>
    <n v="1"/>
    <s v="Kippie Marrison"/>
    <s v="kmarrisonoq@dropbox.com"/>
    <s v="United States"/>
    <s v="Rob"/>
    <s v="D"/>
    <n v="2.5"/>
    <n v="20.584999999999997"/>
    <x v="123"/>
    <s v="Robusta"/>
    <s v="Dark"/>
  </r>
  <r>
    <s v="PJH-42618-877"/>
    <d v="2021-09-30T00:00:00"/>
    <s v="93676-95250-XJ"/>
    <s v="A-D-2.5"/>
    <n v="5"/>
    <s v="Celestia Dolohunty"/>
    <s v="cdolohuntyor@dailymail.co.uk"/>
    <s v="United States"/>
    <s v="Ara"/>
    <s v="D"/>
    <n v="2.5"/>
    <n v="22.884999999999998"/>
    <x v="15"/>
    <s v="Arabica"/>
    <s v="Dark"/>
  </r>
  <r>
    <s v="XED-90333-402"/>
    <d v="2019-06-19T00:00:00"/>
    <s v="28300-14355-GF"/>
    <s v="E-M-0.2"/>
    <n v="5"/>
    <s v="Patsy Vasilenko"/>
    <s v="pvasilenkoos@addtoany.com"/>
    <s v="United Kingdom"/>
    <s v="Exc"/>
    <s v="M"/>
    <n v="0.2"/>
    <n v="4.125"/>
    <x v="132"/>
    <s v="Excelsa"/>
    <s v="Medium"/>
  </r>
  <r>
    <s v="IKK-62234-199"/>
    <d v="2022-03-31T00:00:00"/>
    <s v="91190-84826-IQ"/>
    <s v="L-L-0.5"/>
    <n v="6"/>
    <s v="Raphaela Schankelborg"/>
    <s v="rschankelborgot@ameblo.jp"/>
    <s v="United States"/>
    <s v="Lib"/>
    <s v="L"/>
    <n v="0.5"/>
    <n v="9.51"/>
    <x v="30"/>
    <s v="Liberica"/>
    <s v="Light"/>
  </r>
  <r>
    <s v="KAW-95195-329"/>
    <d v="2020-07-04T00:00:00"/>
    <s v="34570-99384-AF"/>
    <s v="R-D-2.5"/>
    <n v="4"/>
    <s v="Sharity Wickens"/>
    <s v=" "/>
    <s v="Ireland"/>
    <s v="Rob"/>
    <s v="D"/>
    <n v="2.5"/>
    <n v="20.584999999999997"/>
    <x v="18"/>
    <s v="Robusta"/>
    <s v="Dark"/>
  </r>
  <r>
    <s v="QDO-57268-842"/>
    <d v="2021-11-21T00:00:00"/>
    <s v="57808-90533-UE"/>
    <s v="E-M-2.5"/>
    <n v="5"/>
    <s v="Derick Snow"/>
    <s v=" "/>
    <s v="United States"/>
    <s v="Exc"/>
    <s v="M"/>
    <n v="2.5"/>
    <n v="31.624999999999996"/>
    <x v="196"/>
    <s v="Excelsa"/>
    <s v="Medium"/>
  </r>
  <r>
    <s v="IIZ-24416-212"/>
    <d v="2021-05-31T00:00:00"/>
    <s v="76060-30540-LB"/>
    <s v="R-D-0.5"/>
    <n v="6"/>
    <s v="Baxy Cargen"/>
    <s v="bcargenow@geocities.jp"/>
    <s v="United States"/>
    <s v="Rob"/>
    <s v="D"/>
    <n v="0.5"/>
    <n v="5.3699999999999992"/>
    <x v="111"/>
    <s v="Robusta"/>
    <s v="Dark"/>
  </r>
  <r>
    <s v="AWP-11469-510"/>
    <d v="2020-04-11T00:00:00"/>
    <s v="76730-63769-ND"/>
    <s v="E-D-1"/>
    <n v="2"/>
    <s v="Ryann Stickler"/>
    <s v="rsticklerox@printfriendly.com"/>
    <s v="United Kingdom"/>
    <s v="Exc"/>
    <s v="D"/>
    <n v="1"/>
    <n v="12.15"/>
    <x v="76"/>
    <s v="Excelsa"/>
    <s v="Dark"/>
  </r>
  <r>
    <s v="KXA-27983-918"/>
    <d v="2020-09-15T00:00:00"/>
    <s v="96042-27290-EQ"/>
    <s v="R-L-0.5"/>
    <n v="5"/>
    <s v="Daryn Cassius"/>
    <s v=" "/>
    <s v="United States"/>
    <s v="Rob"/>
    <s v="L"/>
    <n v="0.5"/>
    <n v="7.169999999999999"/>
    <x v="66"/>
    <s v="Robusta"/>
    <s v="Light"/>
  </r>
  <r>
    <s v="VKQ-39009-292"/>
    <d v="2021-11-23T00:00:00"/>
    <s v="57808-90533-UE"/>
    <s v="L-M-1"/>
    <n v="5"/>
    <s v="Derick Snow"/>
    <s v=" "/>
    <s v="United States"/>
    <s v="Lib"/>
    <s v="M"/>
    <n v="1"/>
    <n v="14.55"/>
    <x v="45"/>
    <s v="Liberica"/>
    <s v="Medium"/>
  </r>
  <r>
    <s v="PDB-98743-282"/>
    <d v="2022-01-23T00:00:00"/>
    <s v="51940-02669-OR"/>
    <s v="L-L-1"/>
    <n v="3"/>
    <s v="Skelly Dolohunty"/>
    <s v=" "/>
    <s v="Ireland"/>
    <s v="Lib"/>
    <s v="L"/>
    <n v="1"/>
    <n v="15.85"/>
    <x v="46"/>
    <s v="Liberica"/>
    <s v="Light"/>
  </r>
  <r>
    <s v="SXW-34014-556"/>
    <d v="2021-01-27T00:00:00"/>
    <s v="99144-98314-GN"/>
    <s v="R-L-0.2"/>
    <n v="1"/>
    <s v="Drake Jevon"/>
    <s v="djevonp1@ibm.com"/>
    <s v="United States"/>
    <s v="Rob"/>
    <s v="L"/>
    <n v="0.2"/>
    <n v="3.5849999999999995"/>
    <x v="60"/>
    <s v="Robusta"/>
    <s v="Light"/>
  </r>
  <r>
    <s v="QOJ-38788-727"/>
    <d v="2019-06-24T00:00:00"/>
    <s v="16358-63919-CE"/>
    <s v="E-M-2.5"/>
    <n v="5"/>
    <s v="Hall Ranner"/>
    <s v="hrannerp2@omniture.com"/>
    <s v="United States"/>
    <s v="Exc"/>
    <s v="M"/>
    <n v="2.5"/>
    <n v="31.624999999999996"/>
    <x v="196"/>
    <s v="Excelsa"/>
    <s v="Medium"/>
  </r>
  <r>
    <s v="TGF-38649-658"/>
    <d v="2020-03-15T00:00:00"/>
    <s v="67743-54817-UT"/>
    <s v="L-M-0.5"/>
    <n v="2"/>
    <s v="Berkly Imrie"/>
    <s v="bimriep3@addtoany.com"/>
    <s v="United States"/>
    <s v="Lib"/>
    <s v="M"/>
    <n v="0.5"/>
    <n v="8.73"/>
    <x v="92"/>
    <s v="Liberica"/>
    <s v="Medium"/>
  </r>
  <r>
    <s v="EAI-25194-209"/>
    <d v="2021-09-24T00:00:00"/>
    <s v="44601-51441-BH"/>
    <s v="A-L-2.5"/>
    <n v="5"/>
    <s v="Dorey Sopper"/>
    <s v="dsopperp4@eventbrite.com"/>
    <s v="United States"/>
    <s v="Ara"/>
    <s v="L"/>
    <n v="2.5"/>
    <n v="29.784999999999997"/>
    <x v="74"/>
    <s v="Arabica"/>
    <s v="Light"/>
  </r>
  <r>
    <s v="IJK-34441-720"/>
    <d v="2019-04-05T00:00:00"/>
    <s v="97201-58870-WB"/>
    <s v="A-M-0.5"/>
    <n v="6"/>
    <s v="Darcy Lochran"/>
    <s v=" "/>
    <s v="United States"/>
    <s v="Ara"/>
    <s v="M"/>
    <n v="0.5"/>
    <n v="6.75"/>
    <x v="61"/>
    <s v="Arabica"/>
    <s v="Medium"/>
  </r>
  <r>
    <s v="ZMC-00336-619"/>
    <d v="2022-01-27T00:00:00"/>
    <s v="19849-12926-QF"/>
    <s v="A-M-0.5"/>
    <n v="4"/>
    <s v="Lauritz Ledgley"/>
    <s v="lledgleyp6@de.vu"/>
    <s v="United States"/>
    <s v="Ara"/>
    <s v="M"/>
    <n v="0.5"/>
    <n v="6.75"/>
    <x v="25"/>
    <s v="Arabica"/>
    <s v="Medium"/>
  </r>
  <r>
    <s v="UPX-54529-618"/>
    <d v="2021-09-10T00:00:00"/>
    <s v="40535-56770-UM"/>
    <s v="L-D-1"/>
    <n v="3"/>
    <s v="Tawnya Menary"/>
    <s v="tmenaryp7@phoca.cz"/>
    <s v="United States"/>
    <s v="Lib"/>
    <s v="D"/>
    <n v="1"/>
    <n v="12.95"/>
    <x v="5"/>
    <s v="Liberica"/>
    <s v="Dark"/>
  </r>
  <r>
    <s v="DLX-01059-899"/>
    <d v="2020-01-06T00:00:00"/>
    <s v="74940-09646-MU"/>
    <s v="R-L-1"/>
    <n v="5"/>
    <s v="Gustaf Ciccotti"/>
    <s v="gciccottip8@so-net.ne.jp"/>
    <s v="United States"/>
    <s v="Rob"/>
    <s v="L"/>
    <n v="1"/>
    <n v="11.95"/>
    <x v="143"/>
    <s v="Robusta"/>
    <s v="Light"/>
  </r>
  <r>
    <s v="MEK-85120-243"/>
    <d v="2022-03-15T00:00:00"/>
    <s v="06623-54610-HC"/>
    <s v="R-L-0.2"/>
    <n v="3"/>
    <s v="Bobbe Renner"/>
    <s v=" "/>
    <s v="United States"/>
    <s v="Rob"/>
    <s v="L"/>
    <n v="0.2"/>
    <n v="3.5849999999999995"/>
    <x v="127"/>
    <s v="Robusta"/>
    <s v="Light"/>
  </r>
  <r>
    <s v="NFI-37188-246"/>
    <d v="2021-09-08T00:00:00"/>
    <s v="89490-75361-AF"/>
    <s v="A-D-2.5"/>
    <n v="4"/>
    <s v="Wilton Jallin"/>
    <s v="wjallinpa@pcworld.com"/>
    <s v="United States"/>
    <s v="Ara"/>
    <s v="D"/>
    <n v="2.5"/>
    <n v="22.884999999999998"/>
    <x v="21"/>
    <s v="Arabica"/>
    <s v="Dark"/>
  </r>
  <r>
    <s v="BXH-62195-013"/>
    <d v="2021-11-11T00:00:00"/>
    <s v="94526-79230-GZ"/>
    <s v="A-M-1"/>
    <n v="4"/>
    <s v="Mindy Bogey"/>
    <s v="mbogeypb@thetimes.co.uk"/>
    <s v="United States"/>
    <s v="Ara"/>
    <s v="M"/>
    <n v="1"/>
    <n v="11.25"/>
    <x v="157"/>
    <s v="Arabica"/>
    <s v="Medium"/>
  </r>
  <r>
    <s v="YLK-78851-470"/>
    <d v="2019-09-18T00:00:00"/>
    <s v="58559-08254-UY"/>
    <s v="R-M-2.5"/>
    <n v="6"/>
    <s v="Paulie Fonzone"/>
    <s v=" "/>
    <s v="United States"/>
    <s v="Rob"/>
    <s v="M"/>
    <n v="2.5"/>
    <n v="22.884999999999998"/>
    <x v="170"/>
    <s v="Robusta"/>
    <s v="Medium"/>
  </r>
  <r>
    <s v="DXY-76225-633"/>
    <d v="2021-07-29T00:00:00"/>
    <s v="88574-37083-WX"/>
    <s v="A-M-0.5"/>
    <n v="1"/>
    <s v="Merrile Cobbledick"/>
    <s v="mcobbledickpd@ucsd.edu"/>
    <s v="United States"/>
    <s v="Ara"/>
    <s v="M"/>
    <n v="0.5"/>
    <n v="6.75"/>
    <x v="52"/>
    <s v="Arabica"/>
    <s v="Medium"/>
  </r>
  <r>
    <s v="UHP-24614-199"/>
    <d v="2022-03-20T00:00:00"/>
    <s v="67953-79896-AC"/>
    <s v="A-M-1"/>
    <n v="4"/>
    <s v="Antonius Lewry"/>
    <s v="alewrype@whitehouse.gov"/>
    <s v="United States"/>
    <s v="Ara"/>
    <s v="M"/>
    <n v="1"/>
    <n v="11.25"/>
    <x v="157"/>
    <s v="Arabica"/>
    <s v="Medium"/>
  </r>
  <r>
    <s v="HBY-35655-049"/>
    <d v="2020-05-04T00:00:00"/>
    <s v="69207-93422-CQ"/>
    <s v="E-D-2.5"/>
    <n v="3"/>
    <s v="Isis Hessel"/>
    <s v="ihesselpf@ox.ac.uk"/>
    <s v="United States"/>
    <s v="Exc"/>
    <s v="D"/>
    <n v="2.5"/>
    <n v="27.945"/>
    <x v="171"/>
    <s v="Excelsa"/>
    <s v="Dark"/>
  </r>
  <r>
    <s v="DCE-22886-861"/>
    <d v="2021-04-05T00:00:00"/>
    <s v="56060-17602-RG"/>
    <s v="E-D-0.2"/>
    <n v="1"/>
    <s v="Harland Trematick"/>
    <s v=" "/>
    <s v="Ireland"/>
    <s v="Exc"/>
    <s v="D"/>
    <n v="0.2"/>
    <n v="3.645"/>
    <x v="186"/>
    <s v="Excelsa"/>
    <s v="Dark"/>
  </r>
  <r>
    <s v="QTG-93823-843"/>
    <d v="2022-01-12T00:00:00"/>
    <s v="46859-14212-FI"/>
    <s v="A-M-0.5"/>
    <n v="1"/>
    <s v="Chloris Sorrell"/>
    <s v="csorrellph@amazon.com"/>
    <s v="United Kingdom"/>
    <s v="Ara"/>
    <s v="M"/>
    <n v="0.5"/>
    <n v="6.75"/>
    <x v="52"/>
    <s v="Arabica"/>
    <s v="Medium"/>
  </r>
  <r>
    <s v="QTG-93823-843"/>
    <d v="2022-01-12T00:00:00"/>
    <s v="46859-14212-FI"/>
    <s v="E-D-0.5"/>
    <n v="3"/>
    <s v="Chloris Sorrell"/>
    <s v="csorrellph@amazon.com"/>
    <s v="United Kingdom"/>
    <s v="Exc"/>
    <s v="D"/>
    <n v="0.5"/>
    <n v="7.29"/>
    <x v="6"/>
    <s v="Excelsa"/>
    <s v="Dark"/>
  </r>
  <r>
    <s v="WFT-16178-396"/>
    <d v="2020-12-16T00:00:00"/>
    <s v="33555-01585-RP"/>
    <s v="R-D-0.2"/>
    <n v="5"/>
    <s v="Quintina Heavyside"/>
    <s v="qheavysidepj@unc.edu"/>
    <s v="United States"/>
    <s v="Rob"/>
    <s v="D"/>
    <n v="0.2"/>
    <n v="2.6849999999999996"/>
    <x v="148"/>
    <s v="Robusta"/>
    <s v="Dark"/>
  </r>
  <r>
    <s v="ERC-54560-934"/>
    <d v="2022-05-30T00:00:00"/>
    <s v="11932-85629-CU"/>
    <s v="R-D-2.5"/>
    <n v="6"/>
    <s v="Hadley Reuven"/>
    <s v="hreuvenpk@whitehouse.gov"/>
    <s v="United States"/>
    <s v="Rob"/>
    <s v="D"/>
    <n v="2.5"/>
    <n v="20.584999999999997"/>
    <x v="99"/>
    <s v="Robusta"/>
    <s v="Dark"/>
  </r>
  <r>
    <s v="RUK-78200-416"/>
    <d v="2021-11-09T00:00:00"/>
    <s v="36192-07175-XC"/>
    <s v="L-D-0.2"/>
    <n v="2"/>
    <s v="Mitch Attwool"/>
    <s v="mattwoolpl@nba.com"/>
    <s v="United States"/>
    <s v="Lib"/>
    <s v="D"/>
    <n v="0.2"/>
    <n v="3.8849999999999998"/>
    <x v="41"/>
    <s v="Liberica"/>
    <s v="Dark"/>
  </r>
  <r>
    <s v="KHK-13105-388"/>
    <d v="2022-04-08T00:00:00"/>
    <s v="46242-54946-ZW"/>
    <s v="A-M-1"/>
    <n v="6"/>
    <s v="Charin Maplethorp"/>
    <s v=" "/>
    <s v="United States"/>
    <s v="Ara"/>
    <s v="M"/>
    <n v="1"/>
    <n v="11.25"/>
    <x v="173"/>
    <s v="Arabica"/>
    <s v="Medium"/>
  </r>
  <r>
    <s v="NJR-03699-189"/>
    <d v="2019-10-08T00:00:00"/>
    <s v="95152-82155-VQ"/>
    <s v="E-D-2.5"/>
    <n v="1"/>
    <s v="Goldie Wynes"/>
    <s v="gwynespn@dagondesign.com"/>
    <s v="United States"/>
    <s v="Exc"/>
    <s v="D"/>
    <n v="2.5"/>
    <n v="27.945"/>
    <x v="140"/>
    <s v="Excelsa"/>
    <s v="Dark"/>
  </r>
  <r>
    <s v="PJV-20427-019"/>
    <d v="2021-09-12T00:00:00"/>
    <s v="13404-39127-WQ"/>
    <s v="A-L-2.5"/>
    <n v="3"/>
    <s v="Celie MacCourt"/>
    <s v="cmaccourtpo@amazon.com"/>
    <s v="United States"/>
    <s v="Ara"/>
    <s v="L"/>
    <n v="2.5"/>
    <n v="29.784999999999997"/>
    <x v="49"/>
    <s v="Arabica"/>
    <s v="Light"/>
  </r>
  <r>
    <s v="UGK-07613-982"/>
    <d v="2022-07-28T00:00:00"/>
    <s v="57808-90533-UE"/>
    <s v="A-M-0.5"/>
    <n v="3"/>
    <s v="Derick Snow"/>
    <s v=" "/>
    <s v="United States"/>
    <s v="Ara"/>
    <s v="M"/>
    <n v="0.5"/>
    <n v="6.75"/>
    <x v="16"/>
    <s v="Arabica"/>
    <s v="Medium"/>
  </r>
  <r>
    <s v="OLA-68289-577"/>
    <d v="2020-06-30T00:00:00"/>
    <s v="40226-52317-IO"/>
    <s v="A-M-0.5"/>
    <n v="5"/>
    <s v="Evy Wilsone"/>
    <s v="ewilsonepq@eepurl.com"/>
    <s v="United States"/>
    <s v="Ara"/>
    <s v="M"/>
    <n v="0.5"/>
    <n v="6.75"/>
    <x v="65"/>
    <s v="Arabica"/>
    <s v="Medium"/>
  </r>
  <r>
    <s v="TNR-84447-052"/>
    <d v="2019-01-09T00:00:00"/>
    <s v="34419-18068-AG"/>
    <s v="E-D-2.5"/>
    <n v="4"/>
    <s v="Dolores Duffie"/>
    <s v="dduffiepr@time.com"/>
    <s v="United States"/>
    <s v="Exc"/>
    <s v="D"/>
    <n v="2.5"/>
    <n v="27.945"/>
    <x v="150"/>
    <s v="Excelsa"/>
    <s v="Dark"/>
  </r>
  <r>
    <s v="FBZ-64200-586"/>
    <d v="2022-07-12T00:00:00"/>
    <s v="51738-61457-RS"/>
    <s v="E-M-2.5"/>
    <n v="2"/>
    <s v="Mathilda Matiasek"/>
    <s v="mmatiasekps@ucoz.ru"/>
    <s v="United States"/>
    <s v="Exc"/>
    <s v="M"/>
    <n v="2.5"/>
    <n v="31.624999999999996"/>
    <x v="40"/>
    <s v="Excelsa"/>
    <s v="Medium"/>
  </r>
  <r>
    <s v="OBN-66334-505"/>
    <d v="2020-11-30T00:00:00"/>
    <s v="86757-52367-ON"/>
    <s v="E-L-0.2"/>
    <n v="2"/>
    <s v="Jarred Camillo"/>
    <s v="jcamillopt@shinystat.com"/>
    <s v="United States"/>
    <s v="Exc"/>
    <s v="L"/>
    <n v="0.2"/>
    <n v="4.4550000000000001"/>
    <x v="161"/>
    <s v="Excelsa"/>
    <s v="Light"/>
  </r>
  <r>
    <s v="NXM-89323-646"/>
    <d v="2019-03-22T00:00:00"/>
    <s v="28158-93383-CK"/>
    <s v="E-D-1"/>
    <n v="1"/>
    <s v="Kameko Philbrick"/>
    <s v="kphilbrickpu@cdc.gov"/>
    <s v="United States"/>
    <s v="Exc"/>
    <s v="D"/>
    <n v="1"/>
    <n v="12.15"/>
    <x v="87"/>
    <s v="Excelsa"/>
    <s v="Dark"/>
  </r>
  <r>
    <s v="NHI-23264-055"/>
    <d v="2022-02-15T00:00:00"/>
    <s v="44799-09711-XW"/>
    <s v="A-D-0.5"/>
    <n v="4"/>
    <s v="Mallory Shrimpling"/>
    <s v=" "/>
    <s v="United States"/>
    <s v="Ara"/>
    <s v="D"/>
    <n v="0.5"/>
    <n v="5.97"/>
    <x v="86"/>
    <s v="Arabica"/>
    <s v="Dark"/>
  </r>
  <r>
    <s v="EQH-53569-934"/>
    <d v="2020-10-13T00:00:00"/>
    <s v="53667-91553-LT"/>
    <s v="E-M-1"/>
    <n v="4"/>
    <s v="Barnett Sillis"/>
    <s v="bsillispw@istockphoto.com"/>
    <s v="United States"/>
    <s v="Exc"/>
    <s v="M"/>
    <n v="1"/>
    <n v="13.75"/>
    <x v="193"/>
    <s v="Excelsa"/>
    <s v="Medium"/>
  </r>
  <r>
    <s v="XKK-06692-189"/>
    <d v="2021-12-27T00:00:00"/>
    <s v="86579-92122-OC"/>
    <s v="R-D-1"/>
    <n v="3"/>
    <s v="Brenn Dundredge"/>
    <s v=" "/>
    <s v="United States"/>
    <s v="Rob"/>
    <s v="D"/>
    <n v="1"/>
    <n v="8.9499999999999993"/>
    <x v="166"/>
    <s v="Robusta"/>
    <s v="Dark"/>
  </r>
  <r>
    <s v="BYP-16005-016"/>
    <d v="2021-08-01T00:00:00"/>
    <s v="01474-63436-TP"/>
    <s v="R-M-2.5"/>
    <n v="5"/>
    <s v="Read Cutts"/>
    <s v="rcuttspy@techcrunch.com"/>
    <s v="United States"/>
    <s v="Rob"/>
    <s v="M"/>
    <n v="2.5"/>
    <n v="22.884999999999998"/>
    <x v="15"/>
    <s v="Robusta"/>
    <s v="Medium"/>
  </r>
  <r>
    <s v="LWS-13938-905"/>
    <d v="2020-11-18T00:00:00"/>
    <s v="90533-82440-EE"/>
    <s v="A-M-2.5"/>
    <n v="6"/>
    <s v="Michale Delves"/>
    <s v="mdelvespz@nature.com"/>
    <s v="United States"/>
    <s v="Ara"/>
    <s v="M"/>
    <n v="2.5"/>
    <n v="25.874999999999996"/>
    <x v="71"/>
    <s v="Arabica"/>
    <s v="Medium"/>
  </r>
  <r>
    <s v="OLH-95722-362"/>
    <d v="2021-10-24T00:00:00"/>
    <s v="48553-69225-VX"/>
    <s v="L-D-0.5"/>
    <n v="3"/>
    <s v="Devland Gritton"/>
    <s v="dgrittonq0@nydailynews.com"/>
    <s v="United States"/>
    <s v="Lib"/>
    <s v="D"/>
    <n v="0.5"/>
    <n v="7.77"/>
    <x v="102"/>
    <s v="Liberica"/>
    <s v="Dark"/>
  </r>
  <r>
    <s v="OLH-95722-362"/>
    <d v="2021-10-24T00:00:00"/>
    <s v="48553-69225-VX"/>
    <s v="R-M-2.5"/>
    <n v="4"/>
    <s v="Devland Gritton"/>
    <s v="dgrittonq0@nydailynews.com"/>
    <s v="United States"/>
    <s v="Rob"/>
    <s v="M"/>
    <n v="2.5"/>
    <n v="22.884999999999998"/>
    <x v="21"/>
    <s v="Robusta"/>
    <s v="Medium"/>
  </r>
  <r>
    <s v="KCW-50949-318"/>
    <d v="2019-12-30T00:00:00"/>
    <s v="52374-27313-IV"/>
    <s v="E-L-1"/>
    <n v="5"/>
    <s v="Dell Gut"/>
    <s v="dgutq2@umich.edu"/>
    <s v="United States"/>
    <s v="Exc"/>
    <s v="L"/>
    <n v="1"/>
    <n v="14.85"/>
    <x v="159"/>
    <s v="Excelsa"/>
    <s v="Light"/>
  </r>
  <r>
    <s v="JGZ-16947-591"/>
    <d v="2021-02-02T00:00:00"/>
    <s v="14264-41252-SL"/>
    <s v="L-L-0.2"/>
    <n v="6"/>
    <s v="Willy Pummery"/>
    <s v="wpummeryq3@topsy.com"/>
    <s v="United States"/>
    <s v="Lib"/>
    <s v="L"/>
    <n v="0.2"/>
    <n v="4.7549999999999999"/>
    <x v="32"/>
    <s v="Liberica"/>
    <s v="Light"/>
  </r>
  <r>
    <s v="LXS-63326-144"/>
    <d v="2021-05-16T00:00:00"/>
    <s v="35367-50483-AR"/>
    <s v="R-L-0.5"/>
    <n v="2"/>
    <s v="Geoffrey Siuda"/>
    <s v="gsiudaq4@nytimes.com"/>
    <s v="United States"/>
    <s v="Rob"/>
    <s v="L"/>
    <n v="0.5"/>
    <n v="7.169999999999999"/>
    <x v="79"/>
    <s v="Robusta"/>
    <s v="Light"/>
  </r>
  <r>
    <s v="CZG-86544-655"/>
    <d v="2022-04-23T00:00:00"/>
    <s v="69443-77665-QW"/>
    <s v="A-L-0.5"/>
    <n v="2"/>
    <s v="Henderson Crowne"/>
    <s v="hcrowneq5@wufoo.com"/>
    <s v="Ireland"/>
    <s v="Ara"/>
    <s v="L"/>
    <n v="0.5"/>
    <n v="7.77"/>
    <x v="42"/>
    <s v="Arabica"/>
    <s v="Light"/>
  </r>
  <r>
    <s v="WFV-88138-247"/>
    <d v="2021-09-25T00:00:00"/>
    <s v="63411-51758-QC"/>
    <s v="R-L-1"/>
    <n v="3"/>
    <s v="Vernor Pawsey"/>
    <s v="vpawseyq6@tiny.cc"/>
    <s v="United States"/>
    <s v="Rob"/>
    <s v="L"/>
    <n v="1"/>
    <n v="11.95"/>
    <x v="66"/>
    <s v="Robusta"/>
    <s v="Light"/>
  </r>
  <r>
    <s v="RFG-28227-288"/>
    <d v="2022-06-07T00:00:00"/>
    <s v="68605-21835-UF"/>
    <s v="A-L-0.5"/>
    <n v="6"/>
    <s v="Augustin Waterhouse"/>
    <s v="awaterhouseq7@istockphoto.com"/>
    <s v="United States"/>
    <s v="Ara"/>
    <s v="L"/>
    <n v="0.5"/>
    <n v="7.77"/>
    <x v="162"/>
    <s v="Arabica"/>
    <s v="Light"/>
  </r>
  <r>
    <s v="QAK-77286-758"/>
    <d v="2020-08-11T00:00:00"/>
    <s v="34786-30419-XY"/>
    <s v="R-L-0.5"/>
    <n v="5"/>
    <s v="Fanchon Haughian"/>
    <s v="fhaughianq8@1688.com"/>
    <s v="United States"/>
    <s v="Rob"/>
    <s v="L"/>
    <n v="0.5"/>
    <n v="7.169999999999999"/>
    <x v="66"/>
    <s v="Robusta"/>
    <s v="Light"/>
  </r>
  <r>
    <s v="CZD-56716-840"/>
    <d v="2019-02-28T00:00:00"/>
    <s v="15456-29250-RU"/>
    <s v="L-D-2.5"/>
    <n v="4"/>
    <s v="Jaimie Hatz"/>
    <s v=" "/>
    <s v="United States"/>
    <s v="Lib"/>
    <s v="D"/>
    <n v="2.5"/>
    <n v="29.784999999999997"/>
    <x v="129"/>
    <s v="Liberica"/>
    <s v="Dark"/>
  </r>
  <r>
    <s v="UBI-59229-277"/>
    <d v="2019-09-11T00:00:00"/>
    <s v="00886-35803-FG"/>
    <s v="L-D-0.5"/>
    <n v="3"/>
    <s v="Edeline Edney"/>
    <s v=" "/>
    <s v="United States"/>
    <s v="Lib"/>
    <s v="D"/>
    <n v="0.5"/>
    <n v="7.77"/>
    <x v="102"/>
    <s v="Liberica"/>
    <s v="Dark"/>
  </r>
  <r>
    <s v="WJJ-37489-898"/>
    <d v="2021-04-08T00:00:00"/>
    <s v="31599-82152-AD"/>
    <s v="A-M-1"/>
    <n v="1"/>
    <s v="Rickie Faltin"/>
    <s v="rfaltinqb@topsy.com"/>
    <s v="Ireland"/>
    <s v="Ara"/>
    <s v="M"/>
    <n v="1"/>
    <n v="11.25"/>
    <x v="23"/>
    <s v="Arabica"/>
    <s v="Medium"/>
  </r>
  <r>
    <s v="ORX-57454-917"/>
    <d v="2021-09-06T00:00:00"/>
    <s v="76209-39601-ZR"/>
    <s v="E-D-2.5"/>
    <n v="3"/>
    <s v="Gnni Cheeke"/>
    <s v="gcheekeqc@sitemeter.com"/>
    <s v="United Kingdom"/>
    <s v="Exc"/>
    <s v="D"/>
    <n v="2.5"/>
    <n v="27.945"/>
    <x v="171"/>
    <s v="Excelsa"/>
    <s v="Dark"/>
  </r>
  <r>
    <s v="GRB-68838-629"/>
    <d v="2021-09-10T00:00:00"/>
    <s v="15064-65241-HB"/>
    <s v="R-L-2.5"/>
    <n v="4"/>
    <s v="Gwenni Ratt"/>
    <s v="grattqd@phpbb.com"/>
    <s v="Ireland"/>
    <s v="Rob"/>
    <s v="L"/>
    <n v="2.5"/>
    <n v="27.484999999999996"/>
    <x v="108"/>
    <s v="Robusta"/>
    <s v="Light"/>
  </r>
  <r>
    <s v="SHT-04865-419"/>
    <d v="2022-05-22T00:00:00"/>
    <s v="69215-90789-DL"/>
    <s v="R-L-0.2"/>
    <n v="4"/>
    <s v="Johnath Fairebrother"/>
    <s v=" "/>
    <s v="United States"/>
    <s v="Rob"/>
    <s v="L"/>
    <n v="0.2"/>
    <n v="3.5849999999999995"/>
    <x v="79"/>
    <s v="Robusta"/>
    <s v="Light"/>
  </r>
  <r>
    <s v="UQI-28177-865"/>
    <d v="2020-09-18T00:00:00"/>
    <s v="04317-46176-TB"/>
    <s v="R-L-0.2"/>
    <n v="6"/>
    <s v="Ingamar Eberlein"/>
    <s v="ieberleinqf@hc360.com"/>
    <s v="United States"/>
    <s v="Rob"/>
    <s v="L"/>
    <n v="0.2"/>
    <n v="3.5849999999999995"/>
    <x v="137"/>
    <s v="Robusta"/>
    <s v="Light"/>
  </r>
  <r>
    <s v="OIB-13664-879"/>
    <d v="2021-08-31T00:00:00"/>
    <s v="04713-57765-KR"/>
    <s v="A-M-1"/>
    <n v="2"/>
    <s v="Jilly Dreng"/>
    <s v="jdrengqg@uiuc.edu"/>
    <s v="Ireland"/>
    <s v="Ara"/>
    <s v="M"/>
    <n v="1"/>
    <n v="11.25"/>
    <x v="122"/>
    <s v="Arabica"/>
    <s v="Medium"/>
  </r>
  <r>
    <s v="PJS-30996-485"/>
    <d v="2022-01-21T00:00:00"/>
    <s v="86579-92122-OC"/>
    <s v="A-L-0.2"/>
    <n v="1"/>
    <s v="Brenn Dundredge"/>
    <s v=" "/>
    <s v="United States"/>
    <s v="Ara"/>
    <s v="L"/>
    <n v="0.2"/>
    <n v="3.8849999999999998"/>
    <x v="84"/>
    <s v="Arabica"/>
    <s v="Light"/>
  </r>
  <r>
    <s v="HEL-86709-449"/>
    <d v="2022-06-10T00:00:00"/>
    <s v="86579-92122-OC"/>
    <s v="E-D-2.5"/>
    <n v="1"/>
    <s v="Brenn Dundredge"/>
    <s v=" "/>
    <s v="United States"/>
    <s v="Exc"/>
    <s v="D"/>
    <n v="2.5"/>
    <n v="27.945"/>
    <x v="140"/>
    <s v="Excelsa"/>
    <s v="Dark"/>
  </r>
  <r>
    <s v="NCH-55389-562"/>
    <d v="2019-04-27T00:00:00"/>
    <s v="86579-92122-OC"/>
    <s v="E-L-2.5"/>
    <n v="5"/>
    <s v="Brenn Dundredge"/>
    <s v=" "/>
    <s v="United States"/>
    <s v="Exc"/>
    <s v="L"/>
    <n v="2.5"/>
    <n v="34.154999999999994"/>
    <x v="11"/>
    <s v="Excelsa"/>
    <s v="Light"/>
  </r>
  <r>
    <s v="NCH-55389-562"/>
    <d v="2019-04-27T00:00:00"/>
    <s v="86579-92122-OC"/>
    <s v="R-L-2.5"/>
    <n v="2"/>
    <s v="Brenn Dundredge"/>
    <s v=" "/>
    <s v="United States"/>
    <s v="Rob"/>
    <s v="L"/>
    <n v="2.5"/>
    <n v="27.484999999999996"/>
    <x v="4"/>
    <s v="Robusta"/>
    <s v="Light"/>
  </r>
  <r>
    <s v="NCH-55389-562"/>
    <d v="2019-04-27T00:00:00"/>
    <s v="86579-92122-OC"/>
    <s v="E-L-1"/>
    <n v="1"/>
    <s v="Brenn Dundredge"/>
    <s v=" "/>
    <s v="United States"/>
    <s v="Exc"/>
    <s v="L"/>
    <n v="1"/>
    <n v="14.85"/>
    <x v="151"/>
    <s v="Excelsa"/>
    <s v="Light"/>
  </r>
  <r>
    <s v="NCH-55389-562"/>
    <d v="2019-04-27T00:00:00"/>
    <s v="86579-92122-OC"/>
    <s v="A-L-0.2"/>
    <n v="2"/>
    <s v="Brenn Dundredge"/>
    <s v=" "/>
    <s v="United States"/>
    <s v="Ara"/>
    <s v="L"/>
    <n v="0.2"/>
    <n v="3.8849999999999998"/>
    <x v="41"/>
    <s v="Arabica"/>
    <s v="Light"/>
  </r>
  <r>
    <s v="GUG-45603-775"/>
    <d v="2022-02-06T00:00:00"/>
    <s v="40959-32642-DN"/>
    <s v="L-L-0.2"/>
    <n v="5"/>
    <s v="Rhodie Strathern"/>
    <s v="rstrathernqn@devhub.com"/>
    <s v="United States"/>
    <s v="Lib"/>
    <s v="L"/>
    <n v="0.2"/>
    <n v="4.7549999999999999"/>
    <x v="29"/>
    <s v="Liberica"/>
    <s v="Light"/>
  </r>
  <r>
    <s v="KJB-98240-098"/>
    <d v="2022-01-30T00:00:00"/>
    <s v="77746-08153-PM"/>
    <s v="L-L-1"/>
    <n v="5"/>
    <s v="Chad Miguel"/>
    <s v="cmiguelqo@exblog.jp"/>
    <s v="United States"/>
    <s v="Lib"/>
    <s v="L"/>
    <n v="1"/>
    <n v="15.85"/>
    <x v="180"/>
    <s v="Liberica"/>
    <s v="Light"/>
  </r>
  <r>
    <s v="JMS-48374-462"/>
    <d v="2020-11-23T00:00:00"/>
    <s v="49667-96708-JL"/>
    <s v="A-D-2.5"/>
    <n v="2"/>
    <s v="Florinda Matusovsky"/>
    <s v=" "/>
    <s v="United States"/>
    <s v="Ara"/>
    <s v="D"/>
    <n v="2.5"/>
    <n v="22.884999999999998"/>
    <x v="135"/>
    <s v="Arabica"/>
    <s v="Dark"/>
  </r>
  <r>
    <s v="YIT-15877-117"/>
    <d v="2022-04-13T00:00:00"/>
    <s v="24155-79322-EQ"/>
    <s v="R-D-1"/>
    <n v="1"/>
    <s v="Morly Rocks"/>
    <s v="mrocksqq@exblog.jp"/>
    <s v="Ireland"/>
    <s v="Rob"/>
    <s v="D"/>
    <n v="1"/>
    <n v="8.9499999999999993"/>
    <x v="192"/>
    <s v="Robusta"/>
    <s v="Dark"/>
  </r>
  <r>
    <s v="YVK-82679-655"/>
    <d v="2021-01-07T00:00:00"/>
    <s v="95342-88311-SF"/>
    <s v="R-M-0.5"/>
    <n v="4"/>
    <s v="Yuri Burrells"/>
    <s v="yburrellsqr@vinaora.com"/>
    <s v="United States"/>
    <s v="Rob"/>
    <s v="M"/>
    <n v="0.5"/>
    <n v="5.97"/>
    <x v="86"/>
    <s v="Robusta"/>
    <s v="Medium"/>
  </r>
  <r>
    <s v="TYH-81940-054"/>
    <d v="2020-02-04T00:00:00"/>
    <s v="69374-08133-RI"/>
    <s v="E-L-0.2"/>
    <n v="5"/>
    <s v="Cleopatra Goodrum"/>
    <s v="cgoodrumqs@goodreads.com"/>
    <s v="United States"/>
    <s v="Exc"/>
    <s v="L"/>
    <n v="0.2"/>
    <n v="4.4550000000000001"/>
    <x v="110"/>
    <s v="Excelsa"/>
    <s v="Light"/>
  </r>
  <r>
    <s v="HTY-30660-254"/>
    <d v="2019-09-16T00:00:00"/>
    <s v="83844-95908-RX"/>
    <s v="R-M-1"/>
    <n v="3"/>
    <s v="Joey Jefferys"/>
    <s v="jjefferysqt@blog.com"/>
    <s v="United States"/>
    <s v="Rob"/>
    <s v="M"/>
    <n v="1"/>
    <n v="9.9499999999999993"/>
    <x v="44"/>
    <s v="Robusta"/>
    <s v="Medium"/>
  </r>
  <r>
    <s v="GPW-43956-761"/>
    <d v="2019-01-26T00:00:00"/>
    <s v="09667-09231-YM"/>
    <s v="E-L-0.5"/>
    <n v="6"/>
    <s v="Bearnard Wardell"/>
    <s v="bwardellqu@adobe.com"/>
    <s v="United States"/>
    <s v="Exc"/>
    <s v="L"/>
    <n v="0.5"/>
    <n v="8.91"/>
    <x v="119"/>
    <s v="Excelsa"/>
    <s v="Light"/>
  </r>
  <r>
    <s v="DWY-56352-412"/>
    <d v="2021-02-19T00:00:00"/>
    <s v="55427-08059-DF"/>
    <s v="R-D-0.2"/>
    <n v="1"/>
    <s v="Zeke Walisiak"/>
    <s v="zwalisiakqv@ucsd.edu"/>
    <s v="Ireland"/>
    <s v="Rob"/>
    <s v="D"/>
    <n v="0.2"/>
    <n v="2.6849999999999996"/>
    <x v="97"/>
    <s v="Robusta"/>
    <s v="Dark"/>
  </r>
  <r>
    <s v="PUH-55647-976"/>
    <d v="2022-03-22T00:00:00"/>
    <s v="06624-54037-BQ"/>
    <s v="R-M-0.2"/>
    <n v="2"/>
    <s v="Wiley Leopold"/>
    <s v="wleopoldqw@blogspot.com"/>
    <s v="United States"/>
    <s v="Rob"/>
    <s v="M"/>
    <n v="0.2"/>
    <n v="2.9849999999999999"/>
    <x v="9"/>
    <s v="Robusta"/>
    <s v="Medium"/>
  </r>
  <r>
    <s v="DTB-71371-705"/>
    <d v="2019-07-03T00:00:00"/>
    <s v="48544-90737-AZ"/>
    <s v="L-D-1"/>
    <n v="1"/>
    <s v="Chiarra Shalders"/>
    <s v="cshaldersqx@cisco.com"/>
    <s v="United States"/>
    <s v="Lib"/>
    <s v="D"/>
    <n v="1"/>
    <n v="12.95"/>
    <x v="2"/>
    <s v="Liberica"/>
    <s v="Dark"/>
  </r>
  <r>
    <s v="ZDC-64769-740"/>
    <d v="2019-09-21T00:00:00"/>
    <s v="79463-01597-FQ"/>
    <s v="E-M-0.5"/>
    <n v="1"/>
    <s v="Sharl Southerill"/>
    <s v=" "/>
    <s v="United States"/>
    <s v="Exc"/>
    <s v="M"/>
    <n v="0.5"/>
    <n v="8.25"/>
    <x v="112"/>
    <s v="Excelsa"/>
    <s v="Medium"/>
  </r>
  <r>
    <s v="TED-81959-419"/>
    <d v="2019-08-26T00:00:00"/>
    <s v="27702-50024-XC"/>
    <s v="A-L-2.5"/>
    <n v="5"/>
    <s v="Noni Furber"/>
    <s v="nfurberqz@jugem.jp"/>
    <s v="United States"/>
    <s v="Ara"/>
    <s v="L"/>
    <n v="2.5"/>
    <n v="29.784999999999997"/>
    <x v="74"/>
    <s v="Arabica"/>
    <s v="Light"/>
  </r>
  <r>
    <s v="FDO-25756-141"/>
    <d v="2021-08-03T00:00:00"/>
    <s v="57360-46846-NS"/>
    <s v="A-L-2.5"/>
    <n v="3"/>
    <s v="Dinah Crutcher"/>
    <s v=" "/>
    <s v="Ireland"/>
    <s v="Ara"/>
    <s v="L"/>
    <n v="2.5"/>
    <n v="29.784999999999997"/>
    <x v="49"/>
    <s v="Arabica"/>
    <s v="Light"/>
  </r>
  <r>
    <s v="HKN-31467-517"/>
    <d v="2021-10-24T00:00:00"/>
    <s v="84045-66771-SL"/>
    <s v="L-M-1"/>
    <n v="6"/>
    <s v="Charlean Keave"/>
    <s v="ckeaver1@ucoz.com"/>
    <s v="United States"/>
    <s v="Lib"/>
    <s v="M"/>
    <n v="1"/>
    <n v="14.55"/>
    <x v="75"/>
    <s v="Liberica"/>
    <s v="Medium"/>
  </r>
  <r>
    <s v="POF-29666-012"/>
    <d v="2019-04-01T00:00:00"/>
    <s v="46885-00260-TL"/>
    <s v="R-D-0.5"/>
    <n v="1"/>
    <s v="Sada Roseborough"/>
    <s v="sroseboroughr2@virginia.edu"/>
    <s v="United States"/>
    <s v="Rob"/>
    <s v="D"/>
    <n v="0.5"/>
    <n v="5.3699999999999992"/>
    <x v="147"/>
    <s v="Robusta"/>
    <s v="Dark"/>
  </r>
  <r>
    <s v="IRX-59256-644"/>
    <d v="2021-12-08T00:00:00"/>
    <s v="96446-62142-EN"/>
    <s v="A-D-0.2"/>
    <n v="3"/>
    <s v="Clayton Kingwell"/>
    <s v="ckingwellr3@squarespace.com"/>
    <s v="Ireland"/>
    <s v="Ara"/>
    <s v="D"/>
    <n v="0.2"/>
    <n v="2.9849999999999999"/>
    <x v="169"/>
    <s v="Arabica"/>
    <s v="Dark"/>
  </r>
  <r>
    <s v="LTN-89139-350"/>
    <d v="2019-06-27T00:00:00"/>
    <s v="07756-71018-GU"/>
    <s v="R-L-2.5"/>
    <n v="5"/>
    <s v="Kacy Canto"/>
    <s v="kcantor4@gmpg.org"/>
    <s v="United States"/>
    <s v="Rob"/>
    <s v="L"/>
    <n v="2.5"/>
    <n v="27.484999999999996"/>
    <x v="187"/>
    <s v="Robusta"/>
    <s v="Light"/>
  </r>
  <r>
    <s v="TXF-79780-017"/>
    <d v="2020-07-14T00:00:00"/>
    <s v="92048-47813-QB"/>
    <s v="R-L-1"/>
    <n v="5"/>
    <s v="Mab Blakemore"/>
    <s v="mblakemorer5@nsw.gov.au"/>
    <s v="United States"/>
    <s v="Rob"/>
    <s v="L"/>
    <n v="1"/>
    <n v="11.95"/>
    <x v="143"/>
    <s v="Robusta"/>
    <s v="Light"/>
  </r>
  <r>
    <s v="ALM-80762-974"/>
    <d v="2020-03-23T00:00:00"/>
    <s v="84045-66771-SL"/>
    <s v="A-L-0.5"/>
    <n v="3"/>
    <s v="Charlean Keave"/>
    <s v="ckeaver1@ucoz.com"/>
    <s v="United States"/>
    <s v="Ara"/>
    <s v="L"/>
    <n v="0.5"/>
    <n v="7.77"/>
    <x v="102"/>
    <s v="Arabica"/>
    <s v="Light"/>
  </r>
  <r>
    <s v="NXF-15738-707"/>
    <d v="2020-01-26T00:00:00"/>
    <s v="28699-16256-XV"/>
    <s v="R-D-0.5"/>
    <n v="2"/>
    <s v="Javier Causnett"/>
    <s v=" "/>
    <s v="United States"/>
    <s v="Rob"/>
    <s v="D"/>
    <n v="0.5"/>
    <n v="5.3699999999999992"/>
    <x v="175"/>
    <s v="Robusta"/>
    <s v="Dark"/>
  </r>
  <r>
    <s v="MVV-19034-198"/>
    <d v="2020-05-31T00:00:00"/>
    <s v="98476-63654-CG"/>
    <s v="E-D-2.5"/>
    <n v="6"/>
    <s v="Demetris Micheli"/>
    <s v=" "/>
    <s v="United States"/>
    <s v="Exc"/>
    <s v="D"/>
    <n v="2.5"/>
    <n v="27.945"/>
    <x v="164"/>
    <s v="Excelsa"/>
    <s v="Dark"/>
  </r>
  <r>
    <s v="KUX-19632-830"/>
    <d v="2021-07-20T00:00:00"/>
    <s v="55409-07759-YG"/>
    <s v="E-D-0.2"/>
    <n v="6"/>
    <s v="Chloette Bernardot"/>
    <s v="cbernardotr9@wix.com"/>
    <s v="United States"/>
    <s v="Exc"/>
    <s v="D"/>
    <n v="0.2"/>
    <n v="3.645"/>
    <x v="6"/>
    <s v="Excelsa"/>
    <s v="Dark"/>
  </r>
  <r>
    <s v="SNZ-44595-152"/>
    <d v="2022-08-12T00:00:00"/>
    <s v="06136-65250-PG"/>
    <s v="R-L-1"/>
    <n v="2"/>
    <s v="Kim Kemery"/>
    <s v="kkemeryra@t.co"/>
    <s v="United States"/>
    <s v="Rob"/>
    <s v="L"/>
    <n v="1"/>
    <n v="11.95"/>
    <x v="178"/>
    <s v="Robusta"/>
    <s v="Light"/>
  </r>
  <r>
    <s v="GQA-37241-629"/>
    <d v="2020-01-01T00:00:00"/>
    <s v="08405-33165-BS"/>
    <s v="A-M-0.2"/>
    <n v="2"/>
    <s v="Fanchette Parlot"/>
    <s v="fparlotrb@forbes.com"/>
    <s v="United States"/>
    <s v="Ara"/>
    <s v="M"/>
    <n v="0.2"/>
    <n v="3.375"/>
    <x v="52"/>
    <s v="Arabica"/>
    <s v="Medium"/>
  </r>
  <r>
    <s v="WVV-79948-067"/>
    <d v="2021-01-18T00:00:00"/>
    <s v="66070-30559-WI"/>
    <s v="E-M-2.5"/>
    <n v="1"/>
    <s v="Ramon Cheak"/>
    <s v="rcheakrc@tripadvisor.com"/>
    <s v="Ireland"/>
    <s v="Exc"/>
    <s v="M"/>
    <n v="2.5"/>
    <n v="31.624999999999996"/>
    <x v="176"/>
    <s v="Excelsa"/>
    <s v="Medium"/>
  </r>
  <r>
    <s v="LHX-81117-166"/>
    <d v="2021-12-31T00:00:00"/>
    <s v="01282-28364-RZ"/>
    <s v="R-L-1"/>
    <n v="4"/>
    <s v="Koressa O'Geneay"/>
    <s v="kogeneayrd@utexas.edu"/>
    <s v="United States"/>
    <s v="Rob"/>
    <s v="L"/>
    <n v="1"/>
    <n v="11.95"/>
    <x v="62"/>
    <s v="Robusta"/>
    <s v="Light"/>
  </r>
  <r>
    <s v="GCD-75444-320"/>
    <d v="2020-05-04T00:00:00"/>
    <s v="51277-93873-RP"/>
    <s v="L-M-2.5"/>
    <n v="1"/>
    <s v="Claudell Ayre"/>
    <s v="cayrere@symantec.com"/>
    <s v="United States"/>
    <s v="Lib"/>
    <s v="M"/>
    <n v="2.5"/>
    <n v="33.464999999999996"/>
    <x v="116"/>
    <s v="Liberica"/>
    <s v="Medium"/>
  </r>
  <r>
    <s v="SGA-30059-217"/>
    <d v="2021-02-20T00:00:00"/>
    <s v="84405-83364-DG"/>
    <s v="A-D-0.5"/>
    <n v="5"/>
    <s v="Lorianne Kyneton"/>
    <s v="lkynetonrf@macromedia.com"/>
    <s v="United Kingdom"/>
    <s v="Ara"/>
    <s v="D"/>
    <n v="0.5"/>
    <n v="5.97"/>
    <x v="44"/>
    <s v="Arabica"/>
    <s v="Dark"/>
  </r>
  <r>
    <s v="GNL-98714-885"/>
    <d v="2020-03-07T00:00:00"/>
    <s v="83731-53280-YC"/>
    <s v="R-M-1"/>
    <n v="3"/>
    <s v="Adele McFayden"/>
    <s v=" "/>
    <s v="United Kingdom"/>
    <s v="Rob"/>
    <s v="M"/>
    <n v="1"/>
    <n v="9.9499999999999993"/>
    <x v="44"/>
    <s v="Robusta"/>
    <s v="Medium"/>
  </r>
  <r>
    <s v="OQA-93249-841"/>
    <d v="2019-04-05T00:00:00"/>
    <s v="03917-13632-KC"/>
    <s v="A-M-2.5"/>
    <n v="6"/>
    <s v="Herta Layne"/>
    <s v=" "/>
    <s v="United States"/>
    <s v="Ara"/>
    <s v="M"/>
    <n v="2.5"/>
    <n v="25.874999999999996"/>
    <x v="71"/>
    <s v="Arabica"/>
    <s v="Medium"/>
  </r>
  <r>
    <s v="DUV-12075-132"/>
    <d v="2022-06-06T00:00:00"/>
    <s v="62494-09113-RP"/>
    <s v="E-D-0.2"/>
    <n v="5"/>
    <s v="Marguerite Graves"/>
    <s v=" "/>
    <s v="United States"/>
    <s v="Exc"/>
    <s v="D"/>
    <n v="0.2"/>
    <n v="3.645"/>
    <x v="94"/>
    <s v="Excelsa"/>
    <s v="Dark"/>
  </r>
  <r>
    <s v="DUV-12075-132"/>
    <d v="2022-06-06T00:00:00"/>
    <s v="62494-09113-RP"/>
    <s v="L-D-0.5"/>
    <n v="2"/>
    <s v="Marguerite Graves"/>
    <s v=" "/>
    <s v="United States"/>
    <s v="Lib"/>
    <s v="D"/>
    <n v="0.5"/>
    <n v="7.77"/>
    <x v="42"/>
    <s v="Liberica"/>
    <s v="Dark"/>
  </r>
  <r>
    <s v="KPO-24942-184"/>
    <d v="2021-03-21T00:00:00"/>
    <s v="70567-65133-CN"/>
    <s v="L-L-2.5"/>
    <n v="3"/>
    <s v="Desdemona Eye"/>
    <s v=" "/>
    <s v="Ireland"/>
    <s v="Lib"/>
    <s v="L"/>
    <n v="2.5"/>
    <n v="36.454999999999998"/>
    <x v="63"/>
    <s v="Liberica"/>
    <s v="Light"/>
  </r>
  <r>
    <s v="SRJ-79353-838"/>
    <d v="2021-12-19T00:00:00"/>
    <s v="77869-81373-AY"/>
    <s v="A-L-1"/>
    <n v="6"/>
    <s v="Margarette Sterland"/>
    <s v=" "/>
    <s v="United States"/>
    <s v="Ara"/>
    <s v="L"/>
    <n v="1"/>
    <n v="12.95"/>
    <x v="17"/>
    <s v="Arabica"/>
    <s v="Light"/>
  </r>
  <r>
    <s v="XBV-40336-071"/>
    <d v="2021-02-17T00:00:00"/>
    <s v="38536-98293-JZ"/>
    <s v="A-D-0.2"/>
    <n v="3"/>
    <s v="Catharine Scoines"/>
    <s v=" "/>
    <s v="Ireland"/>
    <s v="Ara"/>
    <s v="D"/>
    <n v="0.2"/>
    <n v="2.9849999999999999"/>
    <x v="169"/>
    <s v="Arabica"/>
    <s v="Dark"/>
  </r>
  <r>
    <s v="RLM-96511-467"/>
    <d v="2020-01-06T00:00:00"/>
    <s v="43014-53743-XK"/>
    <s v="R-L-2.5"/>
    <n v="1"/>
    <s v="Jennica Tewelson"/>
    <s v="jtewelsonrn@samsung.com"/>
    <s v="United States"/>
    <s v="Rob"/>
    <s v="L"/>
    <n v="2.5"/>
    <n v="27.484999999999996"/>
    <x v="142"/>
    <s v="Robusta"/>
    <s v="Light"/>
  </r>
  <r>
    <s v="AEZ-13242-456"/>
    <d v="2022-05-04T00:00:00"/>
    <s v="62494-09113-RP"/>
    <s v="R-M-0.5"/>
    <n v="5"/>
    <s v="Marguerite Graves"/>
    <s v=" "/>
    <s v="United States"/>
    <s v="Rob"/>
    <s v="M"/>
    <n v="0.5"/>
    <n v="5.97"/>
    <x v="44"/>
    <s v="Robusta"/>
    <s v="Medium"/>
  </r>
  <r>
    <s v="UME-75640-698"/>
    <d v="2019-10-11T00:00:00"/>
    <s v="62494-09113-RP"/>
    <s v="A-M-0.5"/>
    <n v="4"/>
    <s v="Marguerite Graves"/>
    <s v=" "/>
    <s v="United States"/>
    <s v="Ara"/>
    <s v="M"/>
    <n v="0.5"/>
    <n v="6.75"/>
    <x v="25"/>
    <s v="Arabica"/>
    <s v="Medium"/>
  </r>
  <r>
    <s v="GJC-66474-557"/>
    <d v="2021-08-03T00:00:00"/>
    <s v="64965-78386-MY"/>
    <s v="A-D-1"/>
    <n v="1"/>
    <s v="Nicolina Jenny"/>
    <s v="njennyrq@bigcartel.com"/>
    <s v="United States"/>
    <s v="Ara"/>
    <s v="D"/>
    <n v="1"/>
    <n v="9.9499999999999993"/>
    <x v="138"/>
    <s v="Arabica"/>
    <s v="Dark"/>
  </r>
  <r>
    <s v="IRV-20769-219"/>
    <d v="2020-10-15T00:00:00"/>
    <s v="77131-58092-GE"/>
    <s v="E-M-0.2"/>
    <n v="3"/>
    <s v="Vidovic Antonelli"/>
    <s v=" "/>
    <s v="United Kingdom"/>
    <s v="Exc"/>
    <s v="M"/>
    <n v="0.2"/>
    <n v="4.125"/>
    <x v="24"/>
    <s v="Excelsa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B76C4-F640-4F0D-A177-177D7E9445D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5"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9" showAll="0"/>
    <pivotField numFmtId="169"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D756-0EBB-4E72-B587-12AF2B7E6333}">
  <dimension ref="A3:C20"/>
  <sheetViews>
    <sheetView tabSelected="1" workbookViewId="0">
      <selection activeCell="A3" sqref="A3"/>
    </sheetView>
  </sheetViews>
  <sheetFormatPr defaultRowHeight="14.6" x14ac:dyDescent="0.4"/>
  <sheetData>
    <row r="3" spans="1:3" x14ac:dyDescent="0.4">
      <c r="A3" s="7"/>
      <c r="B3" s="8"/>
      <c r="C3" s="9"/>
    </row>
    <row r="4" spans="1:3" x14ac:dyDescent="0.4">
      <c r="A4" s="10"/>
      <c r="B4" s="11"/>
      <c r="C4" s="12"/>
    </row>
    <row r="5" spans="1:3" x14ac:dyDescent="0.4">
      <c r="A5" s="10"/>
      <c r="B5" s="11"/>
      <c r="C5" s="12"/>
    </row>
    <row r="6" spans="1:3" x14ac:dyDescent="0.4">
      <c r="A6" s="10"/>
      <c r="B6" s="11"/>
      <c r="C6" s="12"/>
    </row>
    <row r="7" spans="1:3" x14ac:dyDescent="0.4">
      <c r="A7" s="10"/>
      <c r="B7" s="11"/>
      <c r="C7" s="12"/>
    </row>
    <row r="8" spans="1:3" x14ac:dyDescent="0.4">
      <c r="A8" s="10"/>
      <c r="B8" s="11"/>
      <c r="C8" s="12"/>
    </row>
    <row r="9" spans="1:3" x14ac:dyDescent="0.4">
      <c r="A9" s="10"/>
      <c r="B9" s="11"/>
      <c r="C9" s="12"/>
    </row>
    <row r="10" spans="1:3" x14ac:dyDescent="0.4">
      <c r="A10" s="10"/>
      <c r="B10" s="11"/>
      <c r="C10" s="12"/>
    </row>
    <row r="11" spans="1:3" x14ac:dyDescent="0.4">
      <c r="A11" s="10"/>
      <c r="B11" s="11"/>
      <c r="C11" s="12"/>
    </row>
    <row r="12" spans="1:3" x14ac:dyDescent="0.4">
      <c r="A12" s="10"/>
      <c r="B12" s="11"/>
      <c r="C12" s="12"/>
    </row>
    <row r="13" spans="1:3" x14ac:dyDescent="0.4">
      <c r="A13" s="10"/>
      <c r="B13" s="11"/>
      <c r="C13" s="12"/>
    </row>
    <row r="14" spans="1:3" x14ac:dyDescent="0.4">
      <c r="A14" s="10"/>
      <c r="B14" s="11"/>
      <c r="C14" s="12"/>
    </row>
    <row r="15" spans="1:3" x14ac:dyDescent="0.4">
      <c r="A15" s="10"/>
      <c r="B15" s="11"/>
      <c r="C15" s="12"/>
    </row>
    <row r="16" spans="1:3" x14ac:dyDescent="0.4">
      <c r="A16" s="10"/>
      <c r="B16" s="11"/>
      <c r="C16" s="12"/>
    </row>
    <row r="17" spans="1:3" x14ac:dyDescent="0.4">
      <c r="A17" s="10"/>
      <c r="B17" s="11"/>
      <c r="C17" s="12"/>
    </row>
    <row r="18" spans="1:3" x14ac:dyDescent="0.4">
      <c r="A18" s="10"/>
      <c r="B18" s="11"/>
      <c r="C18" s="12"/>
    </row>
    <row r="19" spans="1:3" x14ac:dyDescent="0.4">
      <c r="A19" s="10"/>
      <c r="B19" s="11"/>
      <c r="C19" s="12"/>
    </row>
    <row r="20" spans="1:3" x14ac:dyDescent="0.4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zoomScale="115" zoomScaleNormal="115" workbookViewId="0">
      <selection sqref="A1:O1001"/>
    </sheetView>
  </sheetViews>
  <sheetFormatPr defaultRowHeight="14.6" x14ac:dyDescent="0.4"/>
  <cols>
    <col min="1" max="1" width="16.53515625" bestFit="1" customWidth="1"/>
    <col min="2" max="2" width="11.84375" style="5" bestFit="1" customWidth="1"/>
    <col min="3" max="3" width="17.3828125" bestFit="1" customWidth="1"/>
    <col min="4" max="4" width="10.15234375" bestFit="1" customWidth="1"/>
    <col min="5" max="5" width="8.69140625" bestFit="1" customWidth="1"/>
    <col min="6" max="6" width="15.3828125" bestFit="1" customWidth="1"/>
    <col min="7" max="7" width="25.61328125" customWidth="1"/>
    <col min="8" max="8" width="14.23046875" customWidth="1"/>
    <col min="9" max="9" width="11.69140625" bestFit="1" customWidth="1"/>
    <col min="10" max="10" width="10.53515625" bestFit="1" customWidth="1"/>
    <col min="11" max="11" width="6.84375" style="1" customWidth="1"/>
    <col min="12" max="12" width="13.07421875" customWidth="1"/>
    <col min="13" max="13" width="8.4609375" bestFit="1" customWidth="1"/>
  </cols>
  <sheetData>
    <row r="1" spans="1:15" x14ac:dyDescent="0.4">
      <c r="A1" s="2" t="s">
        <v>0</v>
      </c>
      <c r="B1" s="4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3" t="s">
        <v>12</v>
      </c>
      <c r="L1" s="2" t="s">
        <v>13</v>
      </c>
      <c r="M1" s="2" t="s">
        <v>15</v>
      </c>
      <c r="N1" s="2" t="s">
        <v>6201</v>
      </c>
      <c r="O1" s="2" t="s">
        <v>6200</v>
      </c>
    </row>
    <row r="2" spans="1:15" x14ac:dyDescent="0.4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tr">
        <f>IF(_xlfn.XLOOKUP(C2,customers!$A$1:$A$1001,customers!$B$1:$B$1001,,0)=0," ",(_xlfn.XLOOKUP(C2,customers!$A$1:$A$1001,customers!$B$1:$B$1001,,0)))</f>
        <v>Aloisia Allner</v>
      </c>
      <c r="G2" s="2" t="str">
        <f>IF(VLOOKUP(C2,customers!$A$1:I1001,3,FALSE)=0," ",(VLOOKUP(C2,customers!$A$1:I1001,3,FALSE)))</f>
        <v>aallner0@lulu.com</v>
      </c>
      <c r="H2" s="2" t="str">
        <f>VLOOKUP(C2,customers!$A$1:I1001,7,FALSE)</f>
        <v>United States</v>
      </c>
      <c r="I2" t="str">
        <f>VLOOKUP(D2,products!$A$1:G49,2,FALSE)</f>
        <v>Rob</v>
      </c>
      <c r="J2" t="str">
        <f>VLOOKUP(D2,products!$A$1:G49,3,FALSE)</f>
        <v>M</v>
      </c>
      <c r="K2" s="1">
        <f>VLOOKUP(D2,products!$A$1:G49,4,FALSE)</f>
        <v>1</v>
      </c>
      <c r="L2" s="6">
        <f>VLOOKUP(D2,products!$A$1:G49,5,FALSE)</f>
        <v>9.9499999999999993</v>
      </c>
      <c r="M2" s="6">
        <f>L2*E2</f>
        <v>19.899999999999999</v>
      </c>
      <c r="N2" t="s">
        <v>6196</v>
      </c>
      <c r="O2" t="s">
        <v>6202</v>
      </c>
    </row>
    <row r="3" spans="1:15" x14ac:dyDescent="0.4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2" t="str">
        <f>IF(_xlfn.XLOOKUP(C3,customers!$A$1:$A$1001,customers!$B$1:$B$1001,,0)=0," ",(_xlfn.XLOOKUP(C3,customers!$A$1:$A$1001,customers!$B$1:$B$1001,,0)))</f>
        <v>Aloisia Allner</v>
      </c>
      <c r="G3" s="2" t="str">
        <f>IF(VLOOKUP(C3,customers!$A$1:I1002,3,FALSE)=0," ",(VLOOKUP(C3,customers!$A$1:I1002,3,FALSE)))</f>
        <v>aallner0@lulu.com</v>
      </c>
      <c r="H3" s="2" t="str">
        <f>VLOOKUP(C3,customers!$A$1:I1002,7,FALSE)</f>
        <v>United States</v>
      </c>
      <c r="I3" t="str">
        <f>VLOOKUP(D3,products!$A$1:G50,2,FALSE)</f>
        <v>Exc</v>
      </c>
      <c r="J3" t="str">
        <f>VLOOKUP(D3,products!$A$1:G50,3,FALSE)</f>
        <v>M</v>
      </c>
      <c r="K3" s="1">
        <f>VLOOKUP(D3,products!$A$1:G50,4,FALSE)</f>
        <v>0.5</v>
      </c>
      <c r="L3" s="6">
        <f>VLOOKUP(D3,products!$A$1:G50,5,FALSE)</f>
        <v>8.25</v>
      </c>
      <c r="M3" s="6">
        <f t="shared" ref="M3:M66" si="0">L3*E3</f>
        <v>41.25</v>
      </c>
      <c r="N3" t="s">
        <v>6197</v>
      </c>
      <c r="O3" t="s">
        <v>6202</v>
      </c>
    </row>
    <row r="4" spans="1:15" x14ac:dyDescent="0.4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2" t="str">
        <f>IF(_xlfn.XLOOKUP(C4,customers!$A$1:$A$1001,customers!$B$1:$B$1001,,0)=0," ",(_xlfn.XLOOKUP(C4,customers!$A$1:$A$1001,customers!$B$1:$B$1001,,0)))</f>
        <v>Jami Redholes</v>
      </c>
      <c r="G4" s="2" t="str">
        <f>IF(VLOOKUP(C4,customers!$A$1:I1003,3,FALSE)=0," ",(VLOOKUP(C4,customers!$A$1:I1003,3,FALSE)))</f>
        <v>jredholes2@tmall.com</v>
      </c>
      <c r="H4" s="2" t="str">
        <f>VLOOKUP(C4,customers!$A$1:I1003,7,FALSE)</f>
        <v>United States</v>
      </c>
      <c r="I4" t="str">
        <f>VLOOKUP(D4,products!$A$1:G51,2,FALSE)</f>
        <v>Ara</v>
      </c>
      <c r="J4" t="str">
        <f>VLOOKUP(D4,products!$A$1:G51,3,FALSE)</f>
        <v>L</v>
      </c>
      <c r="K4" s="1">
        <f>VLOOKUP(D4,products!$A$1:G51,4,FALSE)</f>
        <v>1</v>
      </c>
      <c r="L4" s="6">
        <f>VLOOKUP(D4,products!$A$1:G51,5,FALSE)</f>
        <v>12.95</v>
      </c>
      <c r="M4" s="6">
        <f t="shared" si="0"/>
        <v>12.95</v>
      </c>
      <c r="N4" t="s">
        <v>6198</v>
      </c>
      <c r="O4" t="s">
        <v>6203</v>
      </c>
    </row>
    <row r="5" spans="1:15" x14ac:dyDescent="0.4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2" t="str">
        <f>IF(_xlfn.XLOOKUP(C5,customers!$A$1:$A$1001,customers!$B$1:$B$1001,,0)=0," ",(_xlfn.XLOOKUP(C5,customers!$A$1:$A$1001,customers!$B$1:$B$1001,,0)))</f>
        <v>Christoffer O' Shea</v>
      </c>
      <c r="G5" s="2" t="str">
        <f>IF(VLOOKUP(C5,customers!$A$1:I1004,3,FALSE)=0," ",(VLOOKUP(C5,customers!$A$1:I1004,3,FALSE)))</f>
        <v xml:space="preserve"> </v>
      </c>
      <c r="H5" s="2" t="str">
        <f>VLOOKUP(C5,customers!$A$1:I1004,7,FALSE)</f>
        <v>Ireland</v>
      </c>
      <c r="I5" t="str">
        <f>VLOOKUP(D5,products!$A$1:G52,2,FALSE)</f>
        <v>Exc</v>
      </c>
      <c r="J5" t="str">
        <f>VLOOKUP(D5,products!$A$1:G52,3,FALSE)</f>
        <v>M</v>
      </c>
      <c r="K5" s="1">
        <f>VLOOKUP(D5,products!$A$1:G52,4,FALSE)</f>
        <v>1</v>
      </c>
      <c r="L5" s="6">
        <f>VLOOKUP(D5,products!$A$1:G52,5,FALSE)</f>
        <v>13.75</v>
      </c>
      <c r="M5" s="6">
        <f t="shared" si="0"/>
        <v>27.5</v>
      </c>
      <c r="N5" t="s">
        <v>6197</v>
      </c>
      <c r="O5" t="s">
        <v>6202</v>
      </c>
    </row>
    <row r="6" spans="1:15" x14ac:dyDescent="0.4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2" t="str">
        <f>IF(_xlfn.XLOOKUP(C6,customers!$A$1:$A$1001,customers!$B$1:$B$1001,,0)=0," ",(_xlfn.XLOOKUP(C6,customers!$A$1:$A$1001,customers!$B$1:$B$1001,,0)))</f>
        <v>Christoffer O' Shea</v>
      </c>
      <c r="G6" s="2" t="str">
        <f>IF(VLOOKUP(C6,customers!$A$1:I1005,3,FALSE)=0," ",(VLOOKUP(C6,customers!$A$1:I1005,3,FALSE)))</f>
        <v xml:space="preserve"> </v>
      </c>
      <c r="H6" s="2" t="str">
        <f>VLOOKUP(C6,customers!$A$1:I1005,7,FALSE)</f>
        <v>Ireland</v>
      </c>
      <c r="I6" t="str">
        <f>VLOOKUP(D6,products!$A$1:G53,2,FALSE)</f>
        <v>Rob</v>
      </c>
      <c r="J6" t="str">
        <f>VLOOKUP(D6,products!$A$1:G53,3,FALSE)</f>
        <v>L</v>
      </c>
      <c r="K6" s="1">
        <f>VLOOKUP(D6,products!$A$1:G53,4,FALSE)</f>
        <v>2.5</v>
      </c>
      <c r="L6" s="6">
        <f>VLOOKUP(D6,products!$A$1:G53,5,FALSE)</f>
        <v>27.484999999999996</v>
      </c>
      <c r="M6" s="6">
        <f t="shared" si="0"/>
        <v>54.969999999999992</v>
      </c>
      <c r="N6" t="s">
        <v>6196</v>
      </c>
      <c r="O6" t="s">
        <v>6203</v>
      </c>
    </row>
    <row r="7" spans="1:15" x14ac:dyDescent="0.4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2" t="str">
        <f>IF(_xlfn.XLOOKUP(C7,customers!$A$1:$A$1001,customers!$B$1:$B$1001,,0)=0," ",(_xlfn.XLOOKUP(C7,customers!$A$1:$A$1001,customers!$B$1:$B$1001,,0)))</f>
        <v>Beryle Cottier</v>
      </c>
      <c r="G7" s="2" t="str">
        <f>IF(VLOOKUP(C7,customers!$A$1:I1006,3,FALSE)=0," ",(VLOOKUP(C7,customers!$A$1:I1006,3,FALSE)))</f>
        <v xml:space="preserve"> </v>
      </c>
      <c r="H7" s="2" t="str">
        <f>VLOOKUP(C7,customers!$A$1:I1006,7,FALSE)</f>
        <v>United States</v>
      </c>
      <c r="I7" t="str">
        <f>VLOOKUP(D7,products!$A$1:G54,2,FALSE)</f>
        <v>Lib</v>
      </c>
      <c r="J7" t="str">
        <f>VLOOKUP(D7,products!$A$1:G54,3,FALSE)</f>
        <v>D</v>
      </c>
      <c r="K7" s="1">
        <f>VLOOKUP(D7,products!$A$1:G54,4,FALSE)</f>
        <v>1</v>
      </c>
      <c r="L7" s="6">
        <f>VLOOKUP(D7,products!$A$1:G54,5,FALSE)</f>
        <v>12.95</v>
      </c>
      <c r="M7" s="6">
        <f t="shared" si="0"/>
        <v>38.849999999999994</v>
      </c>
      <c r="N7" t="s">
        <v>6199</v>
      </c>
      <c r="O7" t="s">
        <v>6204</v>
      </c>
    </row>
    <row r="8" spans="1:15" x14ac:dyDescent="0.4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2" t="str">
        <f>IF(_xlfn.XLOOKUP(C8,customers!$A$1:$A$1001,customers!$B$1:$B$1001,,0)=0," ",(_xlfn.XLOOKUP(C8,customers!$A$1:$A$1001,customers!$B$1:$B$1001,,0)))</f>
        <v>Shaylynn Lobe</v>
      </c>
      <c r="G8" s="2" t="str">
        <f>IF(VLOOKUP(C8,customers!$A$1:I1007,3,FALSE)=0," ",(VLOOKUP(C8,customers!$A$1:I1007,3,FALSE)))</f>
        <v>slobe6@nifty.com</v>
      </c>
      <c r="H8" s="2" t="str">
        <f>VLOOKUP(C8,customers!$A$1:I1007,7,FALSE)</f>
        <v>United States</v>
      </c>
      <c r="I8" t="str">
        <f>VLOOKUP(D8,products!$A$1:G55,2,FALSE)</f>
        <v>Exc</v>
      </c>
      <c r="J8" t="str">
        <f>VLOOKUP(D8,products!$A$1:G55,3,FALSE)</f>
        <v>D</v>
      </c>
      <c r="K8" s="1">
        <f>VLOOKUP(D8,products!$A$1:G55,4,FALSE)</f>
        <v>0.5</v>
      </c>
      <c r="L8" s="6">
        <f>VLOOKUP(D8,products!$A$1:G55,5,FALSE)</f>
        <v>7.29</v>
      </c>
      <c r="M8" s="6">
        <f t="shared" si="0"/>
        <v>21.87</v>
      </c>
      <c r="N8" t="s">
        <v>6197</v>
      </c>
      <c r="O8" t="s">
        <v>6204</v>
      </c>
    </row>
    <row r="9" spans="1:15" x14ac:dyDescent="0.4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2" t="str">
        <f>IF(_xlfn.XLOOKUP(C9,customers!$A$1:$A$1001,customers!$B$1:$B$1001,,0)=0," ",(_xlfn.XLOOKUP(C9,customers!$A$1:$A$1001,customers!$B$1:$B$1001,,0)))</f>
        <v>Melvin Wharfe</v>
      </c>
      <c r="G9" s="2" t="str">
        <f>IF(VLOOKUP(C9,customers!$A$1:I1008,3,FALSE)=0," ",(VLOOKUP(C9,customers!$A$1:I1008,3,FALSE)))</f>
        <v xml:space="preserve"> </v>
      </c>
      <c r="H9" s="2" t="str">
        <f>VLOOKUP(C9,customers!$A$1:I1008,7,FALSE)</f>
        <v>Ireland</v>
      </c>
      <c r="I9" t="str">
        <f>VLOOKUP(D9,products!$A$1:G56,2,FALSE)</f>
        <v>Lib</v>
      </c>
      <c r="J9" t="str">
        <f>VLOOKUP(D9,products!$A$1:G56,3,FALSE)</f>
        <v>L</v>
      </c>
      <c r="K9" s="1">
        <f>VLOOKUP(D9,products!$A$1:G56,4,FALSE)</f>
        <v>0.2</v>
      </c>
      <c r="L9" s="6">
        <f>VLOOKUP(D9,products!$A$1:G56,5,FALSE)</f>
        <v>4.7549999999999999</v>
      </c>
      <c r="M9" s="6">
        <f t="shared" si="0"/>
        <v>4.7549999999999999</v>
      </c>
      <c r="N9" t="s">
        <v>6199</v>
      </c>
      <c r="O9" t="s">
        <v>6203</v>
      </c>
    </row>
    <row r="10" spans="1:15" x14ac:dyDescent="0.4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2" t="str">
        <f>IF(_xlfn.XLOOKUP(C10,customers!$A$1:$A$1001,customers!$B$1:$B$1001,,0)=0," ",(_xlfn.XLOOKUP(C10,customers!$A$1:$A$1001,customers!$B$1:$B$1001,,0)))</f>
        <v>Guthrey Petracci</v>
      </c>
      <c r="G10" s="2" t="str">
        <f>IF(VLOOKUP(C10,customers!$A$1:I1009,3,FALSE)=0," ",(VLOOKUP(C10,customers!$A$1:I1009,3,FALSE)))</f>
        <v>gpetracci8@livejournal.com</v>
      </c>
      <c r="H10" s="2" t="str">
        <f>VLOOKUP(C10,customers!$A$1:I1009,7,FALSE)</f>
        <v>United States</v>
      </c>
      <c r="I10" t="str">
        <f>VLOOKUP(D10,products!$A$1:G57,2,FALSE)</f>
        <v>Rob</v>
      </c>
      <c r="J10" t="str">
        <f>VLOOKUP(D10,products!$A$1:G57,3,FALSE)</f>
        <v>M</v>
      </c>
      <c r="K10" s="1">
        <f>VLOOKUP(D10,products!$A$1:G57,4,FALSE)</f>
        <v>0.5</v>
      </c>
      <c r="L10" s="6">
        <f>VLOOKUP(D10,products!$A$1:G57,5,FALSE)</f>
        <v>5.97</v>
      </c>
      <c r="M10" s="6">
        <f t="shared" si="0"/>
        <v>17.91</v>
      </c>
      <c r="N10" t="s">
        <v>6196</v>
      </c>
      <c r="O10" t="s">
        <v>6202</v>
      </c>
    </row>
    <row r="11" spans="1:15" x14ac:dyDescent="0.4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2" t="str">
        <f>IF(_xlfn.XLOOKUP(C11,customers!$A$1:$A$1001,customers!$B$1:$B$1001,,0)=0," ",(_xlfn.XLOOKUP(C11,customers!$A$1:$A$1001,customers!$B$1:$B$1001,,0)))</f>
        <v>Rodger Raven</v>
      </c>
      <c r="G11" s="2" t="str">
        <f>IF(VLOOKUP(C11,customers!$A$1:I1010,3,FALSE)=0," ",(VLOOKUP(C11,customers!$A$1:I1010,3,FALSE)))</f>
        <v>rraven9@ed.gov</v>
      </c>
      <c r="H11" s="2" t="str">
        <f>VLOOKUP(C11,customers!$A$1:I1010,7,FALSE)</f>
        <v>United States</v>
      </c>
      <c r="I11" t="str">
        <f>VLOOKUP(D11,products!$A$1:G58,2,FALSE)</f>
        <v>Rob</v>
      </c>
      <c r="J11" t="str">
        <f>VLOOKUP(D11,products!$A$1:G58,3,FALSE)</f>
        <v>M</v>
      </c>
      <c r="K11" s="1">
        <f>VLOOKUP(D11,products!$A$1:G58,4,FALSE)</f>
        <v>0.5</v>
      </c>
      <c r="L11" s="6">
        <f>VLOOKUP(D11,products!$A$1:G58,5,FALSE)</f>
        <v>5.97</v>
      </c>
      <c r="M11" s="6">
        <f t="shared" si="0"/>
        <v>5.97</v>
      </c>
      <c r="N11" t="s">
        <v>6196</v>
      </c>
      <c r="O11" t="s">
        <v>6202</v>
      </c>
    </row>
    <row r="12" spans="1:15" x14ac:dyDescent="0.4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2" t="str">
        <f>IF(_xlfn.XLOOKUP(C12,customers!$A$1:$A$1001,customers!$B$1:$B$1001,,0)=0," ",(_xlfn.XLOOKUP(C12,customers!$A$1:$A$1001,customers!$B$1:$B$1001,,0)))</f>
        <v>Ferrell Ferber</v>
      </c>
      <c r="G12" s="2" t="str">
        <f>IF(VLOOKUP(C12,customers!$A$1:I1011,3,FALSE)=0," ",(VLOOKUP(C12,customers!$A$1:I1011,3,FALSE)))</f>
        <v>fferbera@businesswire.com</v>
      </c>
      <c r="H12" s="2" t="str">
        <f>VLOOKUP(C12,customers!$A$1:I1011,7,FALSE)</f>
        <v>United States</v>
      </c>
      <c r="I12" t="str">
        <f>VLOOKUP(D12,products!$A$1:G59,2,FALSE)</f>
        <v>Ara</v>
      </c>
      <c r="J12" t="str">
        <f>VLOOKUP(D12,products!$A$1:G59,3,FALSE)</f>
        <v>D</v>
      </c>
      <c r="K12" s="1">
        <f>VLOOKUP(D12,products!$A$1:G59,4,FALSE)</f>
        <v>1</v>
      </c>
      <c r="L12" s="6">
        <f>VLOOKUP(D12,products!$A$1:G59,5,FALSE)</f>
        <v>9.9499999999999993</v>
      </c>
      <c r="M12" s="6">
        <f t="shared" si="0"/>
        <v>39.799999999999997</v>
      </c>
      <c r="N12" t="s">
        <v>6198</v>
      </c>
      <c r="O12" t="s">
        <v>6204</v>
      </c>
    </row>
    <row r="13" spans="1:15" x14ac:dyDescent="0.4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2" t="str">
        <f>IF(_xlfn.XLOOKUP(C13,customers!$A$1:$A$1001,customers!$B$1:$B$1001,,0)=0," ",(_xlfn.XLOOKUP(C13,customers!$A$1:$A$1001,customers!$B$1:$B$1001,,0)))</f>
        <v>Duky Phizackerly</v>
      </c>
      <c r="G13" s="2" t="str">
        <f>IF(VLOOKUP(C13,customers!$A$1:I1012,3,FALSE)=0," ",(VLOOKUP(C13,customers!$A$1:I1012,3,FALSE)))</f>
        <v>dphizackerlyb@utexas.edu</v>
      </c>
      <c r="H13" s="2" t="str">
        <f>VLOOKUP(C13,customers!$A$1:I1012,7,FALSE)</f>
        <v>United States</v>
      </c>
      <c r="I13" t="str">
        <f>VLOOKUP(D13,products!$A$1:G60,2,FALSE)</f>
        <v>Exc</v>
      </c>
      <c r="J13" t="str">
        <f>VLOOKUP(D13,products!$A$1:G60,3,FALSE)</f>
        <v>L</v>
      </c>
      <c r="K13" s="1">
        <f>VLOOKUP(D13,products!$A$1:G60,4,FALSE)</f>
        <v>2.5</v>
      </c>
      <c r="L13" s="6">
        <f>VLOOKUP(D13,products!$A$1:G60,5,FALSE)</f>
        <v>34.154999999999994</v>
      </c>
      <c r="M13" s="6">
        <f t="shared" si="0"/>
        <v>170.77499999999998</v>
      </c>
      <c r="N13" t="s">
        <v>6197</v>
      </c>
      <c r="O13" t="s">
        <v>6203</v>
      </c>
    </row>
    <row r="14" spans="1:15" x14ac:dyDescent="0.4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2" t="str">
        <f>IF(_xlfn.XLOOKUP(C14,customers!$A$1:$A$1001,customers!$B$1:$B$1001,,0)=0," ",(_xlfn.XLOOKUP(C14,customers!$A$1:$A$1001,customers!$B$1:$B$1001,,0)))</f>
        <v>Rosaleen Scholar</v>
      </c>
      <c r="G14" s="2" t="str">
        <f>IF(VLOOKUP(C14,customers!$A$1:I1013,3,FALSE)=0," ",(VLOOKUP(C14,customers!$A$1:I1013,3,FALSE)))</f>
        <v>rscholarc@nyu.edu</v>
      </c>
      <c r="H14" s="2" t="str">
        <f>VLOOKUP(C14,customers!$A$1:I1013,7,FALSE)</f>
        <v>United States</v>
      </c>
      <c r="I14" t="str">
        <f>VLOOKUP(D14,products!$A$1:G61,2,FALSE)</f>
        <v>Rob</v>
      </c>
      <c r="J14" t="str">
        <f>VLOOKUP(D14,products!$A$1:G61,3,FALSE)</f>
        <v>M</v>
      </c>
      <c r="K14" s="1">
        <f>VLOOKUP(D14,products!$A$1:G61,4,FALSE)</f>
        <v>1</v>
      </c>
      <c r="L14" s="6">
        <f>VLOOKUP(D14,products!$A$1:G61,5,FALSE)</f>
        <v>9.9499999999999993</v>
      </c>
      <c r="M14" s="6">
        <f t="shared" si="0"/>
        <v>49.75</v>
      </c>
      <c r="N14" t="s">
        <v>6196</v>
      </c>
      <c r="O14" t="s">
        <v>6202</v>
      </c>
    </row>
    <row r="15" spans="1:15" x14ac:dyDescent="0.4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2" t="str">
        <f>IF(_xlfn.XLOOKUP(C15,customers!$A$1:$A$1001,customers!$B$1:$B$1001,,0)=0," ",(_xlfn.XLOOKUP(C15,customers!$A$1:$A$1001,customers!$B$1:$B$1001,,0)))</f>
        <v>Terence Vanyutin</v>
      </c>
      <c r="G15" s="2" t="str">
        <f>IF(VLOOKUP(C15,customers!$A$1:I1014,3,FALSE)=0," ",(VLOOKUP(C15,customers!$A$1:I1014,3,FALSE)))</f>
        <v>tvanyutind@wix.com</v>
      </c>
      <c r="H15" s="2" t="str">
        <f>VLOOKUP(C15,customers!$A$1:I1014,7,FALSE)</f>
        <v>United States</v>
      </c>
      <c r="I15" t="str">
        <f>VLOOKUP(D15,products!$A$1:G62,2,FALSE)</f>
        <v>Rob</v>
      </c>
      <c r="J15" t="str">
        <f>VLOOKUP(D15,products!$A$1:G62,3,FALSE)</f>
        <v>D</v>
      </c>
      <c r="K15" s="1">
        <f>VLOOKUP(D15,products!$A$1:G62,4,FALSE)</f>
        <v>2.5</v>
      </c>
      <c r="L15" s="6">
        <f>VLOOKUP(D15,products!$A$1:G62,5,FALSE)</f>
        <v>20.584999999999997</v>
      </c>
      <c r="M15" s="6">
        <f t="shared" si="0"/>
        <v>41.169999999999995</v>
      </c>
      <c r="N15" t="s">
        <v>6196</v>
      </c>
      <c r="O15" t="s">
        <v>6204</v>
      </c>
    </row>
    <row r="16" spans="1:15" x14ac:dyDescent="0.4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2" t="str">
        <f>IF(_xlfn.XLOOKUP(C16,customers!$A$1:$A$1001,customers!$B$1:$B$1001,,0)=0," ",(_xlfn.XLOOKUP(C16,customers!$A$1:$A$1001,customers!$B$1:$B$1001,,0)))</f>
        <v>Patrice Trobe</v>
      </c>
      <c r="G16" s="2" t="str">
        <f>IF(VLOOKUP(C16,customers!$A$1:I1015,3,FALSE)=0," ",(VLOOKUP(C16,customers!$A$1:I1015,3,FALSE)))</f>
        <v>ptrobee@wunderground.com</v>
      </c>
      <c r="H16" s="2" t="str">
        <f>VLOOKUP(C16,customers!$A$1:I1015,7,FALSE)</f>
        <v>United States</v>
      </c>
      <c r="I16" t="str">
        <f>VLOOKUP(D16,products!$A$1:G63,2,FALSE)</f>
        <v>Lib</v>
      </c>
      <c r="J16" t="str">
        <f>VLOOKUP(D16,products!$A$1:G63,3,FALSE)</f>
        <v>D</v>
      </c>
      <c r="K16" s="1">
        <f>VLOOKUP(D16,products!$A$1:G63,4,FALSE)</f>
        <v>0.2</v>
      </c>
      <c r="L16" s="6">
        <f>VLOOKUP(D16,products!$A$1:G63,5,FALSE)</f>
        <v>3.8849999999999998</v>
      </c>
      <c r="M16" s="6">
        <f t="shared" si="0"/>
        <v>11.654999999999999</v>
      </c>
      <c r="N16" t="s">
        <v>6199</v>
      </c>
      <c r="O16" t="s">
        <v>6204</v>
      </c>
    </row>
    <row r="17" spans="1:15" x14ac:dyDescent="0.4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2" t="str">
        <f>IF(_xlfn.XLOOKUP(C17,customers!$A$1:$A$1001,customers!$B$1:$B$1001,,0)=0," ",(_xlfn.XLOOKUP(C17,customers!$A$1:$A$1001,customers!$B$1:$B$1001,,0)))</f>
        <v>Llywellyn Oscroft</v>
      </c>
      <c r="G17" s="2" t="str">
        <f>IF(VLOOKUP(C17,customers!$A$1:I1016,3,FALSE)=0," ",(VLOOKUP(C17,customers!$A$1:I1016,3,FALSE)))</f>
        <v>loscroftf@ebay.co.uk</v>
      </c>
      <c r="H17" s="2" t="str">
        <f>VLOOKUP(C17,customers!$A$1:I1016,7,FALSE)</f>
        <v>United States</v>
      </c>
      <c r="I17" t="str">
        <f>VLOOKUP(D17,products!$A$1:G64,2,FALSE)</f>
        <v>Rob</v>
      </c>
      <c r="J17" t="str">
        <f>VLOOKUP(D17,products!$A$1:G64,3,FALSE)</f>
        <v>M</v>
      </c>
      <c r="K17" s="1">
        <f>VLOOKUP(D17,products!$A$1:G64,4,FALSE)</f>
        <v>2.5</v>
      </c>
      <c r="L17" s="6">
        <f>VLOOKUP(D17,products!$A$1:G64,5,FALSE)</f>
        <v>22.884999999999998</v>
      </c>
      <c r="M17" s="6">
        <f t="shared" si="0"/>
        <v>114.42499999999998</v>
      </c>
      <c r="N17" t="s">
        <v>6196</v>
      </c>
      <c r="O17" t="s">
        <v>6202</v>
      </c>
    </row>
    <row r="18" spans="1:15" x14ac:dyDescent="0.4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2" t="str">
        <f>IF(_xlfn.XLOOKUP(C18,customers!$A$1:$A$1001,customers!$B$1:$B$1001,,0)=0," ",(_xlfn.XLOOKUP(C18,customers!$A$1:$A$1001,customers!$B$1:$B$1001,,0)))</f>
        <v>Minni Alabaster</v>
      </c>
      <c r="G18" s="2" t="str">
        <f>IF(VLOOKUP(C18,customers!$A$1:I1017,3,FALSE)=0," ",(VLOOKUP(C18,customers!$A$1:I1017,3,FALSE)))</f>
        <v>malabasterg@hexun.com</v>
      </c>
      <c r="H18" s="2" t="str">
        <f>VLOOKUP(C18,customers!$A$1:I1017,7,FALSE)</f>
        <v>United States</v>
      </c>
      <c r="I18" t="str">
        <f>VLOOKUP(D18,products!$A$1:G65,2,FALSE)</f>
        <v>Ara</v>
      </c>
      <c r="J18" t="str">
        <f>VLOOKUP(D18,products!$A$1:G65,3,FALSE)</f>
        <v>M</v>
      </c>
      <c r="K18" s="1">
        <f>VLOOKUP(D18,products!$A$1:G65,4,FALSE)</f>
        <v>0.2</v>
      </c>
      <c r="L18" s="6">
        <f>VLOOKUP(D18,products!$A$1:G65,5,FALSE)</f>
        <v>3.375</v>
      </c>
      <c r="M18" s="6">
        <f t="shared" si="0"/>
        <v>20.25</v>
      </c>
      <c r="N18" t="s">
        <v>6198</v>
      </c>
      <c r="O18" t="s">
        <v>6202</v>
      </c>
    </row>
    <row r="19" spans="1:15" x14ac:dyDescent="0.4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2" t="str">
        <f>IF(_xlfn.XLOOKUP(C19,customers!$A$1:$A$1001,customers!$B$1:$B$1001,,0)=0," ",(_xlfn.XLOOKUP(C19,customers!$A$1:$A$1001,customers!$B$1:$B$1001,,0)))</f>
        <v>Rhianon Broxup</v>
      </c>
      <c r="G19" s="2" t="str">
        <f>IF(VLOOKUP(C19,customers!$A$1:I1018,3,FALSE)=0," ",(VLOOKUP(C19,customers!$A$1:I1018,3,FALSE)))</f>
        <v>rbroxuph@jimdo.com</v>
      </c>
      <c r="H19" s="2" t="str">
        <f>VLOOKUP(C19,customers!$A$1:I1018,7,FALSE)</f>
        <v>United States</v>
      </c>
      <c r="I19" t="str">
        <f>VLOOKUP(D19,products!$A$1:G66,2,FALSE)</f>
        <v>Ara</v>
      </c>
      <c r="J19" t="str">
        <f>VLOOKUP(D19,products!$A$1:G66,3,FALSE)</f>
        <v>L</v>
      </c>
      <c r="K19" s="1">
        <f>VLOOKUP(D19,products!$A$1:G66,4,FALSE)</f>
        <v>1</v>
      </c>
      <c r="L19" s="6">
        <f>VLOOKUP(D19,products!$A$1:G66,5,FALSE)</f>
        <v>12.95</v>
      </c>
      <c r="M19" s="6">
        <f t="shared" si="0"/>
        <v>77.699999999999989</v>
      </c>
      <c r="N19" t="s">
        <v>6198</v>
      </c>
      <c r="O19" t="s">
        <v>6203</v>
      </c>
    </row>
    <row r="20" spans="1:15" x14ac:dyDescent="0.4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2" t="str">
        <f>IF(_xlfn.XLOOKUP(C20,customers!$A$1:$A$1001,customers!$B$1:$B$1001,,0)=0," ",(_xlfn.XLOOKUP(C20,customers!$A$1:$A$1001,customers!$B$1:$B$1001,,0)))</f>
        <v>Pall Redford</v>
      </c>
      <c r="G20" s="2" t="str">
        <f>IF(VLOOKUP(C20,customers!$A$1:I1019,3,FALSE)=0," ",(VLOOKUP(C20,customers!$A$1:I1019,3,FALSE)))</f>
        <v>predfordi@ow.ly</v>
      </c>
      <c r="H20" s="2" t="str">
        <f>VLOOKUP(C20,customers!$A$1:I1019,7,FALSE)</f>
        <v>Ireland</v>
      </c>
      <c r="I20" t="str">
        <f>VLOOKUP(D20,products!$A$1:G67,2,FALSE)</f>
        <v>Rob</v>
      </c>
      <c r="J20" t="str">
        <f>VLOOKUP(D20,products!$A$1:G67,3,FALSE)</f>
        <v>D</v>
      </c>
      <c r="K20" s="1">
        <f>VLOOKUP(D20,products!$A$1:G67,4,FALSE)</f>
        <v>2.5</v>
      </c>
      <c r="L20" s="6">
        <f>VLOOKUP(D20,products!$A$1:G67,5,FALSE)</f>
        <v>20.584999999999997</v>
      </c>
      <c r="M20" s="6">
        <f t="shared" si="0"/>
        <v>82.339999999999989</v>
      </c>
      <c r="N20" t="s">
        <v>6196</v>
      </c>
      <c r="O20" t="s">
        <v>6204</v>
      </c>
    </row>
    <row r="21" spans="1:15" x14ac:dyDescent="0.4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2" t="str">
        <f>IF(_xlfn.XLOOKUP(C21,customers!$A$1:$A$1001,customers!$B$1:$B$1001,,0)=0," ",(_xlfn.XLOOKUP(C21,customers!$A$1:$A$1001,customers!$B$1:$B$1001,,0)))</f>
        <v>Aurea Corradino</v>
      </c>
      <c r="G21" s="2" t="str">
        <f>IF(VLOOKUP(C21,customers!$A$1:I1020,3,FALSE)=0," ",(VLOOKUP(C21,customers!$A$1:I1020,3,FALSE)))</f>
        <v>acorradinoj@harvard.edu</v>
      </c>
      <c r="H21" s="2" t="str">
        <f>VLOOKUP(C21,customers!$A$1:I1020,7,FALSE)</f>
        <v>United States</v>
      </c>
      <c r="I21" t="str">
        <f>VLOOKUP(D21,products!$A$1:G68,2,FALSE)</f>
        <v>Ara</v>
      </c>
      <c r="J21" t="str">
        <f>VLOOKUP(D21,products!$A$1:G68,3,FALSE)</f>
        <v>M</v>
      </c>
      <c r="K21" s="1">
        <f>VLOOKUP(D21,products!$A$1:G68,4,FALSE)</f>
        <v>0.2</v>
      </c>
      <c r="L21" s="6">
        <f>VLOOKUP(D21,products!$A$1:G68,5,FALSE)</f>
        <v>3.375</v>
      </c>
      <c r="M21" s="6">
        <f t="shared" si="0"/>
        <v>16.875</v>
      </c>
      <c r="N21" t="s">
        <v>6198</v>
      </c>
      <c r="O21" t="s">
        <v>6202</v>
      </c>
    </row>
    <row r="22" spans="1:15" x14ac:dyDescent="0.4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2" t="str">
        <f>IF(_xlfn.XLOOKUP(C22,customers!$A$1:$A$1001,customers!$B$1:$B$1001,,0)=0," ",(_xlfn.XLOOKUP(C22,customers!$A$1:$A$1001,customers!$B$1:$B$1001,,0)))</f>
        <v>Aurea Corradino</v>
      </c>
      <c r="G22" s="2" t="str">
        <f>IF(VLOOKUP(C22,customers!$A$1:I1021,3,FALSE)=0," ",(VLOOKUP(C22,customers!$A$1:I1021,3,FALSE)))</f>
        <v>acorradinoj@harvard.edu</v>
      </c>
      <c r="H22" s="2" t="str">
        <f>VLOOKUP(C22,customers!$A$1:I1021,7,FALSE)</f>
        <v>United States</v>
      </c>
      <c r="I22" t="str">
        <f>VLOOKUP(D22,products!$A$1:G69,2,FALSE)</f>
        <v>Exc</v>
      </c>
      <c r="J22" t="str">
        <f>VLOOKUP(D22,products!$A$1:G69,3,FALSE)</f>
        <v>D</v>
      </c>
      <c r="K22" s="1">
        <f>VLOOKUP(D22,products!$A$1:G69,4,FALSE)</f>
        <v>0.2</v>
      </c>
      <c r="L22" s="6">
        <f>VLOOKUP(D22,products!$A$1:G69,5,FALSE)</f>
        <v>3.645</v>
      </c>
      <c r="M22" s="6">
        <f t="shared" si="0"/>
        <v>14.58</v>
      </c>
      <c r="N22" t="s">
        <v>6197</v>
      </c>
      <c r="O22" t="s">
        <v>6204</v>
      </c>
    </row>
    <row r="23" spans="1:15" x14ac:dyDescent="0.4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2" t="str">
        <f>IF(_xlfn.XLOOKUP(C23,customers!$A$1:$A$1001,customers!$B$1:$B$1001,,0)=0," ",(_xlfn.XLOOKUP(C23,customers!$A$1:$A$1001,customers!$B$1:$B$1001,,0)))</f>
        <v>Avrit Davidowsky</v>
      </c>
      <c r="G23" s="2" t="str">
        <f>IF(VLOOKUP(C23,customers!$A$1:I1022,3,FALSE)=0," ",(VLOOKUP(C23,customers!$A$1:I1022,3,FALSE)))</f>
        <v>adavidowskyl@netvibes.com</v>
      </c>
      <c r="H23" s="2" t="str">
        <f>VLOOKUP(C23,customers!$A$1:I1022,7,FALSE)</f>
        <v>United States</v>
      </c>
      <c r="I23" t="str">
        <f>VLOOKUP(D23,products!$A$1:G70,2,FALSE)</f>
        <v>Ara</v>
      </c>
      <c r="J23" t="str">
        <f>VLOOKUP(D23,products!$A$1:G70,3,FALSE)</f>
        <v>D</v>
      </c>
      <c r="K23" s="1">
        <f>VLOOKUP(D23,products!$A$1:G70,4,FALSE)</f>
        <v>0.2</v>
      </c>
      <c r="L23" s="6">
        <f>VLOOKUP(D23,products!$A$1:G70,5,FALSE)</f>
        <v>2.9849999999999999</v>
      </c>
      <c r="M23" s="6">
        <f t="shared" si="0"/>
        <v>17.91</v>
      </c>
      <c r="N23" t="s">
        <v>6198</v>
      </c>
      <c r="O23" t="s">
        <v>6204</v>
      </c>
    </row>
    <row r="24" spans="1:15" x14ac:dyDescent="0.4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2" t="str">
        <f>IF(_xlfn.XLOOKUP(C24,customers!$A$1:$A$1001,customers!$B$1:$B$1001,,0)=0," ",(_xlfn.XLOOKUP(C24,customers!$A$1:$A$1001,customers!$B$1:$B$1001,,0)))</f>
        <v>Annabel Antuk</v>
      </c>
      <c r="G24" s="2" t="str">
        <f>IF(VLOOKUP(C24,customers!$A$1:I1023,3,FALSE)=0," ",(VLOOKUP(C24,customers!$A$1:I1023,3,FALSE)))</f>
        <v>aantukm@kickstarter.com</v>
      </c>
      <c r="H24" s="2" t="str">
        <f>VLOOKUP(C24,customers!$A$1:I1023,7,FALSE)</f>
        <v>United States</v>
      </c>
      <c r="I24" t="str">
        <f>VLOOKUP(D24,products!$A$1:G71,2,FALSE)</f>
        <v>Rob</v>
      </c>
      <c r="J24" t="str">
        <f>VLOOKUP(D24,products!$A$1:G71,3,FALSE)</f>
        <v>M</v>
      </c>
      <c r="K24" s="1">
        <f>VLOOKUP(D24,products!$A$1:G71,4,FALSE)</f>
        <v>2.5</v>
      </c>
      <c r="L24" s="6">
        <f>VLOOKUP(D24,products!$A$1:G71,5,FALSE)</f>
        <v>22.884999999999998</v>
      </c>
      <c r="M24" s="6">
        <f t="shared" si="0"/>
        <v>91.539999999999992</v>
      </c>
      <c r="N24" t="s">
        <v>6196</v>
      </c>
      <c r="O24" t="s">
        <v>6202</v>
      </c>
    </row>
    <row r="25" spans="1:15" x14ac:dyDescent="0.4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2" t="str">
        <f>IF(_xlfn.XLOOKUP(C25,customers!$A$1:$A$1001,customers!$B$1:$B$1001,,0)=0," ",(_xlfn.XLOOKUP(C25,customers!$A$1:$A$1001,customers!$B$1:$B$1001,,0)))</f>
        <v>Iorgo Kleinert</v>
      </c>
      <c r="G25" s="2" t="str">
        <f>IF(VLOOKUP(C25,customers!$A$1:I1024,3,FALSE)=0," ",(VLOOKUP(C25,customers!$A$1:I1024,3,FALSE)))</f>
        <v>ikleinertn@timesonline.co.uk</v>
      </c>
      <c r="H25" s="2" t="str">
        <f>VLOOKUP(C25,customers!$A$1:I1024,7,FALSE)</f>
        <v>United States</v>
      </c>
      <c r="I25" t="str">
        <f>VLOOKUP(D25,products!$A$1:G72,2,FALSE)</f>
        <v>Ara</v>
      </c>
      <c r="J25" t="str">
        <f>VLOOKUP(D25,products!$A$1:G72,3,FALSE)</f>
        <v>D</v>
      </c>
      <c r="K25" s="1">
        <f>VLOOKUP(D25,products!$A$1:G72,4,FALSE)</f>
        <v>0.2</v>
      </c>
      <c r="L25" s="6">
        <f>VLOOKUP(D25,products!$A$1:G72,5,FALSE)</f>
        <v>2.9849999999999999</v>
      </c>
      <c r="M25" s="6">
        <f t="shared" si="0"/>
        <v>11.94</v>
      </c>
      <c r="N25" t="s">
        <v>6198</v>
      </c>
      <c r="O25" t="s">
        <v>6204</v>
      </c>
    </row>
    <row r="26" spans="1:15" x14ac:dyDescent="0.4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2" t="str">
        <f>IF(_xlfn.XLOOKUP(C26,customers!$A$1:$A$1001,customers!$B$1:$B$1001,,0)=0," ",(_xlfn.XLOOKUP(C26,customers!$A$1:$A$1001,customers!$B$1:$B$1001,,0)))</f>
        <v>Chrisy Blofeld</v>
      </c>
      <c r="G26" s="2" t="str">
        <f>IF(VLOOKUP(C26,customers!$A$1:I1025,3,FALSE)=0," ",(VLOOKUP(C26,customers!$A$1:I1025,3,FALSE)))</f>
        <v>cblofeldo@amazon.co.uk</v>
      </c>
      <c r="H26" s="2" t="str">
        <f>VLOOKUP(C26,customers!$A$1:I1025,7,FALSE)</f>
        <v>United States</v>
      </c>
      <c r="I26" t="str">
        <f>VLOOKUP(D26,products!$A$1:G73,2,FALSE)</f>
        <v>Ara</v>
      </c>
      <c r="J26" t="str">
        <f>VLOOKUP(D26,products!$A$1:G73,3,FALSE)</f>
        <v>M</v>
      </c>
      <c r="K26" s="1">
        <f>VLOOKUP(D26,products!$A$1:G73,4,FALSE)</f>
        <v>1</v>
      </c>
      <c r="L26" s="6">
        <f>VLOOKUP(D26,products!$A$1:G73,5,FALSE)</f>
        <v>11.25</v>
      </c>
      <c r="M26" s="6">
        <f t="shared" si="0"/>
        <v>11.25</v>
      </c>
      <c r="N26" t="s">
        <v>6198</v>
      </c>
      <c r="O26" t="s">
        <v>6202</v>
      </c>
    </row>
    <row r="27" spans="1:15" x14ac:dyDescent="0.4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2" t="str">
        <f>IF(_xlfn.XLOOKUP(C27,customers!$A$1:$A$1001,customers!$B$1:$B$1001,,0)=0," ",(_xlfn.XLOOKUP(C27,customers!$A$1:$A$1001,customers!$B$1:$B$1001,,0)))</f>
        <v>Culley Farris</v>
      </c>
      <c r="G27" s="2" t="str">
        <f>IF(VLOOKUP(C27,customers!$A$1:I1026,3,FALSE)=0," ",(VLOOKUP(C27,customers!$A$1:I1026,3,FALSE)))</f>
        <v xml:space="preserve"> </v>
      </c>
      <c r="H27" s="2" t="str">
        <f>VLOOKUP(C27,customers!$A$1:I1026,7,FALSE)</f>
        <v>United States</v>
      </c>
      <c r="I27" t="str">
        <f>VLOOKUP(D27,products!$A$1:G74,2,FALSE)</f>
        <v>Exc</v>
      </c>
      <c r="J27" t="str">
        <f>VLOOKUP(D27,products!$A$1:G74,3,FALSE)</f>
        <v>M</v>
      </c>
      <c r="K27" s="1">
        <f>VLOOKUP(D27,products!$A$1:G74,4,FALSE)</f>
        <v>0.2</v>
      </c>
      <c r="L27" s="6">
        <f>VLOOKUP(D27,products!$A$1:G74,5,FALSE)</f>
        <v>4.125</v>
      </c>
      <c r="M27" s="6">
        <f t="shared" si="0"/>
        <v>12.375</v>
      </c>
      <c r="N27" t="s">
        <v>6197</v>
      </c>
      <c r="O27" t="s">
        <v>6202</v>
      </c>
    </row>
    <row r="28" spans="1:15" x14ac:dyDescent="0.4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2" t="str">
        <f>IF(_xlfn.XLOOKUP(C28,customers!$A$1:$A$1001,customers!$B$1:$B$1001,,0)=0," ",(_xlfn.XLOOKUP(C28,customers!$A$1:$A$1001,customers!$B$1:$B$1001,,0)))</f>
        <v>Selene Shales</v>
      </c>
      <c r="G28" s="2" t="str">
        <f>IF(VLOOKUP(C28,customers!$A$1:I1027,3,FALSE)=0," ",(VLOOKUP(C28,customers!$A$1:I1027,3,FALSE)))</f>
        <v>sshalesq@umich.edu</v>
      </c>
      <c r="H28" s="2" t="str">
        <f>VLOOKUP(C28,customers!$A$1:I1027,7,FALSE)</f>
        <v>United States</v>
      </c>
      <c r="I28" t="str">
        <f>VLOOKUP(D28,products!$A$1:G75,2,FALSE)</f>
        <v>Ara</v>
      </c>
      <c r="J28" t="str">
        <f>VLOOKUP(D28,products!$A$1:G75,3,FALSE)</f>
        <v>M</v>
      </c>
      <c r="K28" s="1">
        <f>VLOOKUP(D28,products!$A$1:G75,4,FALSE)</f>
        <v>0.5</v>
      </c>
      <c r="L28" s="6">
        <f>VLOOKUP(D28,products!$A$1:G75,5,FALSE)</f>
        <v>6.75</v>
      </c>
      <c r="M28" s="6">
        <f t="shared" si="0"/>
        <v>27</v>
      </c>
      <c r="N28" t="s">
        <v>6198</v>
      </c>
      <c r="O28" t="s">
        <v>6202</v>
      </c>
    </row>
    <row r="29" spans="1:15" x14ac:dyDescent="0.4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2" t="str">
        <f>IF(_xlfn.XLOOKUP(C29,customers!$A$1:$A$1001,customers!$B$1:$B$1001,,0)=0," ",(_xlfn.XLOOKUP(C29,customers!$A$1:$A$1001,customers!$B$1:$B$1001,,0)))</f>
        <v>Vivie Danneil</v>
      </c>
      <c r="G29" s="2" t="str">
        <f>IF(VLOOKUP(C29,customers!$A$1:I1028,3,FALSE)=0," ",(VLOOKUP(C29,customers!$A$1:I1028,3,FALSE)))</f>
        <v>vdanneilr@mtv.com</v>
      </c>
      <c r="H29" s="2" t="str">
        <f>VLOOKUP(C29,customers!$A$1:I1028,7,FALSE)</f>
        <v>Ireland</v>
      </c>
      <c r="I29" t="str">
        <f>VLOOKUP(D29,products!$A$1:G76,2,FALSE)</f>
        <v>Ara</v>
      </c>
      <c r="J29" t="str">
        <f>VLOOKUP(D29,products!$A$1:G76,3,FALSE)</f>
        <v>M</v>
      </c>
      <c r="K29" s="1">
        <f>VLOOKUP(D29,products!$A$1:G76,4,FALSE)</f>
        <v>0.2</v>
      </c>
      <c r="L29" s="6">
        <f>VLOOKUP(D29,products!$A$1:G76,5,FALSE)</f>
        <v>3.375</v>
      </c>
      <c r="M29" s="6">
        <f t="shared" si="0"/>
        <v>16.875</v>
      </c>
      <c r="N29" t="s">
        <v>6198</v>
      </c>
      <c r="O29" t="s">
        <v>6202</v>
      </c>
    </row>
    <row r="30" spans="1:15" x14ac:dyDescent="0.4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2" t="str">
        <f>IF(_xlfn.XLOOKUP(C30,customers!$A$1:$A$1001,customers!$B$1:$B$1001,,0)=0," ",(_xlfn.XLOOKUP(C30,customers!$A$1:$A$1001,customers!$B$1:$B$1001,,0)))</f>
        <v>Theresita Newbury</v>
      </c>
      <c r="G30" s="2" t="str">
        <f>IF(VLOOKUP(C30,customers!$A$1:I1029,3,FALSE)=0," ",(VLOOKUP(C30,customers!$A$1:I1029,3,FALSE)))</f>
        <v>tnewburys@usda.gov</v>
      </c>
      <c r="H30" s="2" t="str">
        <f>VLOOKUP(C30,customers!$A$1:I1029,7,FALSE)</f>
        <v>Ireland</v>
      </c>
      <c r="I30" t="str">
        <f>VLOOKUP(D30,products!$A$1:G77,2,FALSE)</f>
        <v>Ara</v>
      </c>
      <c r="J30" t="str">
        <f>VLOOKUP(D30,products!$A$1:G77,3,FALSE)</f>
        <v>D</v>
      </c>
      <c r="K30" s="1">
        <f>VLOOKUP(D30,products!$A$1:G77,4,FALSE)</f>
        <v>0.5</v>
      </c>
      <c r="L30" s="6">
        <f>VLOOKUP(D30,products!$A$1:G77,5,FALSE)</f>
        <v>5.97</v>
      </c>
      <c r="M30" s="6">
        <f t="shared" si="0"/>
        <v>17.91</v>
      </c>
      <c r="N30" t="s">
        <v>6198</v>
      </c>
      <c r="O30" t="s">
        <v>6204</v>
      </c>
    </row>
    <row r="31" spans="1:15" x14ac:dyDescent="0.4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2" t="str">
        <f>IF(_xlfn.XLOOKUP(C31,customers!$A$1:$A$1001,customers!$B$1:$B$1001,,0)=0," ",(_xlfn.XLOOKUP(C31,customers!$A$1:$A$1001,customers!$B$1:$B$1001,,0)))</f>
        <v>Mozelle Calcutt</v>
      </c>
      <c r="G31" s="2" t="str">
        <f>IF(VLOOKUP(C31,customers!$A$1:I1030,3,FALSE)=0," ",(VLOOKUP(C31,customers!$A$1:I1030,3,FALSE)))</f>
        <v>mcalcuttt@baidu.com</v>
      </c>
      <c r="H31" s="2" t="str">
        <f>VLOOKUP(C31,customers!$A$1:I1030,7,FALSE)</f>
        <v>Ireland</v>
      </c>
      <c r="I31" t="str">
        <f>VLOOKUP(D31,products!$A$1:G78,2,FALSE)</f>
        <v>Ara</v>
      </c>
      <c r="J31" t="str">
        <f>VLOOKUP(D31,products!$A$1:G78,3,FALSE)</f>
        <v>D</v>
      </c>
      <c r="K31" s="1">
        <f>VLOOKUP(D31,products!$A$1:G78,4,FALSE)</f>
        <v>1</v>
      </c>
      <c r="L31" s="6">
        <f>VLOOKUP(D31,products!$A$1:G78,5,FALSE)</f>
        <v>9.9499999999999993</v>
      </c>
      <c r="M31" s="6">
        <f t="shared" si="0"/>
        <v>39.799999999999997</v>
      </c>
      <c r="N31" t="s">
        <v>6198</v>
      </c>
      <c r="O31" t="s">
        <v>6204</v>
      </c>
    </row>
    <row r="32" spans="1:15" x14ac:dyDescent="0.4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2" t="str">
        <f>IF(_xlfn.XLOOKUP(C32,customers!$A$1:$A$1001,customers!$B$1:$B$1001,,0)=0," ",(_xlfn.XLOOKUP(C32,customers!$A$1:$A$1001,customers!$B$1:$B$1001,,0)))</f>
        <v>Adrian Swaine</v>
      </c>
      <c r="G32" s="2" t="str">
        <f>IF(VLOOKUP(C32,customers!$A$1:I1031,3,FALSE)=0," ",(VLOOKUP(C32,customers!$A$1:I1031,3,FALSE)))</f>
        <v xml:space="preserve"> </v>
      </c>
      <c r="H32" s="2" t="str">
        <f>VLOOKUP(C32,customers!$A$1:I1031,7,FALSE)</f>
        <v>United States</v>
      </c>
      <c r="I32" t="str">
        <f>VLOOKUP(D32,products!$A$1:G79,2,FALSE)</f>
        <v>Lib</v>
      </c>
      <c r="J32" t="str">
        <f>VLOOKUP(D32,products!$A$1:G79,3,FALSE)</f>
        <v>M</v>
      </c>
      <c r="K32" s="1">
        <f>VLOOKUP(D32,products!$A$1:G79,4,FALSE)</f>
        <v>0.2</v>
      </c>
      <c r="L32" s="6">
        <f>VLOOKUP(D32,products!$A$1:G79,5,FALSE)</f>
        <v>4.3650000000000002</v>
      </c>
      <c r="M32" s="6">
        <f t="shared" si="0"/>
        <v>21.825000000000003</v>
      </c>
      <c r="N32" t="s">
        <v>6199</v>
      </c>
      <c r="O32" t="s">
        <v>6202</v>
      </c>
    </row>
    <row r="33" spans="1:15" x14ac:dyDescent="0.4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2" t="str">
        <f>IF(_xlfn.XLOOKUP(C33,customers!$A$1:$A$1001,customers!$B$1:$B$1001,,0)=0," ",(_xlfn.XLOOKUP(C33,customers!$A$1:$A$1001,customers!$B$1:$B$1001,,0)))</f>
        <v>Adrian Swaine</v>
      </c>
      <c r="G33" s="2" t="str">
        <f>IF(VLOOKUP(C33,customers!$A$1:I1032,3,FALSE)=0," ",(VLOOKUP(C33,customers!$A$1:I1032,3,FALSE)))</f>
        <v xml:space="preserve"> </v>
      </c>
      <c r="H33" s="2" t="str">
        <f>VLOOKUP(C33,customers!$A$1:I1032,7,FALSE)</f>
        <v>United States</v>
      </c>
      <c r="I33" t="str">
        <f>VLOOKUP(D33,products!$A$1:G80,2,FALSE)</f>
        <v>Ara</v>
      </c>
      <c r="J33" t="str">
        <f>VLOOKUP(D33,products!$A$1:G80,3,FALSE)</f>
        <v>D</v>
      </c>
      <c r="K33" s="1">
        <f>VLOOKUP(D33,products!$A$1:G80,4,FALSE)</f>
        <v>0.5</v>
      </c>
      <c r="L33" s="6">
        <f>VLOOKUP(D33,products!$A$1:G80,5,FALSE)</f>
        <v>5.97</v>
      </c>
      <c r="M33" s="6">
        <f t="shared" si="0"/>
        <v>35.82</v>
      </c>
      <c r="N33" t="s">
        <v>6198</v>
      </c>
      <c r="O33" t="s">
        <v>6204</v>
      </c>
    </row>
    <row r="34" spans="1:15" x14ac:dyDescent="0.4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2" t="str">
        <f>IF(_xlfn.XLOOKUP(C34,customers!$A$1:$A$1001,customers!$B$1:$B$1001,,0)=0," ",(_xlfn.XLOOKUP(C34,customers!$A$1:$A$1001,customers!$B$1:$B$1001,,0)))</f>
        <v>Adrian Swaine</v>
      </c>
      <c r="G34" s="2" t="str">
        <f>IF(VLOOKUP(C34,customers!$A$1:I1033,3,FALSE)=0," ",(VLOOKUP(C34,customers!$A$1:I1033,3,FALSE)))</f>
        <v xml:space="preserve"> </v>
      </c>
      <c r="H34" s="2" t="str">
        <f>VLOOKUP(C34,customers!$A$1:I1033,7,FALSE)</f>
        <v>United States</v>
      </c>
      <c r="I34" t="str">
        <f>VLOOKUP(D34,products!$A$1:G81,2,FALSE)</f>
        <v>Lib</v>
      </c>
      <c r="J34" t="str">
        <f>VLOOKUP(D34,products!$A$1:G81,3,FALSE)</f>
        <v>M</v>
      </c>
      <c r="K34" s="1">
        <f>VLOOKUP(D34,products!$A$1:G81,4,FALSE)</f>
        <v>0.5</v>
      </c>
      <c r="L34" s="6">
        <f>VLOOKUP(D34,products!$A$1:G81,5,FALSE)</f>
        <v>8.73</v>
      </c>
      <c r="M34" s="6">
        <f t="shared" si="0"/>
        <v>52.38</v>
      </c>
      <c r="N34" t="s">
        <v>6199</v>
      </c>
      <c r="O34" t="s">
        <v>6202</v>
      </c>
    </row>
    <row r="35" spans="1:15" x14ac:dyDescent="0.4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2" t="str">
        <f>IF(_xlfn.XLOOKUP(C35,customers!$A$1:$A$1001,customers!$B$1:$B$1001,,0)=0," ",(_xlfn.XLOOKUP(C35,customers!$A$1:$A$1001,customers!$B$1:$B$1001,,0)))</f>
        <v>Gallard Gatheral</v>
      </c>
      <c r="G35" s="2" t="str">
        <f>IF(VLOOKUP(C35,customers!$A$1:I1034,3,FALSE)=0," ",(VLOOKUP(C35,customers!$A$1:I1034,3,FALSE)))</f>
        <v>ggatheralx@123-reg.co.uk</v>
      </c>
      <c r="H35" s="2" t="str">
        <f>VLOOKUP(C35,customers!$A$1:I1034,7,FALSE)</f>
        <v>United States</v>
      </c>
      <c r="I35" t="str">
        <f>VLOOKUP(D35,products!$A$1:G82,2,FALSE)</f>
        <v>Lib</v>
      </c>
      <c r="J35" t="str">
        <f>VLOOKUP(D35,products!$A$1:G82,3,FALSE)</f>
        <v>L</v>
      </c>
      <c r="K35" s="1">
        <f>VLOOKUP(D35,products!$A$1:G82,4,FALSE)</f>
        <v>0.2</v>
      </c>
      <c r="L35" s="6">
        <f>VLOOKUP(D35,products!$A$1:G82,5,FALSE)</f>
        <v>4.7549999999999999</v>
      </c>
      <c r="M35" s="6">
        <f t="shared" si="0"/>
        <v>23.774999999999999</v>
      </c>
      <c r="N35" t="s">
        <v>6199</v>
      </c>
      <c r="O35" t="s">
        <v>6203</v>
      </c>
    </row>
    <row r="36" spans="1:15" x14ac:dyDescent="0.4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2" t="str">
        <f>IF(_xlfn.XLOOKUP(C36,customers!$A$1:$A$1001,customers!$B$1:$B$1001,,0)=0," ",(_xlfn.XLOOKUP(C36,customers!$A$1:$A$1001,customers!$B$1:$B$1001,,0)))</f>
        <v>Una Welberry</v>
      </c>
      <c r="G36" s="2" t="str">
        <f>IF(VLOOKUP(C36,customers!$A$1:I1035,3,FALSE)=0," ",(VLOOKUP(C36,customers!$A$1:I1035,3,FALSE)))</f>
        <v>uwelberryy@ebay.co.uk</v>
      </c>
      <c r="H36" s="2" t="str">
        <f>VLOOKUP(C36,customers!$A$1:I1035,7,FALSE)</f>
        <v>United Kingdom</v>
      </c>
      <c r="I36" t="str">
        <f>VLOOKUP(D36,products!$A$1:G83,2,FALSE)</f>
        <v>Lib</v>
      </c>
      <c r="J36" t="str">
        <f>VLOOKUP(D36,products!$A$1:G83,3,FALSE)</f>
        <v>L</v>
      </c>
      <c r="K36" s="1">
        <f>VLOOKUP(D36,products!$A$1:G83,4,FALSE)</f>
        <v>0.5</v>
      </c>
      <c r="L36" s="6">
        <f>VLOOKUP(D36,products!$A$1:G83,5,FALSE)</f>
        <v>9.51</v>
      </c>
      <c r="M36" s="6">
        <f t="shared" si="0"/>
        <v>57.06</v>
      </c>
      <c r="N36" t="s">
        <v>6199</v>
      </c>
      <c r="O36" t="s">
        <v>6203</v>
      </c>
    </row>
    <row r="37" spans="1:15" x14ac:dyDescent="0.4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2" t="str">
        <f>IF(_xlfn.XLOOKUP(C37,customers!$A$1:$A$1001,customers!$B$1:$B$1001,,0)=0," ",(_xlfn.XLOOKUP(C37,customers!$A$1:$A$1001,customers!$B$1:$B$1001,,0)))</f>
        <v>Faber Eilhart</v>
      </c>
      <c r="G37" s="2" t="str">
        <f>IF(VLOOKUP(C37,customers!$A$1:I1036,3,FALSE)=0," ",(VLOOKUP(C37,customers!$A$1:I1036,3,FALSE)))</f>
        <v>feilhartz@who.int</v>
      </c>
      <c r="H37" s="2" t="str">
        <f>VLOOKUP(C37,customers!$A$1:I1036,7,FALSE)</f>
        <v>United States</v>
      </c>
      <c r="I37" t="str">
        <f>VLOOKUP(D37,products!$A$1:G84,2,FALSE)</f>
        <v>Ara</v>
      </c>
      <c r="J37" t="str">
        <f>VLOOKUP(D37,products!$A$1:G84,3,FALSE)</f>
        <v>D</v>
      </c>
      <c r="K37" s="1">
        <f>VLOOKUP(D37,products!$A$1:G84,4,FALSE)</f>
        <v>0.5</v>
      </c>
      <c r="L37" s="6">
        <f>VLOOKUP(D37,products!$A$1:G84,5,FALSE)</f>
        <v>5.97</v>
      </c>
      <c r="M37" s="6">
        <f t="shared" si="0"/>
        <v>35.82</v>
      </c>
      <c r="N37" t="s">
        <v>6198</v>
      </c>
      <c r="O37" t="s">
        <v>6204</v>
      </c>
    </row>
    <row r="38" spans="1:15" x14ac:dyDescent="0.4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2" t="str">
        <f>IF(_xlfn.XLOOKUP(C38,customers!$A$1:$A$1001,customers!$B$1:$B$1001,,0)=0," ",(_xlfn.XLOOKUP(C38,customers!$A$1:$A$1001,customers!$B$1:$B$1001,,0)))</f>
        <v>Zorina Ponting</v>
      </c>
      <c r="G38" s="2" t="str">
        <f>IF(VLOOKUP(C38,customers!$A$1:I1037,3,FALSE)=0," ",(VLOOKUP(C38,customers!$A$1:I1037,3,FALSE)))</f>
        <v>zponting10@altervista.org</v>
      </c>
      <c r="H38" s="2" t="str">
        <f>VLOOKUP(C38,customers!$A$1:I1037,7,FALSE)</f>
        <v>United States</v>
      </c>
      <c r="I38" t="str">
        <f>VLOOKUP(D38,products!$A$1:G85,2,FALSE)</f>
        <v>Lib</v>
      </c>
      <c r="J38" t="str">
        <f>VLOOKUP(D38,products!$A$1:G85,3,FALSE)</f>
        <v>M</v>
      </c>
      <c r="K38" s="1">
        <f>VLOOKUP(D38,products!$A$1:G85,4,FALSE)</f>
        <v>0.2</v>
      </c>
      <c r="L38" s="6">
        <f>VLOOKUP(D38,products!$A$1:G85,5,FALSE)</f>
        <v>4.3650000000000002</v>
      </c>
      <c r="M38" s="6">
        <f t="shared" si="0"/>
        <v>8.73</v>
      </c>
      <c r="N38" t="s">
        <v>6199</v>
      </c>
      <c r="O38" t="s">
        <v>6202</v>
      </c>
    </row>
    <row r="39" spans="1:15" x14ac:dyDescent="0.4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2" t="str">
        <f>IF(_xlfn.XLOOKUP(C39,customers!$A$1:$A$1001,customers!$B$1:$B$1001,,0)=0," ",(_xlfn.XLOOKUP(C39,customers!$A$1:$A$1001,customers!$B$1:$B$1001,,0)))</f>
        <v>Silvio Strase</v>
      </c>
      <c r="G39" s="2" t="str">
        <f>IF(VLOOKUP(C39,customers!$A$1:I1038,3,FALSE)=0," ",(VLOOKUP(C39,customers!$A$1:I1038,3,FALSE)))</f>
        <v>sstrase11@booking.com</v>
      </c>
      <c r="H39" s="2" t="str">
        <f>VLOOKUP(C39,customers!$A$1:I1038,7,FALSE)</f>
        <v>United States</v>
      </c>
      <c r="I39" t="str">
        <f>VLOOKUP(D39,products!$A$1:G86,2,FALSE)</f>
        <v>Lib</v>
      </c>
      <c r="J39" t="str">
        <f>VLOOKUP(D39,products!$A$1:G86,3,FALSE)</f>
        <v>L</v>
      </c>
      <c r="K39" s="1">
        <f>VLOOKUP(D39,products!$A$1:G86,4,FALSE)</f>
        <v>0.5</v>
      </c>
      <c r="L39" s="6">
        <f>VLOOKUP(D39,products!$A$1:G86,5,FALSE)</f>
        <v>9.51</v>
      </c>
      <c r="M39" s="6">
        <f t="shared" si="0"/>
        <v>28.53</v>
      </c>
      <c r="N39" t="s">
        <v>6199</v>
      </c>
      <c r="O39" t="s">
        <v>6203</v>
      </c>
    </row>
    <row r="40" spans="1:15" x14ac:dyDescent="0.4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2" t="str">
        <f>IF(_xlfn.XLOOKUP(C40,customers!$A$1:$A$1001,customers!$B$1:$B$1001,,0)=0," ",(_xlfn.XLOOKUP(C40,customers!$A$1:$A$1001,customers!$B$1:$B$1001,,0)))</f>
        <v>Dorie de la Tremoille</v>
      </c>
      <c r="G40" s="2" t="str">
        <f>IF(VLOOKUP(C40,customers!$A$1:I1039,3,FALSE)=0," ",(VLOOKUP(C40,customers!$A$1:I1039,3,FALSE)))</f>
        <v>dde12@unesco.org</v>
      </c>
      <c r="H40" s="2" t="str">
        <f>VLOOKUP(C40,customers!$A$1:I1039,7,FALSE)</f>
        <v>United States</v>
      </c>
      <c r="I40" t="str">
        <f>VLOOKUP(D40,products!$A$1:G87,2,FALSE)</f>
        <v>Rob</v>
      </c>
      <c r="J40" t="str">
        <f>VLOOKUP(D40,products!$A$1:G87,3,FALSE)</f>
        <v>M</v>
      </c>
      <c r="K40" s="1">
        <f>VLOOKUP(D40,products!$A$1:G87,4,FALSE)</f>
        <v>2.5</v>
      </c>
      <c r="L40" s="6">
        <f>VLOOKUP(D40,products!$A$1:G87,5,FALSE)</f>
        <v>22.884999999999998</v>
      </c>
      <c r="M40" s="6">
        <f t="shared" si="0"/>
        <v>114.42499999999998</v>
      </c>
      <c r="N40" t="s">
        <v>6196</v>
      </c>
      <c r="O40" t="s">
        <v>6202</v>
      </c>
    </row>
    <row r="41" spans="1:15" x14ac:dyDescent="0.4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2" t="str">
        <f>IF(_xlfn.XLOOKUP(C41,customers!$A$1:$A$1001,customers!$B$1:$B$1001,,0)=0," ",(_xlfn.XLOOKUP(C41,customers!$A$1:$A$1001,customers!$B$1:$B$1001,,0)))</f>
        <v>Hy Zanetto</v>
      </c>
      <c r="G41" s="2" t="str">
        <f>IF(VLOOKUP(C41,customers!$A$1:I1040,3,FALSE)=0," ",(VLOOKUP(C41,customers!$A$1:I1040,3,FALSE)))</f>
        <v xml:space="preserve"> </v>
      </c>
      <c r="H41" s="2" t="str">
        <f>VLOOKUP(C41,customers!$A$1:I1040,7,FALSE)</f>
        <v>United States</v>
      </c>
      <c r="I41" t="str">
        <f>VLOOKUP(D41,products!$A$1:G88,2,FALSE)</f>
        <v>Rob</v>
      </c>
      <c r="J41" t="str">
        <f>VLOOKUP(D41,products!$A$1:G88,3,FALSE)</f>
        <v>M</v>
      </c>
      <c r="K41" s="1">
        <f>VLOOKUP(D41,products!$A$1:G88,4,FALSE)</f>
        <v>1</v>
      </c>
      <c r="L41" s="6">
        <f>VLOOKUP(D41,products!$A$1:G88,5,FALSE)</f>
        <v>9.9499999999999993</v>
      </c>
      <c r="M41" s="6">
        <f t="shared" si="0"/>
        <v>59.699999999999996</v>
      </c>
      <c r="N41" t="s">
        <v>6196</v>
      </c>
      <c r="O41" t="s">
        <v>6202</v>
      </c>
    </row>
    <row r="42" spans="1:15" x14ac:dyDescent="0.4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2" t="str">
        <f>IF(_xlfn.XLOOKUP(C42,customers!$A$1:$A$1001,customers!$B$1:$B$1001,,0)=0," ",(_xlfn.XLOOKUP(C42,customers!$A$1:$A$1001,customers!$B$1:$B$1001,,0)))</f>
        <v>Jessica McNess</v>
      </c>
      <c r="G42" s="2" t="str">
        <f>IF(VLOOKUP(C42,customers!$A$1:I1041,3,FALSE)=0," ",(VLOOKUP(C42,customers!$A$1:I1041,3,FALSE)))</f>
        <v xml:space="preserve"> </v>
      </c>
      <c r="H42" s="2" t="str">
        <f>VLOOKUP(C42,customers!$A$1:I1041,7,FALSE)</f>
        <v>United States</v>
      </c>
      <c r="I42" t="str">
        <f>VLOOKUP(D42,products!$A$1:G89,2,FALSE)</f>
        <v>Lib</v>
      </c>
      <c r="J42" t="str">
        <f>VLOOKUP(D42,products!$A$1:G89,3,FALSE)</f>
        <v>M</v>
      </c>
      <c r="K42" s="1">
        <f>VLOOKUP(D42,products!$A$1:G89,4,FALSE)</f>
        <v>1</v>
      </c>
      <c r="L42" s="6">
        <f>VLOOKUP(D42,products!$A$1:G89,5,FALSE)</f>
        <v>14.55</v>
      </c>
      <c r="M42" s="6">
        <f t="shared" si="0"/>
        <v>43.650000000000006</v>
      </c>
      <c r="N42" t="s">
        <v>6199</v>
      </c>
      <c r="O42" t="s">
        <v>6202</v>
      </c>
    </row>
    <row r="43" spans="1:15" x14ac:dyDescent="0.4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2" t="str">
        <f>IF(_xlfn.XLOOKUP(C43,customers!$A$1:$A$1001,customers!$B$1:$B$1001,,0)=0," ",(_xlfn.XLOOKUP(C43,customers!$A$1:$A$1001,customers!$B$1:$B$1001,,0)))</f>
        <v>Lorenzo Yeoland</v>
      </c>
      <c r="G43" s="2" t="str">
        <f>IF(VLOOKUP(C43,customers!$A$1:I1042,3,FALSE)=0," ",(VLOOKUP(C43,customers!$A$1:I1042,3,FALSE)))</f>
        <v>lyeoland15@pbs.org</v>
      </c>
      <c r="H43" s="2" t="str">
        <f>VLOOKUP(C43,customers!$A$1:I1042,7,FALSE)</f>
        <v>United States</v>
      </c>
      <c r="I43" t="str">
        <f>VLOOKUP(D43,products!$A$1:G90,2,FALSE)</f>
        <v>Exc</v>
      </c>
      <c r="J43" t="str">
        <f>VLOOKUP(D43,products!$A$1:G90,3,FALSE)</f>
        <v>D</v>
      </c>
      <c r="K43" s="1">
        <f>VLOOKUP(D43,products!$A$1:G90,4,FALSE)</f>
        <v>0.2</v>
      </c>
      <c r="L43" s="6">
        <f>VLOOKUP(D43,products!$A$1:G90,5,FALSE)</f>
        <v>3.645</v>
      </c>
      <c r="M43" s="6">
        <f t="shared" si="0"/>
        <v>7.29</v>
      </c>
      <c r="N43" t="s">
        <v>6197</v>
      </c>
      <c r="O43" t="s">
        <v>6204</v>
      </c>
    </row>
    <row r="44" spans="1:15" x14ac:dyDescent="0.4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2" t="str">
        <f>IF(_xlfn.XLOOKUP(C44,customers!$A$1:$A$1001,customers!$B$1:$B$1001,,0)=0," ",(_xlfn.XLOOKUP(C44,customers!$A$1:$A$1001,customers!$B$1:$B$1001,,0)))</f>
        <v>Abigail Tolworthy</v>
      </c>
      <c r="G44" s="2" t="str">
        <f>IF(VLOOKUP(C44,customers!$A$1:I1043,3,FALSE)=0," ",(VLOOKUP(C44,customers!$A$1:I1043,3,FALSE)))</f>
        <v>atolworthy16@toplist.cz</v>
      </c>
      <c r="H44" s="2" t="str">
        <f>VLOOKUP(C44,customers!$A$1:I1043,7,FALSE)</f>
        <v>United States</v>
      </c>
      <c r="I44" t="str">
        <f>VLOOKUP(D44,products!$A$1:G91,2,FALSE)</f>
        <v>Rob</v>
      </c>
      <c r="J44" t="str">
        <f>VLOOKUP(D44,products!$A$1:G91,3,FALSE)</f>
        <v>D</v>
      </c>
      <c r="K44" s="1">
        <f>VLOOKUP(D44,products!$A$1:G91,4,FALSE)</f>
        <v>0.2</v>
      </c>
      <c r="L44" s="6">
        <f>VLOOKUP(D44,products!$A$1:G91,5,FALSE)</f>
        <v>2.6849999999999996</v>
      </c>
      <c r="M44" s="6">
        <f t="shared" si="0"/>
        <v>8.0549999999999997</v>
      </c>
      <c r="N44" t="s">
        <v>6196</v>
      </c>
      <c r="O44" t="s">
        <v>6204</v>
      </c>
    </row>
    <row r="45" spans="1:15" x14ac:dyDescent="0.4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2" t="str">
        <f>IF(_xlfn.XLOOKUP(C45,customers!$A$1:$A$1001,customers!$B$1:$B$1001,,0)=0," ",(_xlfn.XLOOKUP(C45,customers!$A$1:$A$1001,customers!$B$1:$B$1001,,0)))</f>
        <v>Maurie Bartol</v>
      </c>
      <c r="G45" s="2" t="str">
        <f>IF(VLOOKUP(C45,customers!$A$1:I1044,3,FALSE)=0," ",(VLOOKUP(C45,customers!$A$1:I1044,3,FALSE)))</f>
        <v xml:space="preserve"> </v>
      </c>
      <c r="H45" s="2" t="str">
        <f>VLOOKUP(C45,customers!$A$1:I1044,7,FALSE)</f>
        <v>United States</v>
      </c>
      <c r="I45" t="str">
        <f>VLOOKUP(D45,products!$A$1:G92,2,FALSE)</f>
        <v>Lib</v>
      </c>
      <c r="J45" t="str">
        <f>VLOOKUP(D45,products!$A$1:G92,3,FALSE)</f>
        <v>L</v>
      </c>
      <c r="K45" s="1">
        <f>VLOOKUP(D45,products!$A$1:G92,4,FALSE)</f>
        <v>2.5</v>
      </c>
      <c r="L45" s="6">
        <f>VLOOKUP(D45,products!$A$1:G92,5,FALSE)</f>
        <v>36.454999999999998</v>
      </c>
      <c r="M45" s="6">
        <f t="shared" si="0"/>
        <v>72.91</v>
      </c>
      <c r="N45" t="s">
        <v>6199</v>
      </c>
      <c r="O45" t="s">
        <v>6203</v>
      </c>
    </row>
    <row r="46" spans="1:15" x14ac:dyDescent="0.4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2" t="str">
        <f>IF(_xlfn.XLOOKUP(C46,customers!$A$1:$A$1001,customers!$B$1:$B$1001,,0)=0," ",(_xlfn.XLOOKUP(C46,customers!$A$1:$A$1001,customers!$B$1:$B$1001,,0)))</f>
        <v>Olag Baudassi</v>
      </c>
      <c r="G46" s="2" t="str">
        <f>IF(VLOOKUP(C46,customers!$A$1:I1045,3,FALSE)=0," ",(VLOOKUP(C46,customers!$A$1:I1045,3,FALSE)))</f>
        <v>obaudassi18@seesaa.net</v>
      </c>
      <c r="H46" s="2" t="str">
        <f>VLOOKUP(C46,customers!$A$1:I1045,7,FALSE)</f>
        <v>United States</v>
      </c>
      <c r="I46" t="str">
        <f>VLOOKUP(D46,products!$A$1:G93,2,FALSE)</f>
        <v>Exc</v>
      </c>
      <c r="J46" t="str">
        <f>VLOOKUP(D46,products!$A$1:G93,3,FALSE)</f>
        <v>M</v>
      </c>
      <c r="K46" s="1">
        <f>VLOOKUP(D46,products!$A$1:G93,4,FALSE)</f>
        <v>0.5</v>
      </c>
      <c r="L46" s="6">
        <f>VLOOKUP(D46,products!$A$1:G93,5,FALSE)</f>
        <v>8.25</v>
      </c>
      <c r="M46" s="6">
        <f t="shared" si="0"/>
        <v>16.5</v>
      </c>
      <c r="N46" t="s">
        <v>6197</v>
      </c>
      <c r="O46" t="s">
        <v>6202</v>
      </c>
    </row>
    <row r="47" spans="1:15" x14ac:dyDescent="0.4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2" t="str">
        <f>IF(_xlfn.XLOOKUP(C47,customers!$A$1:$A$1001,customers!$B$1:$B$1001,,0)=0," ",(_xlfn.XLOOKUP(C47,customers!$A$1:$A$1001,customers!$B$1:$B$1001,,0)))</f>
        <v>Petey Kingsbury</v>
      </c>
      <c r="G47" s="2" t="str">
        <f>IF(VLOOKUP(C47,customers!$A$1:I1046,3,FALSE)=0," ",(VLOOKUP(C47,customers!$A$1:I1046,3,FALSE)))</f>
        <v>pkingsbury19@comcast.net</v>
      </c>
      <c r="H47" s="2" t="str">
        <f>VLOOKUP(C47,customers!$A$1:I1046,7,FALSE)</f>
        <v>United States</v>
      </c>
      <c r="I47" t="str">
        <f>VLOOKUP(D47,products!$A$1:G94,2,FALSE)</f>
        <v>Lib</v>
      </c>
      <c r="J47" t="str">
        <f>VLOOKUP(D47,products!$A$1:G94,3,FALSE)</f>
        <v>D</v>
      </c>
      <c r="K47" s="1">
        <f>VLOOKUP(D47,products!$A$1:G94,4,FALSE)</f>
        <v>2.5</v>
      </c>
      <c r="L47" s="6">
        <f>VLOOKUP(D47,products!$A$1:G94,5,FALSE)</f>
        <v>29.784999999999997</v>
      </c>
      <c r="M47" s="6">
        <f t="shared" si="0"/>
        <v>178.70999999999998</v>
      </c>
      <c r="N47" t="s">
        <v>6199</v>
      </c>
      <c r="O47" t="s">
        <v>6204</v>
      </c>
    </row>
    <row r="48" spans="1:15" x14ac:dyDescent="0.4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2" t="str">
        <f>IF(_xlfn.XLOOKUP(C48,customers!$A$1:$A$1001,customers!$B$1:$B$1001,,0)=0," ",(_xlfn.XLOOKUP(C48,customers!$A$1:$A$1001,customers!$B$1:$B$1001,,0)))</f>
        <v>Donna Baskeyfied</v>
      </c>
      <c r="G48" s="2" t="str">
        <f>IF(VLOOKUP(C48,customers!$A$1:I1047,3,FALSE)=0," ",(VLOOKUP(C48,customers!$A$1:I1047,3,FALSE)))</f>
        <v xml:space="preserve"> </v>
      </c>
      <c r="H48" s="2" t="str">
        <f>VLOOKUP(C48,customers!$A$1:I1047,7,FALSE)</f>
        <v>United States</v>
      </c>
      <c r="I48" t="str">
        <f>VLOOKUP(D48,products!$A$1:G95,2,FALSE)</f>
        <v>Exc</v>
      </c>
      <c r="J48" t="str">
        <f>VLOOKUP(D48,products!$A$1:G95,3,FALSE)</f>
        <v>M</v>
      </c>
      <c r="K48" s="1">
        <f>VLOOKUP(D48,products!$A$1:G95,4,FALSE)</f>
        <v>2.5</v>
      </c>
      <c r="L48" s="6">
        <f>VLOOKUP(D48,products!$A$1:G95,5,FALSE)</f>
        <v>31.624999999999996</v>
      </c>
      <c r="M48" s="6">
        <f t="shared" si="0"/>
        <v>63.249999999999993</v>
      </c>
      <c r="N48" t="s">
        <v>6197</v>
      </c>
      <c r="O48" t="s">
        <v>6202</v>
      </c>
    </row>
    <row r="49" spans="1:15" x14ac:dyDescent="0.4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2" t="str">
        <f>IF(_xlfn.XLOOKUP(C49,customers!$A$1:$A$1001,customers!$B$1:$B$1001,,0)=0," ",(_xlfn.XLOOKUP(C49,customers!$A$1:$A$1001,customers!$B$1:$B$1001,,0)))</f>
        <v>Arda Curley</v>
      </c>
      <c r="G49" s="2" t="str">
        <f>IF(VLOOKUP(C49,customers!$A$1:I1048,3,FALSE)=0," ",(VLOOKUP(C49,customers!$A$1:I1048,3,FALSE)))</f>
        <v>acurley1b@hao123.com</v>
      </c>
      <c r="H49" s="2" t="str">
        <f>VLOOKUP(C49,customers!$A$1:I1048,7,FALSE)</f>
        <v>United States</v>
      </c>
      <c r="I49" t="str">
        <f>VLOOKUP(D49,products!$A$1:G96,2,FALSE)</f>
        <v>Ara</v>
      </c>
      <c r="J49" t="str">
        <f>VLOOKUP(D49,products!$A$1:G96,3,FALSE)</f>
        <v>L</v>
      </c>
      <c r="K49" s="1">
        <f>VLOOKUP(D49,products!$A$1:G96,4,FALSE)</f>
        <v>0.2</v>
      </c>
      <c r="L49" s="6">
        <f>VLOOKUP(D49,products!$A$1:G96,5,FALSE)</f>
        <v>3.8849999999999998</v>
      </c>
      <c r="M49" s="6">
        <f t="shared" si="0"/>
        <v>7.77</v>
      </c>
      <c r="N49" t="s">
        <v>6198</v>
      </c>
      <c r="O49" t="s">
        <v>6203</v>
      </c>
    </row>
    <row r="50" spans="1:15" x14ac:dyDescent="0.4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2" t="str">
        <f>IF(_xlfn.XLOOKUP(C50,customers!$A$1:$A$1001,customers!$B$1:$B$1001,,0)=0," ",(_xlfn.XLOOKUP(C50,customers!$A$1:$A$1001,customers!$B$1:$B$1001,,0)))</f>
        <v>Raynor McGilvary</v>
      </c>
      <c r="G50" s="2" t="str">
        <f>IF(VLOOKUP(C50,customers!$A$1:I1049,3,FALSE)=0," ",(VLOOKUP(C50,customers!$A$1:I1049,3,FALSE)))</f>
        <v>rmcgilvary1c@tamu.edu</v>
      </c>
      <c r="H50" s="2" t="str">
        <f>VLOOKUP(C50,customers!$A$1:I1049,7,FALSE)</f>
        <v>United States</v>
      </c>
      <c r="I50" t="str">
        <f>VLOOKUP(D50,products!$A$1:G97,2,FALSE)</f>
        <v>Ara</v>
      </c>
      <c r="J50" t="str">
        <f>VLOOKUP(D50,products!$A$1:G97,3,FALSE)</f>
        <v>D</v>
      </c>
      <c r="K50" s="1">
        <f>VLOOKUP(D50,products!$A$1:G97,4,FALSE)</f>
        <v>2.5</v>
      </c>
      <c r="L50" s="6">
        <f>VLOOKUP(D50,products!$A$1:G97,5,FALSE)</f>
        <v>22.884999999999998</v>
      </c>
      <c r="M50" s="6">
        <f t="shared" si="0"/>
        <v>91.539999999999992</v>
      </c>
      <c r="N50" t="s">
        <v>6198</v>
      </c>
      <c r="O50" t="s">
        <v>6204</v>
      </c>
    </row>
    <row r="51" spans="1:15" x14ac:dyDescent="0.4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2" t="str">
        <f>IF(_xlfn.XLOOKUP(C51,customers!$A$1:$A$1001,customers!$B$1:$B$1001,,0)=0," ",(_xlfn.XLOOKUP(C51,customers!$A$1:$A$1001,customers!$B$1:$B$1001,,0)))</f>
        <v>Isis Pikett</v>
      </c>
      <c r="G51" s="2" t="str">
        <f>IF(VLOOKUP(C51,customers!$A$1:I1050,3,FALSE)=0," ",(VLOOKUP(C51,customers!$A$1:I1050,3,FALSE)))</f>
        <v>ipikett1d@xinhuanet.com</v>
      </c>
      <c r="H51" s="2" t="str">
        <f>VLOOKUP(C51,customers!$A$1:I1050,7,FALSE)</f>
        <v>United States</v>
      </c>
      <c r="I51" t="str">
        <f>VLOOKUP(D51,products!$A$1:G98,2,FALSE)</f>
        <v>Ara</v>
      </c>
      <c r="J51" t="str">
        <f>VLOOKUP(D51,products!$A$1:G98,3,FALSE)</f>
        <v>L</v>
      </c>
      <c r="K51" s="1">
        <f>VLOOKUP(D51,products!$A$1:G98,4,FALSE)</f>
        <v>1</v>
      </c>
      <c r="L51" s="6">
        <f>VLOOKUP(D51,products!$A$1:G98,5,FALSE)</f>
        <v>12.95</v>
      </c>
      <c r="M51" s="6">
        <f t="shared" si="0"/>
        <v>38.849999999999994</v>
      </c>
      <c r="N51" t="s">
        <v>6198</v>
      </c>
      <c r="O51" t="s">
        <v>6203</v>
      </c>
    </row>
    <row r="52" spans="1:15" x14ac:dyDescent="0.4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2" t="str">
        <f>IF(_xlfn.XLOOKUP(C52,customers!$A$1:$A$1001,customers!$B$1:$B$1001,,0)=0," ",(_xlfn.XLOOKUP(C52,customers!$A$1:$A$1001,customers!$B$1:$B$1001,,0)))</f>
        <v>Inger Bouldon</v>
      </c>
      <c r="G52" s="2" t="str">
        <f>IF(VLOOKUP(C52,customers!$A$1:I1051,3,FALSE)=0," ",(VLOOKUP(C52,customers!$A$1:I1051,3,FALSE)))</f>
        <v>ibouldon1e@gizmodo.com</v>
      </c>
      <c r="H52" s="2" t="str">
        <f>VLOOKUP(C52,customers!$A$1:I1051,7,FALSE)</f>
        <v>United States</v>
      </c>
      <c r="I52" t="str">
        <f>VLOOKUP(D52,products!$A$1:G99,2,FALSE)</f>
        <v>Lib</v>
      </c>
      <c r="J52" t="str">
        <f>VLOOKUP(D52,products!$A$1:G99,3,FALSE)</f>
        <v>D</v>
      </c>
      <c r="K52" s="1">
        <f>VLOOKUP(D52,products!$A$1:G99,4,FALSE)</f>
        <v>0.5</v>
      </c>
      <c r="L52" s="6">
        <f>VLOOKUP(D52,products!$A$1:G99,5,FALSE)</f>
        <v>7.77</v>
      </c>
      <c r="M52" s="6">
        <f t="shared" si="0"/>
        <v>15.54</v>
      </c>
      <c r="N52" t="s">
        <v>6199</v>
      </c>
      <c r="O52" t="s">
        <v>6204</v>
      </c>
    </row>
    <row r="53" spans="1:15" x14ac:dyDescent="0.4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2" t="str">
        <f>IF(_xlfn.XLOOKUP(C53,customers!$A$1:$A$1001,customers!$B$1:$B$1001,,0)=0," ",(_xlfn.XLOOKUP(C53,customers!$A$1:$A$1001,customers!$B$1:$B$1001,,0)))</f>
        <v>Karry Flanders</v>
      </c>
      <c r="G53" s="2" t="str">
        <f>IF(VLOOKUP(C53,customers!$A$1:I1052,3,FALSE)=0," ",(VLOOKUP(C53,customers!$A$1:I1052,3,FALSE)))</f>
        <v>kflanders1f@over-blog.com</v>
      </c>
      <c r="H53" s="2" t="str">
        <f>VLOOKUP(C53,customers!$A$1:I1052,7,FALSE)</f>
        <v>Ireland</v>
      </c>
      <c r="I53" t="str">
        <f>VLOOKUP(D53,products!$A$1:G100,2,FALSE)</f>
        <v>Lib</v>
      </c>
      <c r="J53" t="str">
        <f>VLOOKUP(D53,products!$A$1:G100,3,FALSE)</f>
        <v>L</v>
      </c>
      <c r="K53" s="1">
        <f>VLOOKUP(D53,products!$A$1:G100,4,FALSE)</f>
        <v>2.5</v>
      </c>
      <c r="L53" s="6">
        <f>VLOOKUP(D53,products!$A$1:G100,5,FALSE)</f>
        <v>36.454999999999998</v>
      </c>
      <c r="M53" s="6">
        <f t="shared" si="0"/>
        <v>145.82</v>
      </c>
      <c r="N53" t="s">
        <v>6199</v>
      </c>
      <c r="O53" t="s">
        <v>6203</v>
      </c>
    </row>
    <row r="54" spans="1:15" x14ac:dyDescent="0.4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2" t="str">
        <f>IF(_xlfn.XLOOKUP(C54,customers!$A$1:$A$1001,customers!$B$1:$B$1001,,0)=0," ",(_xlfn.XLOOKUP(C54,customers!$A$1:$A$1001,customers!$B$1:$B$1001,,0)))</f>
        <v>Hartley Mattioli</v>
      </c>
      <c r="G54" s="2" t="str">
        <f>IF(VLOOKUP(C54,customers!$A$1:I1053,3,FALSE)=0," ",(VLOOKUP(C54,customers!$A$1:I1053,3,FALSE)))</f>
        <v>hmattioli1g@webmd.com</v>
      </c>
      <c r="H54" s="2" t="str">
        <f>VLOOKUP(C54,customers!$A$1:I1053,7,FALSE)</f>
        <v>United Kingdom</v>
      </c>
      <c r="I54" t="str">
        <f>VLOOKUP(D54,products!$A$1:G101,2,FALSE)</f>
        <v>Rob</v>
      </c>
      <c r="J54" t="str">
        <f>VLOOKUP(D54,products!$A$1:G101,3,FALSE)</f>
        <v>M</v>
      </c>
      <c r="K54" s="1">
        <f>VLOOKUP(D54,products!$A$1:G101,4,FALSE)</f>
        <v>0.5</v>
      </c>
      <c r="L54" s="6">
        <f>VLOOKUP(D54,products!$A$1:G101,5,FALSE)</f>
        <v>5.97</v>
      </c>
      <c r="M54" s="6">
        <f t="shared" si="0"/>
        <v>29.849999999999998</v>
      </c>
      <c r="N54" t="s">
        <v>6196</v>
      </c>
      <c r="O54" t="s">
        <v>6202</v>
      </c>
    </row>
    <row r="55" spans="1:15" x14ac:dyDescent="0.4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2" t="str">
        <f>IF(_xlfn.XLOOKUP(C55,customers!$A$1:$A$1001,customers!$B$1:$B$1001,,0)=0," ",(_xlfn.XLOOKUP(C55,customers!$A$1:$A$1001,customers!$B$1:$B$1001,,0)))</f>
        <v>Hartley Mattioli</v>
      </c>
      <c r="G55" s="2" t="str">
        <f>IF(VLOOKUP(C55,customers!$A$1:I1054,3,FALSE)=0," ",(VLOOKUP(C55,customers!$A$1:I1054,3,FALSE)))</f>
        <v>hmattioli1g@webmd.com</v>
      </c>
      <c r="H55" s="2" t="str">
        <f>VLOOKUP(C55,customers!$A$1:I1054,7,FALSE)</f>
        <v>United Kingdom</v>
      </c>
      <c r="I55" t="str">
        <f>VLOOKUP(D55,products!$A$1:G102,2,FALSE)</f>
        <v>Lib</v>
      </c>
      <c r="J55" t="str">
        <f>VLOOKUP(D55,products!$A$1:G102,3,FALSE)</f>
        <v>L</v>
      </c>
      <c r="K55" s="1">
        <f>VLOOKUP(D55,products!$A$1:G102,4,FALSE)</f>
        <v>2.5</v>
      </c>
      <c r="L55" s="6">
        <f>VLOOKUP(D55,products!$A$1:G102,5,FALSE)</f>
        <v>36.454999999999998</v>
      </c>
      <c r="M55" s="6">
        <f t="shared" si="0"/>
        <v>72.91</v>
      </c>
      <c r="N55" t="s">
        <v>6199</v>
      </c>
      <c r="O55" t="s">
        <v>6203</v>
      </c>
    </row>
    <row r="56" spans="1:15" x14ac:dyDescent="0.4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2" t="str">
        <f>IF(_xlfn.XLOOKUP(C56,customers!$A$1:$A$1001,customers!$B$1:$B$1001,,0)=0," ",(_xlfn.XLOOKUP(C56,customers!$A$1:$A$1001,customers!$B$1:$B$1001,,0)))</f>
        <v>Archambault Gillard</v>
      </c>
      <c r="G56" s="2" t="str">
        <f>IF(VLOOKUP(C56,customers!$A$1:I1055,3,FALSE)=0," ",(VLOOKUP(C56,customers!$A$1:I1055,3,FALSE)))</f>
        <v>agillard1i@issuu.com</v>
      </c>
      <c r="H56" s="2" t="str">
        <f>VLOOKUP(C56,customers!$A$1:I1055,7,FALSE)</f>
        <v>United States</v>
      </c>
      <c r="I56" t="str">
        <f>VLOOKUP(D56,products!$A$1:G103,2,FALSE)</f>
        <v>Lib</v>
      </c>
      <c r="J56" t="str">
        <f>VLOOKUP(D56,products!$A$1:G103,3,FALSE)</f>
        <v>M</v>
      </c>
      <c r="K56" s="1">
        <f>VLOOKUP(D56,products!$A$1:G103,4,FALSE)</f>
        <v>1</v>
      </c>
      <c r="L56" s="6">
        <f>VLOOKUP(D56,products!$A$1:G103,5,FALSE)</f>
        <v>14.55</v>
      </c>
      <c r="M56" s="6">
        <f t="shared" si="0"/>
        <v>72.75</v>
      </c>
      <c r="N56" t="s">
        <v>6199</v>
      </c>
      <c r="O56" t="s">
        <v>6202</v>
      </c>
    </row>
    <row r="57" spans="1:15" x14ac:dyDescent="0.4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2" t="str">
        <f>IF(_xlfn.XLOOKUP(C57,customers!$A$1:$A$1001,customers!$B$1:$B$1001,,0)=0," ",(_xlfn.XLOOKUP(C57,customers!$A$1:$A$1001,customers!$B$1:$B$1001,,0)))</f>
        <v>Salomo Cushworth</v>
      </c>
      <c r="G57" s="2" t="str">
        <f>IF(VLOOKUP(C57,customers!$A$1:I1056,3,FALSE)=0," ",(VLOOKUP(C57,customers!$A$1:I1056,3,FALSE)))</f>
        <v xml:space="preserve"> </v>
      </c>
      <c r="H57" s="2" t="str">
        <f>VLOOKUP(C57,customers!$A$1:I1056,7,FALSE)</f>
        <v>United States</v>
      </c>
      <c r="I57" t="str">
        <f>VLOOKUP(D57,products!$A$1:G104,2,FALSE)</f>
        <v>Lib</v>
      </c>
      <c r="J57" t="str">
        <f>VLOOKUP(D57,products!$A$1:G104,3,FALSE)</f>
        <v>L</v>
      </c>
      <c r="K57" s="1">
        <f>VLOOKUP(D57,products!$A$1:G104,4,FALSE)</f>
        <v>1</v>
      </c>
      <c r="L57" s="6">
        <f>VLOOKUP(D57,products!$A$1:G104,5,FALSE)</f>
        <v>15.85</v>
      </c>
      <c r="M57" s="6">
        <f t="shared" si="0"/>
        <v>47.55</v>
      </c>
      <c r="N57" t="s">
        <v>6199</v>
      </c>
      <c r="O57" t="s">
        <v>6203</v>
      </c>
    </row>
    <row r="58" spans="1:15" x14ac:dyDescent="0.4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2" t="str">
        <f>IF(_xlfn.XLOOKUP(C58,customers!$A$1:$A$1001,customers!$B$1:$B$1001,,0)=0," ",(_xlfn.XLOOKUP(C58,customers!$A$1:$A$1001,customers!$B$1:$B$1001,,0)))</f>
        <v>Theda Grizard</v>
      </c>
      <c r="G58" s="2" t="str">
        <f>IF(VLOOKUP(C58,customers!$A$1:I1057,3,FALSE)=0," ",(VLOOKUP(C58,customers!$A$1:I1057,3,FALSE)))</f>
        <v>tgrizard1k@odnoklassniki.ru</v>
      </c>
      <c r="H58" s="2" t="str">
        <f>VLOOKUP(C58,customers!$A$1:I1057,7,FALSE)</f>
        <v>United States</v>
      </c>
      <c r="I58" t="str">
        <f>VLOOKUP(D58,products!$A$1:G105,2,FALSE)</f>
        <v>Exc</v>
      </c>
      <c r="J58" t="str">
        <f>VLOOKUP(D58,products!$A$1:G105,3,FALSE)</f>
        <v>D</v>
      </c>
      <c r="K58" s="1">
        <f>VLOOKUP(D58,products!$A$1:G105,4,FALSE)</f>
        <v>0.2</v>
      </c>
      <c r="L58" s="6">
        <f>VLOOKUP(D58,products!$A$1:G105,5,FALSE)</f>
        <v>3.645</v>
      </c>
      <c r="M58" s="6">
        <f t="shared" si="0"/>
        <v>10.935</v>
      </c>
      <c r="N58" t="s">
        <v>6197</v>
      </c>
      <c r="O58" t="s">
        <v>6204</v>
      </c>
    </row>
    <row r="59" spans="1:15" x14ac:dyDescent="0.4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2" t="str">
        <f>IF(_xlfn.XLOOKUP(C59,customers!$A$1:$A$1001,customers!$B$1:$B$1001,,0)=0," ",(_xlfn.XLOOKUP(C59,customers!$A$1:$A$1001,customers!$B$1:$B$1001,,0)))</f>
        <v>Rozele Relton</v>
      </c>
      <c r="G59" s="2" t="str">
        <f>IF(VLOOKUP(C59,customers!$A$1:I1058,3,FALSE)=0," ",(VLOOKUP(C59,customers!$A$1:I1058,3,FALSE)))</f>
        <v>rrelton1l@stanford.edu</v>
      </c>
      <c r="H59" s="2" t="str">
        <f>VLOOKUP(C59,customers!$A$1:I1058,7,FALSE)</f>
        <v>United States</v>
      </c>
      <c r="I59" t="str">
        <f>VLOOKUP(D59,products!$A$1:G106,2,FALSE)</f>
        <v>Exc</v>
      </c>
      <c r="J59" t="str">
        <f>VLOOKUP(D59,products!$A$1:G106,3,FALSE)</f>
        <v>L</v>
      </c>
      <c r="K59" s="1">
        <f>VLOOKUP(D59,products!$A$1:G106,4,FALSE)</f>
        <v>1</v>
      </c>
      <c r="L59" s="6">
        <f>VLOOKUP(D59,products!$A$1:G106,5,FALSE)</f>
        <v>14.85</v>
      </c>
      <c r="M59" s="6">
        <f t="shared" si="0"/>
        <v>59.4</v>
      </c>
      <c r="N59" t="s">
        <v>6197</v>
      </c>
      <c r="O59" t="s">
        <v>6203</v>
      </c>
    </row>
    <row r="60" spans="1:15" x14ac:dyDescent="0.4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2" t="str">
        <f>IF(_xlfn.XLOOKUP(C60,customers!$A$1:$A$1001,customers!$B$1:$B$1001,,0)=0," ",(_xlfn.XLOOKUP(C60,customers!$A$1:$A$1001,customers!$B$1:$B$1001,,0)))</f>
        <v>Willa Rolling</v>
      </c>
      <c r="G60" s="2" t="str">
        <f>IF(VLOOKUP(C60,customers!$A$1:I1059,3,FALSE)=0," ",(VLOOKUP(C60,customers!$A$1:I1059,3,FALSE)))</f>
        <v xml:space="preserve"> </v>
      </c>
      <c r="H60" s="2" t="str">
        <f>VLOOKUP(C60,customers!$A$1:I1059,7,FALSE)</f>
        <v>United States</v>
      </c>
      <c r="I60" t="str">
        <f>VLOOKUP(D60,products!$A$1:G107,2,FALSE)</f>
        <v>Lib</v>
      </c>
      <c r="J60" t="str">
        <f>VLOOKUP(D60,products!$A$1:G107,3,FALSE)</f>
        <v>D</v>
      </c>
      <c r="K60" s="1">
        <f>VLOOKUP(D60,products!$A$1:G107,4,FALSE)</f>
        <v>2.5</v>
      </c>
      <c r="L60" s="6">
        <f>VLOOKUP(D60,products!$A$1:G107,5,FALSE)</f>
        <v>29.784999999999997</v>
      </c>
      <c r="M60" s="6">
        <f t="shared" si="0"/>
        <v>89.35499999999999</v>
      </c>
      <c r="N60" t="s">
        <v>6199</v>
      </c>
      <c r="O60" t="s">
        <v>6204</v>
      </c>
    </row>
    <row r="61" spans="1:15" x14ac:dyDescent="0.4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2" t="str">
        <f>IF(_xlfn.XLOOKUP(C61,customers!$A$1:$A$1001,customers!$B$1:$B$1001,,0)=0," ",(_xlfn.XLOOKUP(C61,customers!$A$1:$A$1001,customers!$B$1:$B$1001,,0)))</f>
        <v>Stanislaus Gilroy</v>
      </c>
      <c r="G61" s="2" t="str">
        <f>IF(VLOOKUP(C61,customers!$A$1:I1060,3,FALSE)=0," ",(VLOOKUP(C61,customers!$A$1:I1060,3,FALSE)))</f>
        <v>sgilroy1n@eepurl.com</v>
      </c>
      <c r="H61" s="2" t="str">
        <f>VLOOKUP(C61,customers!$A$1:I1060,7,FALSE)</f>
        <v>United States</v>
      </c>
      <c r="I61" t="str">
        <f>VLOOKUP(D61,products!$A$1:G108,2,FALSE)</f>
        <v>Lib</v>
      </c>
      <c r="J61" t="str">
        <f>VLOOKUP(D61,products!$A$1:G108,3,FALSE)</f>
        <v>M</v>
      </c>
      <c r="K61" s="1">
        <f>VLOOKUP(D61,products!$A$1:G108,4,FALSE)</f>
        <v>0.5</v>
      </c>
      <c r="L61" s="6">
        <f>VLOOKUP(D61,products!$A$1:G108,5,FALSE)</f>
        <v>8.73</v>
      </c>
      <c r="M61" s="6">
        <f t="shared" si="0"/>
        <v>26.19</v>
      </c>
      <c r="N61" t="s">
        <v>6199</v>
      </c>
      <c r="O61" t="s">
        <v>6202</v>
      </c>
    </row>
    <row r="62" spans="1:15" x14ac:dyDescent="0.4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2" t="str">
        <f>IF(_xlfn.XLOOKUP(C62,customers!$A$1:$A$1001,customers!$B$1:$B$1001,,0)=0," ",(_xlfn.XLOOKUP(C62,customers!$A$1:$A$1001,customers!$B$1:$B$1001,,0)))</f>
        <v>Correy Cottingham</v>
      </c>
      <c r="G62" s="2" t="str">
        <f>IF(VLOOKUP(C62,customers!$A$1:I1061,3,FALSE)=0," ",(VLOOKUP(C62,customers!$A$1:I1061,3,FALSE)))</f>
        <v>ccottingham1o@wikipedia.org</v>
      </c>
      <c r="H62" s="2" t="str">
        <f>VLOOKUP(C62,customers!$A$1:I1061,7,FALSE)</f>
        <v>United States</v>
      </c>
      <c r="I62" t="str">
        <f>VLOOKUP(D62,products!$A$1:G109,2,FALSE)</f>
        <v>Ara</v>
      </c>
      <c r="J62" t="str">
        <f>VLOOKUP(D62,products!$A$1:G109,3,FALSE)</f>
        <v>D</v>
      </c>
      <c r="K62" s="1">
        <f>VLOOKUP(D62,products!$A$1:G109,4,FALSE)</f>
        <v>2.5</v>
      </c>
      <c r="L62" s="6">
        <f>VLOOKUP(D62,products!$A$1:G109,5,FALSE)</f>
        <v>22.884999999999998</v>
      </c>
      <c r="M62" s="6">
        <f t="shared" si="0"/>
        <v>114.42499999999998</v>
      </c>
      <c r="N62" t="s">
        <v>6198</v>
      </c>
      <c r="O62" t="s">
        <v>6204</v>
      </c>
    </row>
    <row r="63" spans="1:15" x14ac:dyDescent="0.4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2" t="str">
        <f>IF(_xlfn.XLOOKUP(C63,customers!$A$1:$A$1001,customers!$B$1:$B$1001,,0)=0," ",(_xlfn.XLOOKUP(C63,customers!$A$1:$A$1001,customers!$B$1:$B$1001,,0)))</f>
        <v>Pammi Endacott</v>
      </c>
      <c r="G63" s="2" t="str">
        <f>IF(VLOOKUP(C63,customers!$A$1:I1062,3,FALSE)=0," ",(VLOOKUP(C63,customers!$A$1:I1062,3,FALSE)))</f>
        <v xml:space="preserve"> </v>
      </c>
      <c r="H63" s="2" t="str">
        <f>VLOOKUP(C63,customers!$A$1:I1062,7,FALSE)</f>
        <v>United Kingdom</v>
      </c>
      <c r="I63" t="str">
        <f>VLOOKUP(D63,products!$A$1:G110,2,FALSE)</f>
        <v>Rob</v>
      </c>
      <c r="J63" t="str">
        <f>VLOOKUP(D63,products!$A$1:G110,3,FALSE)</f>
        <v>D</v>
      </c>
      <c r="K63" s="1">
        <f>VLOOKUP(D63,products!$A$1:G110,4,FALSE)</f>
        <v>0.5</v>
      </c>
      <c r="L63" s="6">
        <f>VLOOKUP(D63,products!$A$1:G110,5,FALSE)</f>
        <v>5.3699999999999992</v>
      </c>
      <c r="M63" s="6">
        <f t="shared" si="0"/>
        <v>26.849999999999994</v>
      </c>
      <c r="N63" t="s">
        <v>6196</v>
      </c>
      <c r="O63" t="s">
        <v>6204</v>
      </c>
    </row>
    <row r="64" spans="1:15" x14ac:dyDescent="0.4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2" t="str">
        <f>IF(_xlfn.XLOOKUP(C64,customers!$A$1:$A$1001,customers!$B$1:$B$1001,,0)=0," ",(_xlfn.XLOOKUP(C64,customers!$A$1:$A$1001,customers!$B$1:$B$1001,,0)))</f>
        <v>Nona Linklater</v>
      </c>
      <c r="G64" s="2" t="str">
        <f>IF(VLOOKUP(C64,customers!$A$1:I1063,3,FALSE)=0," ",(VLOOKUP(C64,customers!$A$1:I1063,3,FALSE)))</f>
        <v xml:space="preserve"> </v>
      </c>
      <c r="H64" s="2" t="str">
        <f>VLOOKUP(C64,customers!$A$1:I1063,7,FALSE)</f>
        <v>United States</v>
      </c>
      <c r="I64" t="str">
        <f>VLOOKUP(D64,products!$A$1:G111,2,FALSE)</f>
        <v>Lib</v>
      </c>
      <c r="J64" t="str">
        <f>VLOOKUP(D64,products!$A$1:G111,3,FALSE)</f>
        <v>L</v>
      </c>
      <c r="K64" s="1">
        <f>VLOOKUP(D64,products!$A$1:G111,4,FALSE)</f>
        <v>0.2</v>
      </c>
      <c r="L64" s="6">
        <f>VLOOKUP(D64,products!$A$1:G111,5,FALSE)</f>
        <v>4.7549999999999999</v>
      </c>
      <c r="M64" s="6">
        <f t="shared" si="0"/>
        <v>23.774999999999999</v>
      </c>
      <c r="N64" t="s">
        <v>6199</v>
      </c>
      <c r="O64" t="s">
        <v>6203</v>
      </c>
    </row>
    <row r="65" spans="1:15" x14ac:dyDescent="0.4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2" t="str">
        <f>IF(_xlfn.XLOOKUP(C65,customers!$A$1:$A$1001,customers!$B$1:$B$1001,,0)=0," ",(_xlfn.XLOOKUP(C65,customers!$A$1:$A$1001,customers!$B$1:$B$1001,,0)))</f>
        <v>Annadiane Dykes</v>
      </c>
      <c r="G65" s="2" t="str">
        <f>IF(VLOOKUP(C65,customers!$A$1:I1064,3,FALSE)=0," ",(VLOOKUP(C65,customers!$A$1:I1064,3,FALSE)))</f>
        <v>adykes1r@eventbrite.com</v>
      </c>
      <c r="H65" s="2" t="str">
        <f>VLOOKUP(C65,customers!$A$1:I1064,7,FALSE)</f>
        <v>United States</v>
      </c>
      <c r="I65" t="str">
        <f>VLOOKUP(D65,products!$A$1:G112,2,FALSE)</f>
        <v>Ara</v>
      </c>
      <c r="J65" t="str">
        <f>VLOOKUP(D65,products!$A$1:G112,3,FALSE)</f>
        <v>M</v>
      </c>
      <c r="K65" s="1">
        <f>VLOOKUP(D65,products!$A$1:G112,4,FALSE)</f>
        <v>0.5</v>
      </c>
      <c r="L65" s="6">
        <f>VLOOKUP(D65,products!$A$1:G112,5,FALSE)</f>
        <v>6.75</v>
      </c>
      <c r="M65" s="6">
        <f t="shared" si="0"/>
        <v>6.75</v>
      </c>
      <c r="N65" t="s">
        <v>6198</v>
      </c>
      <c r="O65" t="s">
        <v>6202</v>
      </c>
    </row>
    <row r="66" spans="1:15" x14ac:dyDescent="0.4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2" t="str">
        <f>IF(_xlfn.XLOOKUP(C66,customers!$A$1:$A$1001,customers!$B$1:$B$1001,,0)=0," ",(_xlfn.XLOOKUP(C66,customers!$A$1:$A$1001,customers!$B$1:$B$1001,,0)))</f>
        <v>Felecia Dodgson</v>
      </c>
      <c r="G66" s="2" t="str">
        <f>IF(VLOOKUP(C66,customers!$A$1:I1065,3,FALSE)=0," ",(VLOOKUP(C66,customers!$A$1:I1065,3,FALSE)))</f>
        <v xml:space="preserve"> </v>
      </c>
      <c r="H66" s="2" t="str">
        <f>VLOOKUP(C66,customers!$A$1:I1065,7,FALSE)</f>
        <v>United States</v>
      </c>
      <c r="I66" t="str">
        <f>VLOOKUP(D66,products!$A$1:G113,2,FALSE)</f>
        <v>Rob</v>
      </c>
      <c r="J66" t="str">
        <f>VLOOKUP(D66,products!$A$1:G113,3,FALSE)</f>
        <v>M</v>
      </c>
      <c r="K66" s="1">
        <f>VLOOKUP(D66,products!$A$1:G113,4,FALSE)</f>
        <v>0.5</v>
      </c>
      <c r="L66" s="6">
        <f>VLOOKUP(D66,products!$A$1:G113,5,FALSE)</f>
        <v>5.97</v>
      </c>
      <c r="M66" s="6">
        <f t="shared" si="0"/>
        <v>35.82</v>
      </c>
      <c r="N66" t="s">
        <v>6196</v>
      </c>
      <c r="O66" t="s">
        <v>6202</v>
      </c>
    </row>
    <row r="67" spans="1:15" x14ac:dyDescent="0.4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2" t="str">
        <f>IF(_xlfn.XLOOKUP(C67,customers!$A$1:$A$1001,customers!$B$1:$B$1001,,0)=0," ",(_xlfn.XLOOKUP(C67,customers!$A$1:$A$1001,customers!$B$1:$B$1001,,0)))</f>
        <v>Angelia Cockrem</v>
      </c>
      <c r="G67" s="2" t="str">
        <f>IF(VLOOKUP(C67,customers!$A$1:I1066,3,FALSE)=0," ",(VLOOKUP(C67,customers!$A$1:I1066,3,FALSE)))</f>
        <v>acockrem1t@engadget.com</v>
      </c>
      <c r="H67" s="2" t="str">
        <f>VLOOKUP(C67,customers!$A$1:I1066,7,FALSE)</f>
        <v>United States</v>
      </c>
      <c r="I67" t="str">
        <f>VLOOKUP(D67,products!$A$1:G114,2,FALSE)</f>
        <v>Rob</v>
      </c>
      <c r="J67" t="str">
        <f>VLOOKUP(D67,products!$A$1:G114,3,FALSE)</f>
        <v>D</v>
      </c>
      <c r="K67" s="1">
        <f>VLOOKUP(D67,products!$A$1:G114,4,FALSE)</f>
        <v>2.5</v>
      </c>
      <c r="L67" s="6">
        <f>VLOOKUP(D67,products!$A$1:G114,5,FALSE)</f>
        <v>20.584999999999997</v>
      </c>
      <c r="M67" s="6">
        <f t="shared" ref="M67:M130" si="1">L67*E67</f>
        <v>82.339999999999989</v>
      </c>
      <c r="N67" t="s">
        <v>6196</v>
      </c>
      <c r="O67" t="s">
        <v>6204</v>
      </c>
    </row>
    <row r="68" spans="1:15" x14ac:dyDescent="0.4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2" t="str">
        <f>IF(_xlfn.XLOOKUP(C68,customers!$A$1:$A$1001,customers!$B$1:$B$1001,,0)=0," ",(_xlfn.XLOOKUP(C68,customers!$A$1:$A$1001,customers!$B$1:$B$1001,,0)))</f>
        <v>Belvia Umpleby</v>
      </c>
      <c r="G68" s="2" t="str">
        <f>IF(VLOOKUP(C68,customers!$A$1:I1067,3,FALSE)=0," ",(VLOOKUP(C68,customers!$A$1:I1067,3,FALSE)))</f>
        <v>bumpleby1u@soundcloud.com</v>
      </c>
      <c r="H68" s="2" t="str">
        <f>VLOOKUP(C68,customers!$A$1:I1067,7,FALSE)</f>
        <v>United States</v>
      </c>
      <c r="I68" t="str">
        <f>VLOOKUP(D68,products!$A$1:G115,2,FALSE)</f>
        <v>Rob</v>
      </c>
      <c r="J68" t="str">
        <f>VLOOKUP(D68,products!$A$1:G115,3,FALSE)</f>
        <v>L</v>
      </c>
      <c r="K68" s="1">
        <f>VLOOKUP(D68,products!$A$1:G115,4,FALSE)</f>
        <v>0.5</v>
      </c>
      <c r="L68" s="6">
        <f>VLOOKUP(D68,products!$A$1:G115,5,FALSE)</f>
        <v>7.169999999999999</v>
      </c>
      <c r="M68" s="6">
        <f t="shared" si="1"/>
        <v>7.169999999999999</v>
      </c>
      <c r="N68" t="s">
        <v>6196</v>
      </c>
      <c r="O68" t="s">
        <v>6203</v>
      </c>
    </row>
    <row r="69" spans="1:15" x14ac:dyDescent="0.4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2" t="str">
        <f>IF(_xlfn.XLOOKUP(C69,customers!$A$1:$A$1001,customers!$B$1:$B$1001,,0)=0," ",(_xlfn.XLOOKUP(C69,customers!$A$1:$A$1001,customers!$B$1:$B$1001,,0)))</f>
        <v>Nat Saleway</v>
      </c>
      <c r="G69" s="2" t="str">
        <f>IF(VLOOKUP(C69,customers!$A$1:I1068,3,FALSE)=0," ",(VLOOKUP(C69,customers!$A$1:I1068,3,FALSE)))</f>
        <v>nsaleway1v@dedecms.com</v>
      </c>
      <c r="H69" s="2" t="str">
        <f>VLOOKUP(C69,customers!$A$1:I1068,7,FALSE)</f>
        <v>United States</v>
      </c>
      <c r="I69" t="str">
        <f>VLOOKUP(D69,products!$A$1:G116,2,FALSE)</f>
        <v>Lib</v>
      </c>
      <c r="J69" t="str">
        <f>VLOOKUP(D69,products!$A$1:G116,3,FALSE)</f>
        <v>L</v>
      </c>
      <c r="K69" s="1">
        <f>VLOOKUP(D69,products!$A$1:G116,4,FALSE)</f>
        <v>0.2</v>
      </c>
      <c r="L69" s="6">
        <f>VLOOKUP(D69,products!$A$1:G116,5,FALSE)</f>
        <v>4.7549999999999999</v>
      </c>
      <c r="M69" s="6">
        <f t="shared" si="1"/>
        <v>9.51</v>
      </c>
      <c r="N69" t="s">
        <v>6199</v>
      </c>
      <c r="O69" t="s">
        <v>6203</v>
      </c>
    </row>
    <row r="70" spans="1:15" x14ac:dyDescent="0.4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2" t="str">
        <f>IF(_xlfn.XLOOKUP(C70,customers!$A$1:$A$1001,customers!$B$1:$B$1001,,0)=0," ",(_xlfn.XLOOKUP(C70,customers!$A$1:$A$1001,customers!$B$1:$B$1001,,0)))</f>
        <v>Hayward Goulter</v>
      </c>
      <c r="G70" s="2" t="str">
        <f>IF(VLOOKUP(C70,customers!$A$1:I1069,3,FALSE)=0," ",(VLOOKUP(C70,customers!$A$1:I1069,3,FALSE)))</f>
        <v>hgoulter1w@abc.net.au</v>
      </c>
      <c r="H70" s="2" t="str">
        <f>VLOOKUP(C70,customers!$A$1:I1069,7,FALSE)</f>
        <v>United States</v>
      </c>
      <c r="I70" t="str">
        <f>VLOOKUP(D70,products!$A$1:G117,2,FALSE)</f>
        <v>Rob</v>
      </c>
      <c r="J70" t="str">
        <f>VLOOKUP(D70,products!$A$1:G117,3,FALSE)</f>
        <v>M</v>
      </c>
      <c r="K70" s="1">
        <f>VLOOKUP(D70,products!$A$1:G117,4,FALSE)</f>
        <v>0.2</v>
      </c>
      <c r="L70" s="6">
        <f>VLOOKUP(D70,products!$A$1:G117,5,FALSE)</f>
        <v>2.9849999999999999</v>
      </c>
      <c r="M70" s="6">
        <f t="shared" si="1"/>
        <v>2.9849999999999999</v>
      </c>
      <c r="N70" t="s">
        <v>6196</v>
      </c>
      <c r="O70" t="s">
        <v>6202</v>
      </c>
    </row>
    <row r="71" spans="1:15" x14ac:dyDescent="0.4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2" t="str">
        <f>IF(_xlfn.XLOOKUP(C71,customers!$A$1:$A$1001,customers!$B$1:$B$1001,,0)=0," ",(_xlfn.XLOOKUP(C71,customers!$A$1:$A$1001,customers!$B$1:$B$1001,,0)))</f>
        <v>Gay Rizzello</v>
      </c>
      <c r="G71" s="2" t="str">
        <f>IF(VLOOKUP(C71,customers!$A$1:I1070,3,FALSE)=0," ",(VLOOKUP(C71,customers!$A$1:I1070,3,FALSE)))</f>
        <v>grizzello1x@symantec.com</v>
      </c>
      <c r="H71" s="2" t="str">
        <f>VLOOKUP(C71,customers!$A$1:I1070,7,FALSE)</f>
        <v>United Kingdom</v>
      </c>
      <c r="I71" t="str">
        <f>VLOOKUP(D71,products!$A$1:G118,2,FALSE)</f>
        <v>Rob</v>
      </c>
      <c r="J71" t="str">
        <f>VLOOKUP(D71,products!$A$1:G118,3,FALSE)</f>
        <v>M</v>
      </c>
      <c r="K71" s="1">
        <f>VLOOKUP(D71,products!$A$1:G118,4,FALSE)</f>
        <v>1</v>
      </c>
      <c r="L71" s="6">
        <f>VLOOKUP(D71,products!$A$1:G118,5,FALSE)</f>
        <v>9.9499999999999993</v>
      </c>
      <c r="M71" s="6">
        <f t="shared" si="1"/>
        <v>59.699999999999996</v>
      </c>
      <c r="N71" t="s">
        <v>6196</v>
      </c>
      <c r="O71" t="s">
        <v>6202</v>
      </c>
    </row>
    <row r="72" spans="1:15" x14ac:dyDescent="0.4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2" t="str">
        <f>IF(_xlfn.XLOOKUP(C72,customers!$A$1:$A$1001,customers!$B$1:$B$1001,,0)=0," ",(_xlfn.XLOOKUP(C72,customers!$A$1:$A$1001,customers!$B$1:$B$1001,,0)))</f>
        <v>Shannon List</v>
      </c>
      <c r="G72" s="2" t="str">
        <f>IF(VLOOKUP(C72,customers!$A$1:I1071,3,FALSE)=0," ",(VLOOKUP(C72,customers!$A$1:I1071,3,FALSE)))</f>
        <v>slist1y@mapquest.com</v>
      </c>
      <c r="H72" s="2" t="str">
        <f>VLOOKUP(C72,customers!$A$1:I1071,7,FALSE)</f>
        <v>United States</v>
      </c>
      <c r="I72" t="str">
        <f>VLOOKUP(D72,products!$A$1:G119,2,FALSE)</f>
        <v>Exc</v>
      </c>
      <c r="J72" t="str">
        <f>VLOOKUP(D72,products!$A$1:G119,3,FALSE)</f>
        <v>L</v>
      </c>
      <c r="K72" s="1">
        <f>VLOOKUP(D72,products!$A$1:G119,4,FALSE)</f>
        <v>2.5</v>
      </c>
      <c r="L72" s="6">
        <f>VLOOKUP(D72,products!$A$1:G119,5,FALSE)</f>
        <v>34.154999999999994</v>
      </c>
      <c r="M72" s="6">
        <f t="shared" si="1"/>
        <v>136.61999999999998</v>
      </c>
      <c r="N72" t="s">
        <v>6197</v>
      </c>
      <c r="O72" t="s">
        <v>6203</v>
      </c>
    </row>
    <row r="73" spans="1:15" x14ac:dyDescent="0.4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2" t="str">
        <f>IF(_xlfn.XLOOKUP(C73,customers!$A$1:$A$1001,customers!$B$1:$B$1001,,0)=0," ",(_xlfn.XLOOKUP(C73,customers!$A$1:$A$1001,customers!$B$1:$B$1001,,0)))</f>
        <v>Shirlene Edmondson</v>
      </c>
      <c r="G73" s="2" t="str">
        <f>IF(VLOOKUP(C73,customers!$A$1:I1072,3,FALSE)=0," ",(VLOOKUP(C73,customers!$A$1:I1072,3,FALSE)))</f>
        <v>sedmondson1z@theguardian.com</v>
      </c>
      <c r="H73" s="2" t="str">
        <f>VLOOKUP(C73,customers!$A$1:I1072,7,FALSE)</f>
        <v>Ireland</v>
      </c>
      <c r="I73" t="str">
        <f>VLOOKUP(D73,products!$A$1:G120,2,FALSE)</f>
        <v>Lib</v>
      </c>
      <c r="J73" t="str">
        <f>VLOOKUP(D73,products!$A$1:G120,3,FALSE)</f>
        <v>L</v>
      </c>
      <c r="K73" s="1">
        <f>VLOOKUP(D73,products!$A$1:G120,4,FALSE)</f>
        <v>0.2</v>
      </c>
      <c r="L73" s="6">
        <f>VLOOKUP(D73,products!$A$1:G120,5,FALSE)</f>
        <v>4.7549999999999999</v>
      </c>
      <c r="M73" s="6">
        <f t="shared" si="1"/>
        <v>9.51</v>
      </c>
      <c r="N73" t="s">
        <v>6199</v>
      </c>
      <c r="O73" t="s">
        <v>6203</v>
      </c>
    </row>
    <row r="74" spans="1:15" x14ac:dyDescent="0.4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2" t="str">
        <f>IF(_xlfn.XLOOKUP(C74,customers!$A$1:$A$1001,customers!$B$1:$B$1001,,0)=0," ",(_xlfn.XLOOKUP(C74,customers!$A$1:$A$1001,customers!$B$1:$B$1001,,0)))</f>
        <v>Aurlie McCarl</v>
      </c>
      <c r="G74" s="2" t="str">
        <f>IF(VLOOKUP(C74,customers!$A$1:I1073,3,FALSE)=0," ",(VLOOKUP(C74,customers!$A$1:I1073,3,FALSE)))</f>
        <v xml:space="preserve"> </v>
      </c>
      <c r="H74" s="2" t="str">
        <f>VLOOKUP(C74,customers!$A$1:I1073,7,FALSE)</f>
        <v>United States</v>
      </c>
      <c r="I74" t="str">
        <f>VLOOKUP(D74,products!$A$1:G121,2,FALSE)</f>
        <v>Ara</v>
      </c>
      <c r="J74" t="str">
        <f>VLOOKUP(D74,products!$A$1:G121,3,FALSE)</f>
        <v>M</v>
      </c>
      <c r="K74" s="1">
        <f>VLOOKUP(D74,products!$A$1:G121,4,FALSE)</f>
        <v>2.5</v>
      </c>
      <c r="L74" s="6">
        <f>VLOOKUP(D74,products!$A$1:G121,5,FALSE)</f>
        <v>25.874999999999996</v>
      </c>
      <c r="M74" s="6">
        <f t="shared" si="1"/>
        <v>77.624999999999986</v>
      </c>
      <c r="N74" t="s">
        <v>6198</v>
      </c>
      <c r="O74" t="s">
        <v>6202</v>
      </c>
    </row>
    <row r="75" spans="1:15" x14ac:dyDescent="0.4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2" t="str">
        <f>IF(_xlfn.XLOOKUP(C75,customers!$A$1:$A$1001,customers!$B$1:$B$1001,,0)=0," ",(_xlfn.XLOOKUP(C75,customers!$A$1:$A$1001,customers!$B$1:$B$1001,,0)))</f>
        <v>Alikee Carryer</v>
      </c>
      <c r="G75" s="2" t="str">
        <f>IF(VLOOKUP(C75,customers!$A$1:I1074,3,FALSE)=0," ",(VLOOKUP(C75,customers!$A$1:I1074,3,FALSE)))</f>
        <v xml:space="preserve"> </v>
      </c>
      <c r="H75" s="2" t="str">
        <f>VLOOKUP(C75,customers!$A$1:I1074,7,FALSE)</f>
        <v>United States</v>
      </c>
      <c r="I75" t="str">
        <f>VLOOKUP(D75,products!$A$1:G122,2,FALSE)</f>
        <v>Lib</v>
      </c>
      <c r="J75" t="str">
        <f>VLOOKUP(D75,products!$A$1:G122,3,FALSE)</f>
        <v>M</v>
      </c>
      <c r="K75" s="1">
        <f>VLOOKUP(D75,products!$A$1:G122,4,FALSE)</f>
        <v>0.2</v>
      </c>
      <c r="L75" s="6">
        <f>VLOOKUP(D75,products!$A$1:G122,5,FALSE)</f>
        <v>4.3650000000000002</v>
      </c>
      <c r="M75" s="6">
        <f t="shared" si="1"/>
        <v>21.825000000000003</v>
      </c>
      <c r="N75" t="s">
        <v>6199</v>
      </c>
      <c r="O75" t="s">
        <v>6202</v>
      </c>
    </row>
    <row r="76" spans="1:15" x14ac:dyDescent="0.4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2" t="str">
        <f>IF(_xlfn.XLOOKUP(C76,customers!$A$1:$A$1001,customers!$B$1:$B$1001,,0)=0," ",(_xlfn.XLOOKUP(C76,customers!$A$1:$A$1001,customers!$B$1:$B$1001,,0)))</f>
        <v>Jennifer Rangall</v>
      </c>
      <c r="G76" s="2" t="str">
        <f>IF(VLOOKUP(C76,customers!$A$1:I1075,3,FALSE)=0," ",(VLOOKUP(C76,customers!$A$1:I1075,3,FALSE)))</f>
        <v>jrangall22@newsvine.com</v>
      </c>
      <c r="H76" s="2" t="str">
        <f>VLOOKUP(C76,customers!$A$1:I1075,7,FALSE)</f>
        <v>United States</v>
      </c>
      <c r="I76" t="str">
        <f>VLOOKUP(D76,products!$A$1:G123,2,FALSE)</f>
        <v>Exc</v>
      </c>
      <c r="J76" t="str">
        <f>VLOOKUP(D76,products!$A$1:G123,3,FALSE)</f>
        <v>L</v>
      </c>
      <c r="K76" s="1">
        <f>VLOOKUP(D76,products!$A$1:G123,4,FALSE)</f>
        <v>0.5</v>
      </c>
      <c r="L76" s="6">
        <f>VLOOKUP(D76,products!$A$1:G123,5,FALSE)</f>
        <v>8.91</v>
      </c>
      <c r="M76" s="6">
        <f t="shared" si="1"/>
        <v>17.82</v>
      </c>
      <c r="N76" t="s">
        <v>6197</v>
      </c>
      <c r="O76" t="s">
        <v>6203</v>
      </c>
    </row>
    <row r="77" spans="1:15" x14ac:dyDescent="0.4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2" t="str">
        <f>IF(_xlfn.XLOOKUP(C77,customers!$A$1:$A$1001,customers!$B$1:$B$1001,,0)=0," ",(_xlfn.XLOOKUP(C77,customers!$A$1:$A$1001,customers!$B$1:$B$1001,,0)))</f>
        <v>Kipper Boorn</v>
      </c>
      <c r="G77" s="2" t="str">
        <f>IF(VLOOKUP(C77,customers!$A$1:I1076,3,FALSE)=0," ",(VLOOKUP(C77,customers!$A$1:I1076,3,FALSE)))</f>
        <v>kboorn23@ezinearticles.com</v>
      </c>
      <c r="H77" s="2" t="str">
        <f>VLOOKUP(C77,customers!$A$1:I1076,7,FALSE)</f>
        <v>Ireland</v>
      </c>
      <c r="I77" t="str">
        <f>VLOOKUP(D77,products!$A$1:G124,2,FALSE)</f>
        <v>Rob</v>
      </c>
      <c r="J77" t="str">
        <f>VLOOKUP(D77,products!$A$1:G124,3,FALSE)</f>
        <v>D</v>
      </c>
      <c r="K77" s="1">
        <f>VLOOKUP(D77,products!$A$1:G124,4,FALSE)</f>
        <v>1</v>
      </c>
      <c r="L77" s="6">
        <f>VLOOKUP(D77,products!$A$1:G124,5,FALSE)</f>
        <v>8.9499999999999993</v>
      </c>
      <c r="M77" s="6">
        <f t="shared" si="1"/>
        <v>53.699999999999996</v>
      </c>
      <c r="N77" t="s">
        <v>6196</v>
      </c>
      <c r="O77" t="s">
        <v>6204</v>
      </c>
    </row>
    <row r="78" spans="1:15" x14ac:dyDescent="0.4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2" t="str">
        <f>IF(_xlfn.XLOOKUP(C78,customers!$A$1:$A$1001,customers!$B$1:$B$1001,,0)=0," ",(_xlfn.XLOOKUP(C78,customers!$A$1:$A$1001,customers!$B$1:$B$1001,,0)))</f>
        <v>Melania Beadle</v>
      </c>
      <c r="G78" s="2" t="str">
        <f>IF(VLOOKUP(C78,customers!$A$1:I1077,3,FALSE)=0," ",(VLOOKUP(C78,customers!$A$1:I1077,3,FALSE)))</f>
        <v xml:space="preserve"> </v>
      </c>
      <c r="H78" s="2" t="str">
        <f>VLOOKUP(C78,customers!$A$1:I1077,7,FALSE)</f>
        <v>Ireland</v>
      </c>
      <c r="I78" t="str">
        <f>VLOOKUP(D78,products!$A$1:G125,2,FALSE)</f>
        <v>Rob</v>
      </c>
      <c r="J78" t="str">
        <f>VLOOKUP(D78,products!$A$1:G125,3,FALSE)</f>
        <v>L</v>
      </c>
      <c r="K78" s="1">
        <f>VLOOKUP(D78,products!$A$1:G125,4,FALSE)</f>
        <v>0.2</v>
      </c>
      <c r="L78" s="6">
        <f>VLOOKUP(D78,products!$A$1:G125,5,FALSE)</f>
        <v>3.5849999999999995</v>
      </c>
      <c r="M78" s="6">
        <f t="shared" si="1"/>
        <v>3.5849999999999995</v>
      </c>
      <c r="N78" t="s">
        <v>6196</v>
      </c>
      <c r="O78" t="s">
        <v>6203</v>
      </c>
    </row>
    <row r="79" spans="1:15" x14ac:dyDescent="0.4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2" t="str">
        <f>IF(_xlfn.XLOOKUP(C79,customers!$A$1:$A$1001,customers!$B$1:$B$1001,,0)=0," ",(_xlfn.XLOOKUP(C79,customers!$A$1:$A$1001,customers!$B$1:$B$1001,,0)))</f>
        <v>Colene Elgey</v>
      </c>
      <c r="G79" s="2" t="str">
        <f>IF(VLOOKUP(C79,customers!$A$1:I1078,3,FALSE)=0," ",(VLOOKUP(C79,customers!$A$1:I1078,3,FALSE)))</f>
        <v>celgey25@webs.com</v>
      </c>
      <c r="H79" s="2" t="str">
        <f>VLOOKUP(C79,customers!$A$1:I1078,7,FALSE)</f>
        <v>United States</v>
      </c>
      <c r="I79" t="str">
        <f>VLOOKUP(D79,products!$A$1:G126,2,FALSE)</f>
        <v>Exc</v>
      </c>
      <c r="J79" t="str">
        <f>VLOOKUP(D79,products!$A$1:G126,3,FALSE)</f>
        <v>D</v>
      </c>
      <c r="K79" s="1">
        <f>VLOOKUP(D79,products!$A$1:G126,4,FALSE)</f>
        <v>0.2</v>
      </c>
      <c r="L79" s="6">
        <f>VLOOKUP(D79,products!$A$1:G126,5,FALSE)</f>
        <v>3.645</v>
      </c>
      <c r="M79" s="6">
        <f t="shared" si="1"/>
        <v>7.29</v>
      </c>
      <c r="N79" t="s">
        <v>6197</v>
      </c>
      <c r="O79" t="s">
        <v>6204</v>
      </c>
    </row>
    <row r="80" spans="1:15" x14ac:dyDescent="0.4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2" t="str">
        <f>IF(_xlfn.XLOOKUP(C80,customers!$A$1:$A$1001,customers!$B$1:$B$1001,,0)=0," ",(_xlfn.XLOOKUP(C80,customers!$A$1:$A$1001,customers!$B$1:$B$1001,,0)))</f>
        <v>Lothaire Mizzi</v>
      </c>
      <c r="G80" s="2" t="str">
        <f>IF(VLOOKUP(C80,customers!$A$1:I1079,3,FALSE)=0," ",(VLOOKUP(C80,customers!$A$1:I1079,3,FALSE)))</f>
        <v>lmizzi26@rakuten.co.jp</v>
      </c>
      <c r="H80" s="2" t="str">
        <f>VLOOKUP(C80,customers!$A$1:I1079,7,FALSE)</f>
        <v>United States</v>
      </c>
      <c r="I80" t="str">
        <f>VLOOKUP(D80,products!$A$1:G127,2,FALSE)</f>
        <v>Ara</v>
      </c>
      <c r="J80" t="str">
        <f>VLOOKUP(D80,products!$A$1:G127,3,FALSE)</f>
        <v>M</v>
      </c>
      <c r="K80" s="1">
        <f>VLOOKUP(D80,products!$A$1:G127,4,FALSE)</f>
        <v>0.5</v>
      </c>
      <c r="L80" s="6">
        <f>VLOOKUP(D80,products!$A$1:G127,5,FALSE)</f>
        <v>6.75</v>
      </c>
      <c r="M80" s="6">
        <f t="shared" si="1"/>
        <v>40.5</v>
      </c>
      <c r="N80" t="s">
        <v>6198</v>
      </c>
      <c r="O80" t="s">
        <v>6202</v>
      </c>
    </row>
    <row r="81" spans="1:15" x14ac:dyDescent="0.4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2" t="str">
        <f>IF(_xlfn.XLOOKUP(C81,customers!$A$1:$A$1001,customers!$B$1:$B$1001,,0)=0," ",(_xlfn.XLOOKUP(C81,customers!$A$1:$A$1001,customers!$B$1:$B$1001,,0)))</f>
        <v>Cletis Giacomazzo</v>
      </c>
      <c r="G81" s="2" t="str">
        <f>IF(VLOOKUP(C81,customers!$A$1:I1080,3,FALSE)=0," ",(VLOOKUP(C81,customers!$A$1:I1080,3,FALSE)))</f>
        <v>cgiacomazzo27@jigsy.com</v>
      </c>
      <c r="H81" s="2" t="str">
        <f>VLOOKUP(C81,customers!$A$1:I1080,7,FALSE)</f>
        <v>United States</v>
      </c>
      <c r="I81" t="str">
        <f>VLOOKUP(D81,products!$A$1:G128,2,FALSE)</f>
        <v>Rob</v>
      </c>
      <c r="J81" t="str">
        <f>VLOOKUP(D81,products!$A$1:G128,3,FALSE)</f>
        <v>L</v>
      </c>
      <c r="K81" s="1">
        <f>VLOOKUP(D81,products!$A$1:G128,4,FALSE)</f>
        <v>1</v>
      </c>
      <c r="L81" s="6">
        <f>VLOOKUP(D81,products!$A$1:G128,5,FALSE)</f>
        <v>11.95</v>
      </c>
      <c r="M81" s="6">
        <f t="shared" si="1"/>
        <v>47.8</v>
      </c>
      <c r="N81" t="s">
        <v>6196</v>
      </c>
      <c r="O81" t="s">
        <v>6203</v>
      </c>
    </row>
    <row r="82" spans="1:15" x14ac:dyDescent="0.4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2" t="str">
        <f>IF(_xlfn.XLOOKUP(C82,customers!$A$1:$A$1001,customers!$B$1:$B$1001,,0)=0," ",(_xlfn.XLOOKUP(C82,customers!$A$1:$A$1001,customers!$B$1:$B$1001,,0)))</f>
        <v>Ami Arnow</v>
      </c>
      <c r="G82" s="2" t="str">
        <f>IF(VLOOKUP(C82,customers!$A$1:I1081,3,FALSE)=0," ",(VLOOKUP(C82,customers!$A$1:I1081,3,FALSE)))</f>
        <v>aarnow28@arizona.edu</v>
      </c>
      <c r="H82" s="2" t="str">
        <f>VLOOKUP(C82,customers!$A$1:I1081,7,FALSE)</f>
        <v>United States</v>
      </c>
      <c r="I82" t="str">
        <f>VLOOKUP(D82,products!$A$1:G129,2,FALSE)</f>
        <v>Ara</v>
      </c>
      <c r="J82" t="str">
        <f>VLOOKUP(D82,products!$A$1:G129,3,FALSE)</f>
        <v>L</v>
      </c>
      <c r="K82" s="1">
        <f>VLOOKUP(D82,products!$A$1:G129,4,FALSE)</f>
        <v>0.5</v>
      </c>
      <c r="L82" s="6">
        <f>VLOOKUP(D82,products!$A$1:G129,5,FALSE)</f>
        <v>7.77</v>
      </c>
      <c r="M82" s="6">
        <f t="shared" si="1"/>
        <v>38.849999999999994</v>
      </c>
      <c r="N82" t="s">
        <v>6198</v>
      </c>
      <c r="O82" t="s">
        <v>6203</v>
      </c>
    </row>
    <row r="83" spans="1:15" x14ac:dyDescent="0.4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2" t="str">
        <f>IF(_xlfn.XLOOKUP(C83,customers!$A$1:$A$1001,customers!$B$1:$B$1001,,0)=0," ",(_xlfn.XLOOKUP(C83,customers!$A$1:$A$1001,customers!$B$1:$B$1001,,0)))</f>
        <v>Sheppard Yann</v>
      </c>
      <c r="G83" s="2" t="str">
        <f>IF(VLOOKUP(C83,customers!$A$1:I1082,3,FALSE)=0," ",(VLOOKUP(C83,customers!$A$1:I1082,3,FALSE)))</f>
        <v>syann29@senate.gov</v>
      </c>
      <c r="H83" s="2" t="str">
        <f>VLOOKUP(C83,customers!$A$1:I1082,7,FALSE)</f>
        <v>United States</v>
      </c>
      <c r="I83" t="str">
        <f>VLOOKUP(D83,products!$A$1:G130,2,FALSE)</f>
        <v>Lib</v>
      </c>
      <c r="J83" t="str">
        <f>VLOOKUP(D83,products!$A$1:G130,3,FALSE)</f>
        <v>L</v>
      </c>
      <c r="K83" s="1">
        <f>VLOOKUP(D83,products!$A$1:G130,4,FALSE)</f>
        <v>2.5</v>
      </c>
      <c r="L83" s="6">
        <f>VLOOKUP(D83,products!$A$1:G130,5,FALSE)</f>
        <v>36.454999999999998</v>
      </c>
      <c r="M83" s="6">
        <f t="shared" si="1"/>
        <v>109.36499999999999</v>
      </c>
      <c r="N83" t="s">
        <v>6199</v>
      </c>
      <c r="O83" t="s">
        <v>6203</v>
      </c>
    </row>
    <row r="84" spans="1:15" x14ac:dyDescent="0.4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2" t="str">
        <f>IF(_xlfn.XLOOKUP(C84,customers!$A$1:$A$1001,customers!$B$1:$B$1001,,0)=0," ",(_xlfn.XLOOKUP(C84,customers!$A$1:$A$1001,customers!$B$1:$B$1001,,0)))</f>
        <v>Bunny Naulls</v>
      </c>
      <c r="G84" s="2" t="str">
        <f>IF(VLOOKUP(C84,customers!$A$1:I1083,3,FALSE)=0," ",(VLOOKUP(C84,customers!$A$1:I1083,3,FALSE)))</f>
        <v>bnaulls2a@tiny.cc</v>
      </c>
      <c r="H84" s="2" t="str">
        <f>VLOOKUP(C84,customers!$A$1:I1083,7,FALSE)</f>
        <v>Ireland</v>
      </c>
      <c r="I84" t="str">
        <f>VLOOKUP(D84,products!$A$1:G131,2,FALSE)</f>
        <v>Lib</v>
      </c>
      <c r="J84" t="str">
        <f>VLOOKUP(D84,products!$A$1:G131,3,FALSE)</f>
        <v>M</v>
      </c>
      <c r="K84" s="1">
        <f>VLOOKUP(D84,products!$A$1:G131,4,FALSE)</f>
        <v>2.5</v>
      </c>
      <c r="L84" s="6">
        <f>VLOOKUP(D84,products!$A$1:G131,5,FALSE)</f>
        <v>33.464999999999996</v>
      </c>
      <c r="M84" s="6">
        <f t="shared" si="1"/>
        <v>100.39499999999998</v>
      </c>
      <c r="N84" t="s">
        <v>6199</v>
      </c>
      <c r="O84" t="s">
        <v>6202</v>
      </c>
    </row>
    <row r="85" spans="1:15" x14ac:dyDescent="0.4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2" t="str">
        <f>IF(_xlfn.XLOOKUP(C85,customers!$A$1:$A$1001,customers!$B$1:$B$1001,,0)=0," ",(_xlfn.XLOOKUP(C85,customers!$A$1:$A$1001,customers!$B$1:$B$1001,,0)))</f>
        <v>Hally Lorait</v>
      </c>
      <c r="G85" s="2" t="str">
        <f>IF(VLOOKUP(C85,customers!$A$1:I1084,3,FALSE)=0," ",(VLOOKUP(C85,customers!$A$1:I1084,3,FALSE)))</f>
        <v xml:space="preserve"> </v>
      </c>
      <c r="H85" s="2" t="str">
        <f>VLOOKUP(C85,customers!$A$1:I1084,7,FALSE)</f>
        <v>United States</v>
      </c>
      <c r="I85" t="str">
        <f>VLOOKUP(D85,products!$A$1:G132,2,FALSE)</f>
        <v>Rob</v>
      </c>
      <c r="J85" t="str">
        <f>VLOOKUP(D85,products!$A$1:G132,3,FALSE)</f>
        <v>D</v>
      </c>
      <c r="K85" s="1">
        <f>VLOOKUP(D85,products!$A$1:G132,4,FALSE)</f>
        <v>2.5</v>
      </c>
      <c r="L85" s="6">
        <f>VLOOKUP(D85,products!$A$1:G132,5,FALSE)</f>
        <v>20.584999999999997</v>
      </c>
      <c r="M85" s="6">
        <f t="shared" si="1"/>
        <v>82.339999999999989</v>
      </c>
      <c r="N85" t="s">
        <v>6196</v>
      </c>
      <c r="O85" t="s">
        <v>6204</v>
      </c>
    </row>
    <row r="86" spans="1:15" x14ac:dyDescent="0.4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2" t="str">
        <f>IF(_xlfn.XLOOKUP(C86,customers!$A$1:$A$1001,customers!$B$1:$B$1001,,0)=0," ",(_xlfn.XLOOKUP(C86,customers!$A$1:$A$1001,customers!$B$1:$B$1001,,0)))</f>
        <v>Zaccaria Sherewood</v>
      </c>
      <c r="G86" s="2" t="str">
        <f>IF(VLOOKUP(C86,customers!$A$1:I1085,3,FALSE)=0," ",(VLOOKUP(C86,customers!$A$1:I1085,3,FALSE)))</f>
        <v>zsherewood2c@apache.org</v>
      </c>
      <c r="H86" s="2" t="str">
        <f>VLOOKUP(C86,customers!$A$1:I1085,7,FALSE)</f>
        <v>United States</v>
      </c>
      <c r="I86" t="str">
        <f>VLOOKUP(D86,products!$A$1:G133,2,FALSE)</f>
        <v>Lib</v>
      </c>
      <c r="J86" t="str">
        <f>VLOOKUP(D86,products!$A$1:G133,3,FALSE)</f>
        <v>L</v>
      </c>
      <c r="K86" s="1">
        <f>VLOOKUP(D86,products!$A$1:G133,4,FALSE)</f>
        <v>0.5</v>
      </c>
      <c r="L86" s="6">
        <f>VLOOKUP(D86,products!$A$1:G133,5,FALSE)</f>
        <v>9.51</v>
      </c>
      <c r="M86" s="6">
        <f t="shared" si="1"/>
        <v>9.51</v>
      </c>
      <c r="N86" t="s">
        <v>6199</v>
      </c>
      <c r="O86" t="s">
        <v>6203</v>
      </c>
    </row>
    <row r="87" spans="1:15" x14ac:dyDescent="0.4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2" t="str">
        <f>IF(_xlfn.XLOOKUP(C87,customers!$A$1:$A$1001,customers!$B$1:$B$1001,,0)=0," ",(_xlfn.XLOOKUP(C87,customers!$A$1:$A$1001,customers!$B$1:$B$1001,,0)))</f>
        <v>Jeffrey Dufaire</v>
      </c>
      <c r="G87" s="2" t="str">
        <f>IF(VLOOKUP(C87,customers!$A$1:I1086,3,FALSE)=0," ",(VLOOKUP(C87,customers!$A$1:I1086,3,FALSE)))</f>
        <v>jdufaire2d@fc2.com</v>
      </c>
      <c r="H87" s="2" t="str">
        <f>VLOOKUP(C87,customers!$A$1:I1086,7,FALSE)</f>
        <v>United States</v>
      </c>
      <c r="I87" t="str">
        <f>VLOOKUP(D87,products!$A$1:G134,2,FALSE)</f>
        <v>Ara</v>
      </c>
      <c r="J87" t="str">
        <f>VLOOKUP(D87,products!$A$1:G134,3,FALSE)</f>
        <v>L</v>
      </c>
      <c r="K87" s="1">
        <f>VLOOKUP(D87,products!$A$1:G134,4,FALSE)</f>
        <v>2.5</v>
      </c>
      <c r="L87" s="6">
        <f>VLOOKUP(D87,products!$A$1:G134,5,FALSE)</f>
        <v>29.784999999999997</v>
      </c>
      <c r="M87" s="6">
        <f t="shared" si="1"/>
        <v>89.35499999999999</v>
      </c>
      <c r="N87" t="s">
        <v>6198</v>
      </c>
      <c r="O87" t="s">
        <v>6203</v>
      </c>
    </row>
    <row r="88" spans="1:15" x14ac:dyDescent="0.4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2" t="str">
        <f>IF(_xlfn.XLOOKUP(C88,customers!$A$1:$A$1001,customers!$B$1:$B$1001,,0)=0," ",(_xlfn.XLOOKUP(C88,customers!$A$1:$A$1001,customers!$B$1:$B$1001,,0)))</f>
        <v>Jeffrey Dufaire</v>
      </c>
      <c r="G88" s="2" t="str">
        <f>IF(VLOOKUP(C88,customers!$A$1:I1087,3,FALSE)=0," ",(VLOOKUP(C88,customers!$A$1:I1087,3,FALSE)))</f>
        <v>jdufaire2d@fc2.com</v>
      </c>
      <c r="H88" s="2" t="str">
        <f>VLOOKUP(C88,customers!$A$1:I1087,7,FALSE)</f>
        <v>United States</v>
      </c>
      <c r="I88" t="str">
        <f>VLOOKUP(D88,products!$A$1:G135,2,FALSE)</f>
        <v>Ara</v>
      </c>
      <c r="J88" t="str">
        <f>VLOOKUP(D88,products!$A$1:G135,3,FALSE)</f>
        <v>D</v>
      </c>
      <c r="K88" s="1">
        <f>VLOOKUP(D88,products!$A$1:G135,4,FALSE)</f>
        <v>0.2</v>
      </c>
      <c r="L88" s="6">
        <f>VLOOKUP(D88,products!$A$1:G135,5,FALSE)</f>
        <v>2.9849999999999999</v>
      </c>
      <c r="M88" s="6">
        <f t="shared" si="1"/>
        <v>11.94</v>
      </c>
      <c r="N88" t="s">
        <v>6198</v>
      </c>
      <c r="O88" t="s">
        <v>6204</v>
      </c>
    </row>
    <row r="89" spans="1:15" x14ac:dyDescent="0.4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2" t="str">
        <f>IF(_xlfn.XLOOKUP(C89,customers!$A$1:$A$1001,customers!$B$1:$B$1001,,0)=0," ",(_xlfn.XLOOKUP(C89,customers!$A$1:$A$1001,customers!$B$1:$B$1001,,0)))</f>
        <v>Beitris Keaveney</v>
      </c>
      <c r="G89" s="2" t="str">
        <f>IF(VLOOKUP(C89,customers!$A$1:I1088,3,FALSE)=0," ",(VLOOKUP(C89,customers!$A$1:I1088,3,FALSE)))</f>
        <v>bkeaveney2f@netlog.com</v>
      </c>
      <c r="H89" s="2" t="str">
        <f>VLOOKUP(C89,customers!$A$1:I1088,7,FALSE)</f>
        <v>United States</v>
      </c>
      <c r="I89" t="str">
        <f>VLOOKUP(D89,products!$A$1:G136,2,FALSE)</f>
        <v>Ara</v>
      </c>
      <c r="J89" t="str">
        <f>VLOOKUP(D89,products!$A$1:G136,3,FALSE)</f>
        <v>M</v>
      </c>
      <c r="K89" s="1">
        <f>VLOOKUP(D89,products!$A$1:G136,4,FALSE)</f>
        <v>1</v>
      </c>
      <c r="L89" s="6">
        <f>VLOOKUP(D89,products!$A$1:G136,5,FALSE)</f>
        <v>11.25</v>
      </c>
      <c r="M89" s="6">
        <f t="shared" si="1"/>
        <v>33.75</v>
      </c>
      <c r="N89" t="s">
        <v>6198</v>
      </c>
      <c r="O89" t="s">
        <v>6202</v>
      </c>
    </row>
    <row r="90" spans="1:15" x14ac:dyDescent="0.4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2" t="str">
        <f>IF(_xlfn.XLOOKUP(C90,customers!$A$1:$A$1001,customers!$B$1:$B$1001,,0)=0," ",(_xlfn.XLOOKUP(C90,customers!$A$1:$A$1001,customers!$B$1:$B$1001,,0)))</f>
        <v>Elna Grise</v>
      </c>
      <c r="G90" s="2" t="str">
        <f>IF(VLOOKUP(C90,customers!$A$1:I1089,3,FALSE)=0," ",(VLOOKUP(C90,customers!$A$1:I1089,3,FALSE)))</f>
        <v>egrise2g@cargocollective.com</v>
      </c>
      <c r="H90" s="2" t="str">
        <f>VLOOKUP(C90,customers!$A$1:I1089,7,FALSE)</f>
        <v>United States</v>
      </c>
      <c r="I90" t="str">
        <f>VLOOKUP(D90,products!$A$1:G137,2,FALSE)</f>
        <v>Rob</v>
      </c>
      <c r="J90" t="str">
        <f>VLOOKUP(D90,products!$A$1:G137,3,FALSE)</f>
        <v>L</v>
      </c>
      <c r="K90" s="1">
        <f>VLOOKUP(D90,products!$A$1:G137,4,FALSE)</f>
        <v>1</v>
      </c>
      <c r="L90" s="6">
        <f>VLOOKUP(D90,products!$A$1:G137,5,FALSE)</f>
        <v>11.95</v>
      </c>
      <c r="M90" s="6">
        <f t="shared" si="1"/>
        <v>35.849999999999994</v>
      </c>
      <c r="N90" t="s">
        <v>6196</v>
      </c>
      <c r="O90" t="s">
        <v>6203</v>
      </c>
    </row>
    <row r="91" spans="1:15" x14ac:dyDescent="0.4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2" t="str">
        <f>IF(_xlfn.XLOOKUP(C91,customers!$A$1:$A$1001,customers!$B$1:$B$1001,,0)=0," ",(_xlfn.XLOOKUP(C91,customers!$A$1:$A$1001,customers!$B$1:$B$1001,,0)))</f>
        <v>Torie Gottelier</v>
      </c>
      <c r="G91" s="2" t="str">
        <f>IF(VLOOKUP(C91,customers!$A$1:I1090,3,FALSE)=0," ",(VLOOKUP(C91,customers!$A$1:I1090,3,FALSE)))</f>
        <v>tgottelier2h@vistaprint.com</v>
      </c>
      <c r="H91" s="2" t="str">
        <f>VLOOKUP(C91,customers!$A$1:I1090,7,FALSE)</f>
        <v>United States</v>
      </c>
      <c r="I91" t="str">
        <f>VLOOKUP(D91,products!$A$1:G138,2,FALSE)</f>
        <v>Ara</v>
      </c>
      <c r="J91" t="str">
        <f>VLOOKUP(D91,products!$A$1:G138,3,FALSE)</f>
        <v>L</v>
      </c>
      <c r="K91" s="1">
        <f>VLOOKUP(D91,products!$A$1:G138,4,FALSE)</f>
        <v>1</v>
      </c>
      <c r="L91" s="6">
        <f>VLOOKUP(D91,products!$A$1:G138,5,FALSE)</f>
        <v>12.95</v>
      </c>
      <c r="M91" s="6">
        <f t="shared" si="1"/>
        <v>77.699999999999989</v>
      </c>
      <c r="N91" t="s">
        <v>6198</v>
      </c>
      <c r="O91" t="s">
        <v>6203</v>
      </c>
    </row>
    <row r="92" spans="1:15" x14ac:dyDescent="0.4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2" t="str">
        <f>IF(_xlfn.XLOOKUP(C92,customers!$A$1:$A$1001,customers!$B$1:$B$1001,,0)=0," ",(_xlfn.XLOOKUP(C92,customers!$A$1:$A$1001,customers!$B$1:$B$1001,,0)))</f>
        <v>Loydie Langlais</v>
      </c>
      <c r="G92" s="2" t="str">
        <f>IF(VLOOKUP(C92,customers!$A$1:I1091,3,FALSE)=0," ",(VLOOKUP(C92,customers!$A$1:I1091,3,FALSE)))</f>
        <v xml:space="preserve"> </v>
      </c>
      <c r="H92" s="2" t="str">
        <f>VLOOKUP(C92,customers!$A$1:I1091,7,FALSE)</f>
        <v>Ireland</v>
      </c>
      <c r="I92" t="str">
        <f>VLOOKUP(D92,products!$A$1:G139,2,FALSE)</f>
        <v>Ara</v>
      </c>
      <c r="J92" t="str">
        <f>VLOOKUP(D92,products!$A$1:G139,3,FALSE)</f>
        <v>L</v>
      </c>
      <c r="K92" s="1">
        <f>VLOOKUP(D92,products!$A$1:G139,4,FALSE)</f>
        <v>1</v>
      </c>
      <c r="L92" s="6">
        <f>VLOOKUP(D92,products!$A$1:G139,5,FALSE)</f>
        <v>12.95</v>
      </c>
      <c r="M92" s="6">
        <f t="shared" si="1"/>
        <v>51.8</v>
      </c>
      <c r="N92" t="s">
        <v>6198</v>
      </c>
      <c r="O92" t="s">
        <v>6203</v>
      </c>
    </row>
    <row r="93" spans="1:15" x14ac:dyDescent="0.4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2" t="str">
        <f>IF(_xlfn.XLOOKUP(C93,customers!$A$1:$A$1001,customers!$B$1:$B$1001,,0)=0," ",(_xlfn.XLOOKUP(C93,customers!$A$1:$A$1001,customers!$B$1:$B$1001,,0)))</f>
        <v>Adham Greenhead</v>
      </c>
      <c r="G93" s="2" t="str">
        <f>IF(VLOOKUP(C93,customers!$A$1:I1092,3,FALSE)=0," ",(VLOOKUP(C93,customers!$A$1:I1092,3,FALSE)))</f>
        <v>agreenhead2j@dailymail.co.uk</v>
      </c>
      <c r="H93" s="2" t="str">
        <f>VLOOKUP(C93,customers!$A$1:I1092,7,FALSE)</f>
        <v>United States</v>
      </c>
      <c r="I93" t="str">
        <f>VLOOKUP(D93,products!$A$1:G140,2,FALSE)</f>
        <v>Ara</v>
      </c>
      <c r="J93" t="str">
        <f>VLOOKUP(D93,products!$A$1:G140,3,FALSE)</f>
        <v>M</v>
      </c>
      <c r="K93" s="1">
        <f>VLOOKUP(D93,products!$A$1:G140,4,FALSE)</f>
        <v>2.5</v>
      </c>
      <c r="L93" s="6">
        <f>VLOOKUP(D93,products!$A$1:G140,5,FALSE)</f>
        <v>25.874999999999996</v>
      </c>
      <c r="M93" s="6">
        <f t="shared" si="1"/>
        <v>103.49999999999999</v>
      </c>
      <c r="N93" t="s">
        <v>6198</v>
      </c>
      <c r="O93" t="s">
        <v>6202</v>
      </c>
    </row>
    <row r="94" spans="1:15" x14ac:dyDescent="0.4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2" t="str">
        <f>IF(_xlfn.XLOOKUP(C94,customers!$A$1:$A$1001,customers!$B$1:$B$1001,,0)=0," ",(_xlfn.XLOOKUP(C94,customers!$A$1:$A$1001,customers!$B$1:$B$1001,,0)))</f>
        <v>Hamish MacSherry</v>
      </c>
      <c r="G94" s="2" t="str">
        <f>IF(VLOOKUP(C94,customers!$A$1:I1093,3,FALSE)=0," ",(VLOOKUP(C94,customers!$A$1:I1093,3,FALSE)))</f>
        <v xml:space="preserve"> </v>
      </c>
      <c r="H94" s="2" t="str">
        <f>VLOOKUP(C94,customers!$A$1:I1093,7,FALSE)</f>
        <v>United States</v>
      </c>
      <c r="I94" t="str">
        <f>VLOOKUP(D94,products!$A$1:G141,2,FALSE)</f>
        <v>Exc</v>
      </c>
      <c r="J94" t="str">
        <f>VLOOKUP(D94,products!$A$1:G141,3,FALSE)</f>
        <v>L</v>
      </c>
      <c r="K94" s="1">
        <f>VLOOKUP(D94,products!$A$1:G141,4,FALSE)</f>
        <v>1</v>
      </c>
      <c r="L94" s="6">
        <f>VLOOKUP(D94,products!$A$1:G141,5,FALSE)</f>
        <v>14.85</v>
      </c>
      <c r="M94" s="6">
        <f t="shared" si="1"/>
        <v>44.55</v>
      </c>
      <c r="N94" t="s">
        <v>6197</v>
      </c>
      <c r="O94" t="s">
        <v>6203</v>
      </c>
    </row>
    <row r="95" spans="1:15" x14ac:dyDescent="0.4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2" t="str">
        <f>IF(_xlfn.XLOOKUP(C95,customers!$A$1:$A$1001,customers!$B$1:$B$1001,,0)=0," ",(_xlfn.XLOOKUP(C95,customers!$A$1:$A$1001,customers!$B$1:$B$1001,,0)))</f>
        <v>Else Langcaster</v>
      </c>
      <c r="G95" s="2" t="str">
        <f>IF(VLOOKUP(C95,customers!$A$1:I1094,3,FALSE)=0," ",(VLOOKUP(C95,customers!$A$1:I1094,3,FALSE)))</f>
        <v>elangcaster2l@spotify.com</v>
      </c>
      <c r="H95" s="2" t="str">
        <f>VLOOKUP(C95,customers!$A$1:I1094,7,FALSE)</f>
        <v>United Kingdom</v>
      </c>
      <c r="I95" t="str">
        <f>VLOOKUP(D95,products!$A$1:G142,2,FALSE)</f>
        <v>Exc</v>
      </c>
      <c r="J95" t="str">
        <f>VLOOKUP(D95,products!$A$1:G142,3,FALSE)</f>
        <v>L</v>
      </c>
      <c r="K95" s="1">
        <f>VLOOKUP(D95,products!$A$1:G142,4,FALSE)</f>
        <v>0.5</v>
      </c>
      <c r="L95" s="6">
        <f>VLOOKUP(D95,products!$A$1:G142,5,FALSE)</f>
        <v>8.91</v>
      </c>
      <c r="M95" s="6">
        <f t="shared" si="1"/>
        <v>35.64</v>
      </c>
      <c r="N95" t="s">
        <v>6197</v>
      </c>
      <c r="O95" t="s">
        <v>6203</v>
      </c>
    </row>
    <row r="96" spans="1:15" x14ac:dyDescent="0.4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2" t="str">
        <f>IF(_xlfn.XLOOKUP(C96,customers!$A$1:$A$1001,customers!$B$1:$B$1001,,0)=0," ",(_xlfn.XLOOKUP(C96,customers!$A$1:$A$1001,customers!$B$1:$B$1001,,0)))</f>
        <v>Rudy Farquharson</v>
      </c>
      <c r="G96" s="2" t="str">
        <f>IF(VLOOKUP(C96,customers!$A$1:I1095,3,FALSE)=0," ",(VLOOKUP(C96,customers!$A$1:I1095,3,FALSE)))</f>
        <v xml:space="preserve"> </v>
      </c>
      <c r="H96" s="2" t="str">
        <f>VLOOKUP(C96,customers!$A$1:I1095,7,FALSE)</f>
        <v>Ireland</v>
      </c>
      <c r="I96" t="str">
        <f>VLOOKUP(D96,products!$A$1:G143,2,FALSE)</f>
        <v>Ara</v>
      </c>
      <c r="J96" t="str">
        <f>VLOOKUP(D96,products!$A$1:G143,3,FALSE)</f>
        <v>D</v>
      </c>
      <c r="K96" s="1">
        <f>VLOOKUP(D96,products!$A$1:G143,4,FALSE)</f>
        <v>0.2</v>
      </c>
      <c r="L96" s="6">
        <f>VLOOKUP(D96,products!$A$1:G143,5,FALSE)</f>
        <v>2.9849999999999999</v>
      </c>
      <c r="M96" s="6">
        <f t="shared" si="1"/>
        <v>17.91</v>
      </c>
      <c r="N96" t="s">
        <v>6198</v>
      </c>
      <c r="O96" t="s">
        <v>6204</v>
      </c>
    </row>
    <row r="97" spans="1:15" x14ac:dyDescent="0.4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2" t="str">
        <f>IF(_xlfn.XLOOKUP(C97,customers!$A$1:$A$1001,customers!$B$1:$B$1001,,0)=0," ",(_xlfn.XLOOKUP(C97,customers!$A$1:$A$1001,customers!$B$1:$B$1001,,0)))</f>
        <v>Norene Magauran</v>
      </c>
      <c r="G97" s="2" t="str">
        <f>IF(VLOOKUP(C97,customers!$A$1:I1096,3,FALSE)=0," ",(VLOOKUP(C97,customers!$A$1:I1096,3,FALSE)))</f>
        <v>nmagauran2n@51.la</v>
      </c>
      <c r="H97" s="2" t="str">
        <f>VLOOKUP(C97,customers!$A$1:I1096,7,FALSE)</f>
        <v>United States</v>
      </c>
      <c r="I97" t="str">
        <f>VLOOKUP(D97,products!$A$1:G144,2,FALSE)</f>
        <v>Ara</v>
      </c>
      <c r="J97" t="str">
        <f>VLOOKUP(D97,products!$A$1:G144,3,FALSE)</f>
        <v>M</v>
      </c>
      <c r="K97" s="1">
        <f>VLOOKUP(D97,products!$A$1:G144,4,FALSE)</f>
        <v>2.5</v>
      </c>
      <c r="L97" s="6">
        <f>VLOOKUP(D97,products!$A$1:G144,5,FALSE)</f>
        <v>25.874999999999996</v>
      </c>
      <c r="M97" s="6">
        <f t="shared" si="1"/>
        <v>155.24999999999997</v>
      </c>
      <c r="N97" t="s">
        <v>6198</v>
      </c>
      <c r="O97" t="s">
        <v>6202</v>
      </c>
    </row>
    <row r="98" spans="1:15" x14ac:dyDescent="0.4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2" t="str">
        <f>IF(_xlfn.XLOOKUP(C98,customers!$A$1:$A$1001,customers!$B$1:$B$1001,,0)=0," ",(_xlfn.XLOOKUP(C98,customers!$A$1:$A$1001,customers!$B$1:$B$1001,,0)))</f>
        <v>Vicki Kirdsch</v>
      </c>
      <c r="G98" s="2" t="str">
        <f>IF(VLOOKUP(C98,customers!$A$1:I1097,3,FALSE)=0," ",(VLOOKUP(C98,customers!$A$1:I1097,3,FALSE)))</f>
        <v>vkirdsch2o@google.fr</v>
      </c>
      <c r="H98" s="2" t="str">
        <f>VLOOKUP(C98,customers!$A$1:I1097,7,FALSE)</f>
        <v>United States</v>
      </c>
      <c r="I98" t="str">
        <f>VLOOKUP(D98,products!$A$1:G145,2,FALSE)</f>
        <v>Ara</v>
      </c>
      <c r="J98" t="str">
        <f>VLOOKUP(D98,products!$A$1:G145,3,FALSE)</f>
        <v>D</v>
      </c>
      <c r="K98" s="1">
        <f>VLOOKUP(D98,products!$A$1:G145,4,FALSE)</f>
        <v>0.2</v>
      </c>
      <c r="L98" s="6">
        <f>VLOOKUP(D98,products!$A$1:G145,5,FALSE)</f>
        <v>2.9849999999999999</v>
      </c>
      <c r="M98" s="6">
        <f t="shared" si="1"/>
        <v>5.97</v>
      </c>
      <c r="N98" t="s">
        <v>6198</v>
      </c>
      <c r="O98" t="s">
        <v>6204</v>
      </c>
    </row>
    <row r="99" spans="1:15" x14ac:dyDescent="0.4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2" t="str">
        <f>IF(_xlfn.XLOOKUP(C99,customers!$A$1:$A$1001,customers!$B$1:$B$1001,,0)=0," ",(_xlfn.XLOOKUP(C99,customers!$A$1:$A$1001,customers!$B$1:$B$1001,,0)))</f>
        <v>Ilysa Whapple</v>
      </c>
      <c r="G99" s="2" t="str">
        <f>IF(VLOOKUP(C99,customers!$A$1:I1098,3,FALSE)=0," ",(VLOOKUP(C99,customers!$A$1:I1098,3,FALSE)))</f>
        <v>iwhapple2p@com.com</v>
      </c>
      <c r="H99" s="2" t="str">
        <f>VLOOKUP(C99,customers!$A$1:I1098,7,FALSE)</f>
        <v>United States</v>
      </c>
      <c r="I99" t="str">
        <f>VLOOKUP(D99,products!$A$1:G146,2,FALSE)</f>
        <v>Ara</v>
      </c>
      <c r="J99" t="str">
        <f>VLOOKUP(D99,products!$A$1:G146,3,FALSE)</f>
        <v>M</v>
      </c>
      <c r="K99" s="1">
        <f>VLOOKUP(D99,products!$A$1:G146,4,FALSE)</f>
        <v>0.5</v>
      </c>
      <c r="L99" s="6">
        <f>VLOOKUP(D99,products!$A$1:G146,5,FALSE)</f>
        <v>6.75</v>
      </c>
      <c r="M99" s="6">
        <f t="shared" si="1"/>
        <v>13.5</v>
      </c>
      <c r="N99" t="s">
        <v>6198</v>
      </c>
      <c r="O99" t="s">
        <v>6202</v>
      </c>
    </row>
    <row r="100" spans="1:15" x14ac:dyDescent="0.4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2" t="str">
        <f>IF(_xlfn.XLOOKUP(C100,customers!$A$1:$A$1001,customers!$B$1:$B$1001,,0)=0," ",(_xlfn.XLOOKUP(C100,customers!$A$1:$A$1001,customers!$B$1:$B$1001,,0)))</f>
        <v>Ruy Cancellieri</v>
      </c>
      <c r="G100" s="2" t="str">
        <f>IF(VLOOKUP(C100,customers!$A$1:I1099,3,FALSE)=0," ",(VLOOKUP(C100,customers!$A$1:I1099,3,FALSE)))</f>
        <v xml:space="preserve"> </v>
      </c>
      <c r="H100" s="2" t="str">
        <f>VLOOKUP(C100,customers!$A$1:I1099,7,FALSE)</f>
        <v>Ireland</v>
      </c>
      <c r="I100" t="str">
        <f>VLOOKUP(D100,products!$A$1:G147,2,FALSE)</f>
        <v>Ara</v>
      </c>
      <c r="J100" t="str">
        <f>VLOOKUP(D100,products!$A$1:G147,3,FALSE)</f>
        <v>D</v>
      </c>
      <c r="K100" s="1">
        <f>VLOOKUP(D100,products!$A$1:G147,4,FALSE)</f>
        <v>0.2</v>
      </c>
      <c r="L100" s="6">
        <f>VLOOKUP(D100,products!$A$1:G147,5,FALSE)</f>
        <v>2.9849999999999999</v>
      </c>
      <c r="M100" s="6">
        <f t="shared" si="1"/>
        <v>2.9849999999999999</v>
      </c>
      <c r="N100" t="s">
        <v>6198</v>
      </c>
      <c r="O100" t="s">
        <v>6204</v>
      </c>
    </row>
    <row r="101" spans="1:15" x14ac:dyDescent="0.4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2" t="str">
        <f>IF(_xlfn.XLOOKUP(C101,customers!$A$1:$A$1001,customers!$B$1:$B$1001,,0)=0," ",(_xlfn.XLOOKUP(C101,customers!$A$1:$A$1001,customers!$B$1:$B$1001,,0)))</f>
        <v>Aube Follett</v>
      </c>
      <c r="G101" s="2" t="str">
        <f>IF(VLOOKUP(C101,customers!$A$1:I1100,3,FALSE)=0," ",(VLOOKUP(C101,customers!$A$1:I1100,3,FALSE)))</f>
        <v xml:space="preserve"> </v>
      </c>
      <c r="H101" s="2" t="str">
        <f>VLOOKUP(C101,customers!$A$1:I1100,7,FALSE)</f>
        <v>United States</v>
      </c>
      <c r="I101" t="str">
        <f>VLOOKUP(D101,products!$A$1:G148,2,FALSE)</f>
        <v>Lib</v>
      </c>
      <c r="J101" t="str">
        <f>VLOOKUP(D101,products!$A$1:G148,3,FALSE)</f>
        <v>M</v>
      </c>
      <c r="K101" s="1">
        <f>VLOOKUP(D101,products!$A$1:G148,4,FALSE)</f>
        <v>0.2</v>
      </c>
      <c r="L101" s="6">
        <f>VLOOKUP(D101,products!$A$1:G148,5,FALSE)</f>
        <v>4.3650000000000002</v>
      </c>
      <c r="M101" s="6">
        <f t="shared" si="1"/>
        <v>13.095000000000001</v>
      </c>
      <c r="N101" t="s">
        <v>6199</v>
      </c>
      <c r="O101" t="s">
        <v>6202</v>
      </c>
    </row>
    <row r="102" spans="1:15" x14ac:dyDescent="0.4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2" t="str">
        <f>IF(_xlfn.XLOOKUP(C102,customers!$A$1:$A$1001,customers!$B$1:$B$1001,,0)=0," ",(_xlfn.XLOOKUP(C102,customers!$A$1:$A$1001,customers!$B$1:$B$1001,,0)))</f>
        <v>Rudiger Di Bartolomeo</v>
      </c>
      <c r="G102" s="2" t="str">
        <f>IF(VLOOKUP(C102,customers!$A$1:I1101,3,FALSE)=0," ",(VLOOKUP(C102,customers!$A$1:I1101,3,FALSE)))</f>
        <v xml:space="preserve"> </v>
      </c>
      <c r="H102" s="2" t="str">
        <f>VLOOKUP(C102,customers!$A$1:I1101,7,FALSE)</f>
        <v>United States</v>
      </c>
      <c r="I102" t="str">
        <f>VLOOKUP(D102,products!$A$1:G149,2,FALSE)</f>
        <v>Ara</v>
      </c>
      <c r="J102" t="str">
        <f>VLOOKUP(D102,products!$A$1:G149,3,FALSE)</f>
        <v>L</v>
      </c>
      <c r="K102" s="1">
        <f>VLOOKUP(D102,products!$A$1:G149,4,FALSE)</f>
        <v>0.2</v>
      </c>
      <c r="L102" s="6">
        <f>VLOOKUP(D102,products!$A$1:G149,5,FALSE)</f>
        <v>3.8849999999999998</v>
      </c>
      <c r="M102" s="6">
        <f t="shared" si="1"/>
        <v>7.77</v>
      </c>
      <c r="N102" t="s">
        <v>6198</v>
      </c>
      <c r="O102" t="s">
        <v>6203</v>
      </c>
    </row>
    <row r="103" spans="1:15" x14ac:dyDescent="0.4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2" t="str">
        <f>IF(_xlfn.XLOOKUP(C103,customers!$A$1:$A$1001,customers!$B$1:$B$1001,,0)=0," ",(_xlfn.XLOOKUP(C103,customers!$A$1:$A$1001,customers!$B$1:$B$1001,,0)))</f>
        <v>Nickey Youles</v>
      </c>
      <c r="G103" s="2" t="str">
        <f>IF(VLOOKUP(C103,customers!$A$1:I1102,3,FALSE)=0," ",(VLOOKUP(C103,customers!$A$1:I1102,3,FALSE)))</f>
        <v>nyoules2t@reference.com</v>
      </c>
      <c r="H103" s="2" t="str">
        <f>VLOOKUP(C103,customers!$A$1:I1102,7,FALSE)</f>
        <v>Ireland</v>
      </c>
      <c r="I103" t="str">
        <f>VLOOKUP(D103,products!$A$1:G150,2,FALSE)</f>
        <v>Lib</v>
      </c>
      <c r="J103" t="str">
        <f>VLOOKUP(D103,products!$A$1:G150,3,FALSE)</f>
        <v>D</v>
      </c>
      <c r="K103" s="1">
        <f>VLOOKUP(D103,products!$A$1:G150,4,FALSE)</f>
        <v>2.5</v>
      </c>
      <c r="L103" s="6">
        <f>VLOOKUP(D103,products!$A$1:G150,5,FALSE)</f>
        <v>29.784999999999997</v>
      </c>
      <c r="M103" s="6">
        <f t="shared" si="1"/>
        <v>148.92499999999998</v>
      </c>
      <c r="N103" t="s">
        <v>6199</v>
      </c>
      <c r="O103" t="s">
        <v>6204</v>
      </c>
    </row>
    <row r="104" spans="1:15" x14ac:dyDescent="0.4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2" t="str">
        <f>IF(_xlfn.XLOOKUP(C104,customers!$A$1:$A$1001,customers!$B$1:$B$1001,,0)=0," ",(_xlfn.XLOOKUP(C104,customers!$A$1:$A$1001,customers!$B$1:$B$1001,,0)))</f>
        <v>Dyanna Aizikovitz</v>
      </c>
      <c r="G104" s="2" t="str">
        <f>IF(VLOOKUP(C104,customers!$A$1:I1103,3,FALSE)=0," ",(VLOOKUP(C104,customers!$A$1:I1103,3,FALSE)))</f>
        <v>daizikovitz2u@answers.com</v>
      </c>
      <c r="H104" s="2" t="str">
        <f>VLOOKUP(C104,customers!$A$1:I1103,7,FALSE)</f>
        <v>Ireland</v>
      </c>
      <c r="I104" t="str">
        <f>VLOOKUP(D104,products!$A$1:G151,2,FALSE)</f>
        <v>Lib</v>
      </c>
      <c r="J104" t="str">
        <f>VLOOKUP(D104,products!$A$1:G151,3,FALSE)</f>
        <v>D</v>
      </c>
      <c r="K104" s="1">
        <f>VLOOKUP(D104,products!$A$1:G151,4,FALSE)</f>
        <v>1</v>
      </c>
      <c r="L104" s="6">
        <f>VLOOKUP(D104,products!$A$1:G151,5,FALSE)</f>
        <v>12.95</v>
      </c>
      <c r="M104" s="6">
        <f t="shared" si="1"/>
        <v>38.849999999999994</v>
      </c>
      <c r="N104" t="s">
        <v>6199</v>
      </c>
      <c r="O104" t="s">
        <v>6204</v>
      </c>
    </row>
    <row r="105" spans="1:15" x14ac:dyDescent="0.4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2" t="str">
        <f>IF(_xlfn.XLOOKUP(C105,customers!$A$1:$A$1001,customers!$B$1:$B$1001,,0)=0," ",(_xlfn.XLOOKUP(C105,customers!$A$1:$A$1001,customers!$B$1:$B$1001,,0)))</f>
        <v>Bram Revel</v>
      </c>
      <c r="G105" s="2" t="str">
        <f>IF(VLOOKUP(C105,customers!$A$1:I1104,3,FALSE)=0," ",(VLOOKUP(C105,customers!$A$1:I1104,3,FALSE)))</f>
        <v>brevel2v@fastcompany.com</v>
      </c>
      <c r="H105" s="2" t="str">
        <f>VLOOKUP(C105,customers!$A$1:I1104,7,FALSE)</f>
        <v>United States</v>
      </c>
      <c r="I105" t="str">
        <f>VLOOKUP(D105,products!$A$1:G152,2,FALSE)</f>
        <v>Rob</v>
      </c>
      <c r="J105" t="str">
        <f>VLOOKUP(D105,products!$A$1:G152,3,FALSE)</f>
        <v>M</v>
      </c>
      <c r="K105" s="1">
        <f>VLOOKUP(D105,products!$A$1:G152,4,FALSE)</f>
        <v>0.2</v>
      </c>
      <c r="L105" s="6">
        <f>VLOOKUP(D105,products!$A$1:G152,5,FALSE)</f>
        <v>2.9849999999999999</v>
      </c>
      <c r="M105" s="6">
        <f t="shared" si="1"/>
        <v>11.94</v>
      </c>
      <c r="N105" t="s">
        <v>6196</v>
      </c>
      <c r="O105" t="s">
        <v>6202</v>
      </c>
    </row>
    <row r="106" spans="1:15" x14ac:dyDescent="0.4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2" t="str">
        <f>IF(_xlfn.XLOOKUP(C106,customers!$A$1:$A$1001,customers!$B$1:$B$1001,,0)=0," ",(_xlfn.XLOOKUP(C106,customers!$A$1:$A$1001,customers!$B$1:$B$1001,,0)))</f>
        <v>Emiline Priddis</v>
      </c>
      <c r="G106" s="2" t="str">
        <f>IF(VLOOKUP(C106,customers!$A$1:I1105,3,FALSE)=0," ",(VLOOKUP(C106,customers!$A$1:I1105,3,FALSE)))</f>
        <v>epriddis2w@nationalgeographic.com</v>
      </c>
      <c r="H106" s="2" t="str">
        <f>VLOOKUP(C106,customers!$A$1:I1105,7,FALSE)</f>
        <v>United States</v>
      </c>
      <c r="I106" t="str">
        <f>VLOOKUP(D106,products!$A$1:G153,2,FALSE)</f>
        <v>Lib</v>
      </c>
      <c r="J106" t="str">
        <f>VLOOKUP(D106,products!$A$1:G153,3,FALSE)</f>
        <v>M</v>
      </c>
      <c r="K106" s="1">
        <f>VLOOKUP(D106,products!$A$1:G153,4,FALSE)</f>
        <v>1</v>
      </c>
      <c r="L106" s="6">
        <f>VLOOKUP(D106,products!$A$1:G153,5,FALSE)</f>
        <v>14.55</v>
      </c>
      <c r="M106" s="6">
        <f t="shared" si="1"/>
        <v>87.300000000000011</v>
      </c>
      <c r="N106" t="s">
        <v>6199</v>
      </c>
      <c r="O106" t="s">
        <v>6202</v>
      </c>
    </row>
    <row r="107" spans="1:15" x14ac:dyDescent="0.4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2" t="str">
        <f>IF(_xlfn.XLOOKUP(C107,customers!$A$1:$A$1001,customers!$B$1:$B$1001,,0)=0," ",(_xlfn.XLOOKUP(C107,customers!$A$1:$A$1001,customers!$B$1:$B$1001,,0)))</f>
        <v>Queenie Veel</v>
      </c>
      <c r="G107" s="2" t="str">
        <f>IF(VLOOKUP(C107,customers!$A$1:I1106,3,FALSE)=0," ",(VLOOKUP(C107,customers!$A$1:I1106,3,FALSE)))</f>
        <v>qveel2x@jugem.jp</v>
      </c>
      <c r="H107" s="2" t="str">
        <f>VLOOKUP(C107,customers!$A$1:I1106,7,FALSE)</f>
        <v>United States</v>
      </c>
      <c r="I107" t="str">
        <f>VLOOKUP(D107,products!$A$1:G154,2,FALSE)</f>
        <v>Ara</v>
      </c>
      <c r="J107" t="str">
        <f>VLOOKUP(D107,products!$A$1:G154,3,FALSE)</f>
        <v>M</v>
      </c>
      <c r="K107" s="1">
        <f>VLOOKUP(D107,products!$A$1:G154,4,FALSE)</f>
        <v>0.5</v>
      </c>
      <c r="L107" s="6">
        <f>VLOOKUP(D107,products!$A$1:G154,5,FALSE)</f>
        <v>6.75</v>
      </c>
      <c r="M107" s="6">
        <f t="shared" si="1"/>
        <v>40.5</v>
      </c>
      <c r="N107" t="s">
        <v>6198</v>
      </c>
      <c r="O107" t="s">
        <v>6202</v>
      </c>
    </row>
    <row r="108" spans="1:15" x14ac:dyDescent="0.4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2" t="str">
        <f>IF(_xlfn.XLOOKUP(C108,customers!$A$1:$A$1001,customers!$B$1:$B$1001,,0)=0," ",(_xlfn.XLOOKUP(C108,customers!$A$1:$A$1001,customers!$B$1:$B$1001,,0)))</f>
        <v>Lind Conyers</v>
      </c>
      <c r="G108" s="2" t="str">
        <f>IF(VLOOKUP(C108,customers!$A$1:I1107,3,FALSE)=0," ",(VLOOKUP(C108,customers!$A$1:I1107,3,FALSE)))</f>
        <v>lconyers2y@twitter.com</v>
      </c>
      <c r="H108" s="2" t="str">
        <f>VLOOKUP(C108,customers!$A$1:I1107,7,FALSE)</f>
        <v>United States</v>
      </c>
      <c r="I108" t="str">
        <f>VLOOKUP(D108,products!$A$1:G155,2,FALSE)</f>
        <v>Exc</v>
      </c>
      <c r="J108" t="str">
        <f>VLOOKUP(D108,products!$A$1:G155,3,FALSE)</f>
        <v>D</v>
      </c>
      <c r="K108" s="1">
        <f>VLOOKUP(D108,products!$A$1:G155,4,FALSE)</f>
        <v>1</v>
      </c>
      <c r="L108" s="6">
        <f>VLOOKUP(D108,products!$A$1:G155,5,FALSE)</f>
        <v>12.15</v>
      </c>
      <c r="M108" s="6">
        <f t="shared" si="1"/>
        <v>24.3</v>
      </c>
      <c r="N108" t="s">
        <v>6197</v>
      </c>
      <c r="O108" t="s">
        <v>6204</v>
      </c>
    </row>
    <row r="109" spans="1:15" x14ac:dyDescent="0.4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2" t="str">
        <f>IF(_xlfn.XLOOKUP(C109,customers!$A$1:$A$1001,customers!$B$1:$B$1001,,0)=0," ",(_xlfn.XLOOKUP(C109,customers!$A$1:$A$1001,customers!$B$1:$B$1001,,0)))</f>
        <v>Pen Wye</v>
      </c>
      <c r="G109" s="2" t="str">
        <f>IF(VLOOKUP(C109,customers!$A$1:I1108,3,FALSE)=0," ",(VLOOKUP(C109,customers!$A$1:I1108,3,FALSE)))</f>
        <v>pwye2z@dagondesign.com</v>
      </c>
      <c r="H109" s="2" t="str">
        <f>VLOOKUP(C109,customers!$A$1:I1108,7,FALSE)</f>
        <v>United States</v>
      </c>
      <c r="I109" t="str">
        <f>VLOOKUP(D109,products!$A$1:G156,2,FALSE)</f>
        <v>Rob</v>
      </c>
      <c r="J109" t="str">
        <f>VLOOKUP(D109,products!$A$1:G156,3,FALSE)</f>
        <v>M</v>
      </c>
      <c r="K109" s="1">
        <f>VLOOKUP(D109,products!$A$1:G156,4,FALSE)</f>
        <v>0.5</v>
      </c>
      <c r="L109" s="6">
        <f>VLOOKUP(D109,products!$A$1:G156,5,FALSE)</f>
        <v>5.97</v>
      </c>
      <c r="M109" s="6">
        <f t="shared" si="1"/>
        <v>17.91</v>
      </c>
      <c r="N109" t="s">
        <v>6196</v>
      </c>
      <c r="O109" t="s">
        <v>6202</v>
      </c>
    </row>
    <row r="110" spans="1:15" x14ac:dyDescent="0.4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2" t="str">
        <f>IF(_xlfn.XLOOKUP(C110,customers!$A$1:$A$1001,customers!$B$1:$B$1001,,0)=0," ",(_xlfn.XLOOKUP(C110,customers!$A$1:$A$1001,customers!$B$1:$B$1001,,0)))</f>
        <v>Isahella Hagland</v>
      </c>
      <c r="G110" s="2" t="str">
        <f>IF(VLOOKUP(C110,customers!$A$1:I1109,3,FALSE)=0," ",(VLOOKUP(C110,customers!$A$1:I1109,3,FALSE)))</f>
        <v xml:space="preserve"> </v>
      </c>
      <c r="H110" s="2" t="str">
        <f>VLOOKUP(C110,customers!$A$1:I1109,7,FALSE)</f>
        <v>United States</v>
      </c>
      <c r="I110" t="str">
        <f>VLOOKUP(D110,products!$A$1:G157,2,FALSE)</f>
        <v>Ara</v>
      </c>
      <c r="J110" t="str">
        <f>VLOOKUP(D110,products!$A$1:G157,3,FALSE)</f>
        <v>M</v>
      </c>
      <c r="K110" s="1">
        <f>VLOOKUP(D110,products!$A$1:G157,4,FALSE)</f>
        <v>0.5</v>
      </c>
      <c r="L110" s="6">
        <f>VLOOKUP(D110,products!$A$1:G157,5,FALSE)</f>
        <v>6.75</v>
      </c>
      <c r="M110" s="6">
        <f t="shared" si="1"/>
        <v>27</v>
      </c>
      <c r="N110" t="s">
        <v>6198</v>
      </c>
      <c r="O110" t="s">
        <v>6202</v>
      </c>
    </row>
    <row r="111" spans="1:15" x14ac:dyDescent="0.4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2" t="str">
        <f>IF(_xlfn.XLOOKUP(C111,customers!$A$1:$A$1001,customers!$B$1:$B$1001,,0)=0," ",(_xlfn.XLOOKUP(C111,customers!$A$1:$A$1001,customers!$B$1:$B$1001,,0)))</f>
        <v>Terry Sheryn</v>
      </c>
      <c r="G111" s="2" t="str">
        <f>IF(VLOOKUP(C111,customers!$A$1:I1110,3,FALSE)=0," ",(VLOOKUP(C111,customers!$A$1:I1110,3,FALSE)))</f>
        <v>tsheryn31@mtv.com</v>
      </c>
      <c r="H111" s="2" t="str">
        <f>VLOOKUP(C111,customers!$A$1:I1110,7,FALSE)</f>
        <v>United States</v>
      </c>
      <c r="I111" t="str">
        <f>VLOOKUP(D111,products!$A$1:G158,2,FALSE)</f>
        <v>Lib</v>
      </c>
      <c r="J111" t="str">
        <f>VLOOKUP(D111,products!$A$1:G158,3,FALSE)</f>
        <v>D</v>
      </c>
      <c r="K111" s="1">
        <f>VLOOKUP(D111,products!$A$1:G158,4,FALSE)</f>
        <v>0.5</v>
      </c>
      <c r="L111" s="6">
        <f>VLOOKUP(D111,products!$A$1:G158,5,FALSE)</f>
        <v>7.77</v>
      </c>
      <c r="M111" s="6">
        <f t="shared" si="1"/>
        <v>7.77</v>
      </c>
      <c r="N111" t="s">
        <v>6199</v>
      </c>
      <c r="O111" t="s">
        <v>6204</v>
      </c>
    </row>
    <row r="112" spans="1:15" x14ac:dyDescent="0.4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2" t="str">
        <f>IF(_xlfn.XLOOKUP(C112,customers!$A$1:$A$1001,customers!$B$1:$B$1001,,0)=0," ",(_xlfn.XLOOKUP(C112,customers!$A$1:$A$1001,customers!$B$1:$B$1001,,0)))</f>
        <v>Marie-jeanne Redgrave</v>
      </c>
      <c r="G112" s="2" t="str">
        <f>IF(VLOOKUP(C112,customers!$A$1:I1111,3,FALSE)=0," ",(VLOOKUP(C112,customers!$A$1:I1111,3,FALSE)))</f>
        <v>mredgrave32@cargocollective.com</v>
      </c>
      <c r="H112" s="2" t="str">
        <f>VLOOKUP(C112,customers!$A$1:I1111,7,FALSE)</f>
        <v>United States</v>
      </c>
      <c r="I112" t="str">
        <f>VLOOKUP(D112,products!$A$1:G159,2,FALSE)</f>
        <v>Exc</v>
      </c>
      <c r="J112" t="str">
        <f>VLOOKUP(D112,products!$A$1:G159,3,FALSE)</f>
        <v>L</v>
      </c>
      <c r="K112" s="1">
        <f>VLOOKUP(D112,products!$A$1:G159,4,FALSE)</f>
        <v>0.2</v>
      </c>
      <c r="L112" s="6">
        <f>VLOOKUP(D112,products!$A$1:G159,5,FALSE)</f>
        <v>4.4550000000000001</v>
      </c>
      <c r="M112" s="6">
        <f t="shared" si="1"/>
        <v>13.365</v>
      </c>
      <c r="N112" t="s">
        <v>6197</v>
      </c>
      <c r="O112" t="s">
        <v>6203</v>
      </c>
    </row>
    <row r="113" spans="1:15" x14ac:dyDescent="0.4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2" t="str">
        <f>IF(_xlfn.XLOOKUP(C113,customers!$A$1:$A$1001,customers!$B$1:$B$1001,,0)=0," ",(_xlfn.XLOOKUP(C113,customers!$A$1:$A$1001,customers!$B$1:$B$1001,,0)))</f>
        <v>Betty Fominov</v>
      </c>
      <c r="G113" s="2" t="str">
        <f>IF(VLOOKUP(C113,customers!$A$1:I1112,3,FALSE)=0," ",(VLOOKUP(C113,customers!$A$1:I1112,3,FALSE)))</f>
        <v>bfominov33@yale.edu</v>
      </c>
      <c r="H113" s="2" t="str">
        <f>VLOOKUP(C113,customers!$A$1:I1112,7,FALSE)</f>
        <v>United States</v>
      </c>
      <c r="I113" t="str">
        <f>VLOOKUP(D113,products!$A$1:G160,2,FALSE)</f>
        <v>Rob</v>
      </c>
      <c r="J113" t="str">
        <f>VLOOKUP(D113,products!$A$1:G160,3,FALSE)</f>
        <v>D</v>
      </c>
      <c r="K113" s="1">
        <f>VLOOKUP(D113,products!$A$1:G160,4,FALSE)</f>
        <v>0.5</v>
      </c>
      <c r="L113" s="6">
        <f>VLOOKUP(D113,products!$A$1:G160,5,FALSE)</f>
        <v>5.3699999999999992</v>
      </c>
      <c r="M113" s="6">
        <f t="shared" si="1"/>
        <v>26.849999999999994</v>
      </c>
      <c r="N113" t="s">
        <v>6196</v>
      </c>
      <c r="O113" t="s">
        <v>6204</v>
      </c>
    </row>
    <row r="114" spans="1:15" x14ac:dyDescent="0.4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2" t="str">
        <f>IF(_xlfn.XLOOKUP(C114,customers!$A$1:$A$1001,customers!$B$1:$B$1001,,0)=0," ",(_xlfn.XLOOKUP(C114,customers!$A$1:$A$1001,customers!$B$1:$B$1001,,0)))</f>
        <v>Shawnee Critchlow</v>
      </c>
      <c r="G114" s="2" t="str">
        <f>IF(VLOOKUP(C114,customers!$A$1:I1113,3,FALSE)=0," ",(VLOOKUP(C114,customers!$A$1:I1113,3,FALSE)))</f>
        <v>scritchlow34@un.org</v>
      </c>
      <c r="H114" s="2" t="str">
        <f>VLOOKUP(C114,customers!$A$1:I1113,7,FALSE)</f>
        <v>United States</v>
      </c>
      <c r="I114" t="str">
        <f>VLOOKUP(D114,products!$A$1:G161,2,FALSE)</f>
        <v>Ara</v>
      </c>
      <c r="J114" t="str">
        <f>VLOOKUP(D114,products!$A$1:G161,3,FALSE)</f>
        <v>M</v>
      </c>
      <c r="K114" s="1">
        <f>VLOOKUP(D114,products!$A$1:G161,4,FALSE)</f>
        <v>1</v>
      </c>
      <c r="L114" s="6">
        <f>VLOOKUP(D114,products!$A$1:G161,5,FALSE)</f>
        <v>11.25</v>
      </c>
      <c r="M114" s="6">
        <f t="shared" si="1"/>
        <v>11.25</v>
      </c>
      <c r="N114" t="s">
        <v>6198</v>
      </c>
      <c r="O114" t="s">
        <v>6202</v>
      </c>
    </row>
    <row r="115" spans="1:15" x14ac:dyDescent="0.4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2" t="str">
        <f>IF(_xlfn.XLOOKUP(C115,customers!$A$1:$A$1001,customers!$B$1:$B$1001,,0)=0," ",(_xlfn.XLOOKUP(C115,customers!$A$1:$A$1001,customers!$B$1:$B$1001,,0)))</f>
        <v>Merrel Steptow</v>
      </c>
      <c r="G115" s="2" t="str">
        <f>IF(VLOOKUP(C115,customers!$A$1:I1114,3,FALSE)=0," ",(VLOOKUP(C115,customers!$A$1:I1114,3,FALSE)))</f>
        <v>msteptow35@earthlink.net</v>
      </c>
      <c r="H115" s="2" t="str">
        <f>VLOOKUP(C115,customers!$A$1:I1114,7,FALSE)</f>
        <v>Ireland</v>
      </c>
      <c r="I115" t="str">
        <f>VLOOKUP(D115,products!$A$1:G162,2,FALSE)</f>
        <v>Lib</v>
      </c>
      <c r="J115" t="str">
        <f>VLOOKUP(D115,products!$A$1:G162,3,FALSE)</f>
        <v>M</v>
      </c>
      <c r="K115" s="1">
        <f>VLOOKUP(D115,products!$A$1:G162,4,FALSE)</f>
        <v>1</v>
      </c>
      <c r="L115" s="6">
        <f>VLOOKUP(D115,products!$A$1:G162,5,FALSE)</f>
        <v>14.55</v>
      </c>
      <c r="M115" s="6">
        <f t="shared" si="1"/>
        <v>14.55</v>
      </c>
      <c r="N115" t="s">
        <v>6199</v>
      </c>
      <c r="O115" t="s">
        <v>6202</v>
      </c>
    </row>
    <row r="116" spans="1:15" x14ac:dyDescent="0.4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2" t="str">
        <f>IF(_xlfn.XLOOKUP(C116,customers!$A$1:$A$1001,customers!$B$1:$B$1001,,0)=0," ",(_xlfn.XLOOKUP(C116,customers!$A$1:$A$1001,customers!$B$1:$B$1001,,0)))</f>
        <v>Carmina Hubbuck</v>
      </c>
      <c r="G116" s="2" t="str">
        <f>IF(VLOOKUP(C116,customers!$A$1:I1115,3,FALSE)=0," ",(VLOOKUP(C116,customers!$A$1:I1115,3,FALSE)))</f>
        <v xml:space="preserve"> </v>
      </c>
      <c r="H116" s="2" t="str">
        <f>VLOOKUP(C116,customers!$A$1:I1115,7,FALSE)</f>
        <v>United States</v>
      </c>
      <c r="I116" t="str">
        <f>VLOOKUP(D116,products!$A$1:G163,2,FALSE)</f>
        <v>Rob</v>
      </c>
      <c r="J116" t="str">
        <f>VLOOKUP(D116,products!$A$1:G163,3,FALSE)</f>
        <v>L</v>
      </c>
      <c r="K116" s="1">
        <f>VLOOKUP(D116,products!$A$1:G163,4,FALSE)</f>
        <v>0.2</v>
      </c>
      <c r="L116" s="6">
        <f>VLOOKUP(D116,products!$A$1:G163,5,FALSE)</f>
        <v>3.5849999999999995</v>
      </c>
      <c r="M116" s="6">
        <f t="shared" si="1"/>
        <v>14.339999999999998</v>
      </c>
      <c r="N116" t="s">
        <v>6196</v>
      </c>
      <c r="O116" t="s">
        <v>6203</v>
      </c>
    </row>
    <row r="117" spans="1:15" x14ac:dyDescent="0.4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2" t="str">
        <f>IF(_xlfn.XLOOKUP(C117,customers!$A$1:$A$1001,customers!$B$1:$B$1001,,0)=0," ",(_xlfn.XLOOKUP(C117,customers!$A$1:$A$1001,customers!$B$1:$B$1001,,0)))</f>
        <v>Ingeberg Mulliner</v>
      </c>
      <c r="G117" s="2" t="str">
        <f>IF(VLOOKUP(C117,customers!$A$1:I1116,3,FALSE)=0," ",(VLOOKUP(C117,customers!$A$1:I1116,3,FALSE)))</f>
        <v>imulliner37@pinterest.com</v>
      </c>
      <c r="H117" s="2" t="str">
        <f>VLOOKUP(C117,customers!$A$1:I1116,7,FALSE)</f>
        <v>United Kingdom</v>
      </c>
      <c r="I117" t="str">
        <f>VLOOKUP(D117,products!$A$1:G164,2,FALSE)</f>
        <v>Lib</v>
      </c>
      <c r="J117" t="str">
        <f>VLOOKUP(D117,products!$A$1:G164,3,FALSE)</f>
        <v>L</v>
      </c>
      <c r="K117" s="1">
        <f>VLOOKUP(D117,products!$A$1:G164,4,FALSE)</f>
        <v>1</v>
      </c>
      <c r="L117" s="6">
        <f>VLOOKUP(D117,products!$A$1:G164,5,FALSE)</f>
        <v>15.85</v>
      </c>
      <c r="M117" s="6">
        <f t="shared" si="1"/>
        <v>15.85</v>
      </c>
      <c r="N117" t="s">
        <v>6199</v>
      </c>
      <c r="O117" t="s">
        <v>6203</v>
      </c>
    </row>
    <row r="118" spans="1:15" x14ac:dyDescent="0.4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2" t="str">
        <f>IF(_xlfn.XLOOKUP(C118,customers!$A$1:$A$1001,customers!$B$1:$B$1001,,0)=0," ",(_xlfn.XLOOKUP(C118,customers!$A$1:$A$1001,customers!$B$1:$B$1001,,0)))</f>
        <v>Geneva Standley</v>
      </c>
      <c r="G118" s="2" t="str">
        <f>IF(VLOOKUP(C118,customers!$A$1:I1117,3,FALSE)=0," ",(VLOOKUP(C118,customers!$A$1:I1117,3,FALSE)))</f>
        <v>gstandley38@dion.ne.jp</v>
      </c>
      <c r="H118" s="2" t="str">
        <f>VLOOKUP(C118,customers!$A$1:I1117,7,FALSE)</f>
        <v>Ireland</v>
      </c>
      <c r="I118" t="str">
        <f>VLOOKUP(D118,products!$A$1:G165,2,FALSE)</f>
        <v>Lib</v>
      </c>
      <c r="J118" t="str">
        <f>VLOOKUP(D118,products!$A$1:G165,3,FALSE)</f>
        <v>L</v>
      </c>
      <c r="K118" s="1">
        <f>VLOOKUP(D118,products!$A$1:G165,4,FALSE)</f>
        <v>0.2</v>
      </c>
      <c r="L118" s="6">
        <f>VLOOKUP(D118,products!$A$1:G165,5,FALSE)</f>
        <v>4.7549999999999999</v>
      </c>
      <c r="M118" s="6">
        <f t="shared" si="1"/>
        <v>19.02</v>
      </c>
      <c r="N118" t="s">
        <v>6199</v>
      </c>
      <c r="O118" t="s">
        <v>6203</v>
      </c>
    </row>
    <row r="119" spans="1:15" x14ac:dyDescent="0.4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2" t="str">
        <f>IF(_xlfn.XLOOKUP(C119,customers!$A$1:$A$1001,customers!$B$1:$B$1001,,0)=0," ",(_xlfn.XLOOKUP(C119,customers!$A$1:$A$1001,customers!$B$1:$B$1001,,0)))</f>
        <v>Brook Drage</v>
      </c>
      <c r="G119" s="2" t="str">
        <f>IF(VLOOKUP(C119,customers!$A$1:I1118,3,FALSE)=0," ",(VLOOKUP(C119,customers!$A$1:I1118,3,FALSE)))</f>
        <v>bdrage39@youku.com</v>
      </c>
      <c r="H119" s="2" t="str">
        <f>VLOOKUP(C119,customers!$A$1:I1118,7,FALSE)</f>
        <v>United States</v>
      </c>
      <c r="I119" t="str">
        <f>VLOOKUP(D119,products!$A$1:G166,2,FALSE)</f>
        <v>Lib</v>
      </c>
      <c r="J119" t="str">
        <f>VLOOKUP(D119,products!$A$1:G166,3,FALSE)</f>
        <v>L</v>
      </c>
      <c r="K119" s="1">
        <f>VLOOKUP(D119,products!$A$1:G166,4,FALSE)</f>
        <v>0.5</v>
      </c>
      <c r="L119" s="6">
        <f>VLOOKUP(D119,products!$A$1:G166,5,FALSE)</f>
        <v>9.51</v>
      </c>
      <c r="M119" s="6">
        <f t="shared" si="1"/>
        <v>38.04</v>
      </c>
      <c r="N119" t="s">
        <v>6199</v>
      </c>
      <c r="O119" t="s">
        <v>6203</v>
      </c>
    </row>
    <row r="120" spans="1:15" x14ac:dyDescent="0.4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2" t="str">
        <f>IF(_xlfn.XLOOKUP(C120,customers!$A$1:$A$1001,customers!$B$1:$B$1001,,0)=0," ",(_xlfn.XLOOKUP(C120,customers!$A$1:$A$1001,customers!$B$1:$B$1001,,0)))</f>
        <v>Muffin Yallop</v>
      </c>
      <c r="G120" s="2" t="str">
        <f>IF(VLOOKUP(C120,customers!$A$1:I1119,3,FALSE)=0," ",(VLOOKUP(C120,customers!$A$1:I1119,3,FALSE)))</f>
        <v>myallop3a@fema.gov</v>
      </c>
      <c r="H120" s="2" t="str">
        <f>VLOOKUP(C120,customers!$A$1:I1119,7,FALSE)</f>
        <v>United States</v>
      </c>
      <c r="I120" t="str">
        <f>VLOOKUP(D120,products!$A$1:G167,2,FALSE)</f>
        <v>Exc</v>
      </c>
      <c r="J120" t="str">
        <f>VLOOKUP(D120,products!$A$1:G167,3,FALSE)</f>
        <v>D</v>
      </c>
      <c r="K120" s="1">
        <f>VLOOKUP(D120,products!$A$1:G167,4,FALSE)</f>
        <v>0.5</v>
      </c>
      <c r="L120" s="6">
        <f>VLOOKUP(D120,products!$A$1:G167,5,FALSE)</f>
        <v>7.29</v>
      </c>
      <c r="M120" s="6">
        <f t="shared" si="1"/>
        <v>21.87</v>
      </c>
      <c r="N120" t="s">
        <v>6197</v>
      </c>
      <c r="O120" t="s">
        <v>6204</v>
      </c>
    </row>
    <row r="121" spans="1:15" x14ac:dyDescent="0.4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2" t="str">
        <f>IF(_xlfn.XLOOKUP(C121,customers!$A$1:$A$1001,customers!$B$1:$B$1001,,0)=0," ",(_xlfn.XLOOKUP(C121,customers!$A$1:$A$1001,customers!$B$1:$B$1001,,0)))</f>
        <v>Cordi Switsur</v>
      </c>
      <c r="G121" s="2" t="str">
        <f>IF(VLOOKUP(C121,customers!$A$1:I1120,3,FALSE)=0," ",(VLOOKUP(C121,customers!$A$1:I1120,3,FALSE)))</f>
        <v>cswitsur3b@chronoengine.com</v>
      </c>
      <c r="H121" s="2" t="str">
        <f>VLOOKUP(C121,customers!$A$1:I1120,7,FALSE)</f>
        <v>United States</v>
      </c>
      <c r="I121" t="str">
        <f>VLOOKUP(D121,products!$A$1:G168,2,FALSE)</f>
        <v>Exc</v>
      </c>
      <c r="J121" t="str">
        <f>VLOOKUP(D121,products!$A$1:G168,3,FALSE)</f>
        <v>M</v>
      </c>
      <c r="K121" s="1">
        <f>VLOOKUP(D121,products!$A$1:G168,4,FALSE)</f>
        <v>0.2</v>
      </c>
      <c r="L121" s="6">
        <f>VLOOKUP(D121,products!$A$1:G168,5,FALSE)</f>
        <v>4.125</v>
      </c>
      <c r="M121" s="6">
        <f t="shared" si="1"/>
        <v>4.125</v>
      </c>
      <c r="N121" t="s">
        <v>6197</v>
      </c>
      <c r="O121" t="s">
        <v>6202</v>
      </c>
    </row>
    <row r="122" spans="1:15" x14ac:dyDescent="0.4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2" t="str">
        <f>IF(_xlfn.XLOOKUP(C122,customers!$A$1:$A$1001,customers!$B$1:$B$1001,,0)=0," ",(_xlfn.XLOOKUP(C122,customers!$A$1:$A$1001,customers!$B$1:$B$1001,,0)))</f>
        <v>Cordi Switsur</v>
      </c>
      <c r="G122" s="2" t="str">
        <f>IF(VLOOKUP(C122,customers!$A$1:I1121,3,FALSE)=0," ",(VLOOKUP(C122,customers!$A$1:I1121,3,FALSE)))</f>
        <v>cswitsur3b@chronoengine.com</v>
      </c>
      <c r="H122" s="2" t="str">
        <f>VLOOKUP(C122,customers!$A$1:I1121,7,FALSE)</f>
        <v>United States</v>
      </c>
      <c r="I122" t="str">
        <f>VLOOKUP(D122,products!$A$1:G169,2,FALSE)</f>
        <v>Ara</v>
      </c>
      <c r="J122" t="str">
        <f>VLOOKUP(D122,products!$A$1:G169,3,FALSE)</f>
        <v>L</v>
      </c>
      <c r="K122" s="1">
        <f>VLOOKUP(D122,products!$A$1:G169,4,FALSE)</f>
        <v>0.2</v>
      </c>
      <c r="L122" s="6">
        <f>VLOOKUP(D122,products!$A$1:G169,5,FALSE)</f>
        <v>3.8849999999999998</v>
      </c>
      <c r="M122" s="6">
        <f t="shared" si="1"/>
        <v>3.8849999999999998</v>
      </c>
      <c r="N122" t="s">
        <v>6198</v>
      </c>
      <c r="O122" t="s">
        <v>6203</v>
      </c>
    </row>
    <row r="123" spans="1:15" x14ac:dyDescent="0.4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2" t="str">
        <f>IF(_xlfn.XLOOKUP(C123,customers!$A$1:$A$1001,customers!$B$1:$B$1001,,0)=0," ",(_xlfn.XLOOKUP(C123,customers!$A$1:$A$1001,customers!$B$1:$B$1001,,0)))</f>
        <v>Cordi Switsur</v>
      </c>
      <c r="G123" s="2" t="str">
        <f>IF(VLOOKUP(C123,customers!$A$1:I1122,3,FALSE)=0," ",(VLOOKUP(C123,customers!$A$1:I1122,3,FALSE)))</f>
        <v>cswitsur3b@chronoengine.com</v>
      </c>
      <c r="H123" s="2" t="str">
        <f>VLOOKUP(C123,customers!$A$1:I1122,7,FALSE)</f>
        <v>United States</v>
      </c>
      <c r="I123" t="str">
        <f>VLOOKUP(D123,products!$A$1:G170,2,FALSE)</f>
        <v>Exc</v>
      </c>
      <c r="J123" t="str">
        <f>VLOOKUP(D123,products!$A$1:G170,3,FALSE)</f>
        <v>M</v>
      </c>
      <c r="K123" s="1">
        <f>VLOOKUP(D123,products!$A$1:G170,4,FALSE)</f>
        <v>1</v>
      </c>
      <c r="L123" s="6">
        <f>VLOOKUP(D123,products!$A$1:G170,5,FALSE)</f>
        <v>13.75</v>
      </c>
      <c r="M123" s="6">
        <f t="shared" si="1"/>
        <v>68.75</v>
      </c>
      <c r="N123" t="s">
        <v>6197</v>
      </c>
      <c r="O123" t="s">
        <v>6202</v>
      </c>
    </row>
    <row r="124" spans="1:15" x14ac:dyDescent="0.4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2" t="str">
        <f>IF(_xlfn.XLOOKUP(C124,customers!$A$1:$A$1001,customers!$B$1:$B$1001,,0)=0," ",(_xlfn.XLOOKUP(C124,customers!$A$1:$A$1001,customers!$B$1:$B$1001,,0)))</f>
        <v>Mahala Ludwell</v>
      </c>
      <c r="G124" s="2" t="str">
        <f>IF(VLOOKUP(C124,customers!$A$1:I1123,3,FALSE)=0," ",(VLOOKUP(C124,customers!$A$1:I1123,3,FALSE)))</f>
        <v>mludwell3e@blogger.com</v>
      </c>
      <c r="H124" s="2" t="str">
        <f>VLOOKUP(C124,customers!$A$1:I1123,7,FALSE)</f>
        <v>United States</v>
      </c>
      <c r="I124" t="str">
        <f>VLOOKUP(D124,products!$A$1:G171,2,FALSE)</f>
        <v>Ara</v>
      </c>
      <c r="J124" t="str">
        <f>VLOOKUP(D124,products!$A$1:G171,3,FALSE)</f>
        <v>D</v>
      </c>
      <c r="K124" s="1">
        <f>VLOOKUP(D124,products!$A$1:G171,4,FALSE)</f>
        <v>0.5</v>
      </c>
      <c r="L124" s="6">
        <f>VLOOKUP(D124,products!$A$1:G171,5,FALSE)</f>
        <v>5.97</v>
      </c>
      <c r="M124" s="6">
        <f t="shared" si="1"/>
        <v>23.88</v>
      </c>
      <c r="N124" t="s">
        <v>6198</v>
      </c>
      <c r="O124" t="s">
        <v>6204</v>
      </c>
    </row>
    <row r="125" spans="1:15" x14ac:dyDescent="0.4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2" t="str">
        <f>IF(_xlfn.XLOOKUP(C125,customers!$A$1:$A$1001,customers!$B$1:$B$1001,,0)=0," ",(_xlfn.XLOOKUP(C125,customers!$A$1:$A$1001,customers!$B$1:$B$1001,,0)))</f>
        <v>Doll Beauchamp</v>
      </c>
      <c r="G125" s="2" t="str">
        <f>IF(VLOOKUP(C125,customers!$A$1:I1124,3,FALSE)=0," ",(VLOOKUP(C125,customers!$A$1:I1124,3,FALSE)))</f>
        <v>dbeauchamp3f@usda.gov</v>
      </c>
      <c r="H125" s="2" t="str">
        <f>VLOOKUP(C125,customers!$A$1:I1124,7,FALSE)</f>
        <v>United States</v>
      </c>
      <c r="I125" t="str">
        <f>VLOOKUP(D125,products!$A$1:G172,2,FALSE)</f>
        <v>Lib</v>
      </c>
      <c r="J125" t="str">
        <f>VLOOKUP(D125,products!$A$1:G172,3,FALSE)</f>
        <v>L</v>
      </c>
      <c r="K125" s="1">
        <f>VLOOKUP(D125,products!$A$1:G172,4,FALSE)</f>
        <v>2.5</v>
      </c>
      <c r="L125" s="6">
        <f>VLOOKUP(D125,products!$A$1:G172,5,FALSE)</f>
        <v>36.454999999999998</v>
      </c>
      <c r="M125" s="6">
        <f t="shared" si="1"/>
        <v>145.82</v>
      </c>
      <c r="N125" t="s">
        <v>6199</v>
      </c>
      <c r="O125" t="s">
        <v>6203</v>
      </c>
    </row>
    <row r="126" spans="1:15" x14ac:dyDescent="0.4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2" t="str">
        <f>IF(_xlfn.XLOOKUP(C126,customers!$A$1:$A$1001,customers!$B$1:$B$1001,,0)=0," ",(_xlfn.XLOOKUP(C126,customers!$A$1:$A$1001,customers!$B$1:$B$1001,,0)))</f>
        <v>Stanford Rodliff</v>
      </c>
      <c r="G126" s="2" t="str">
        <f>IF(VLOOKUP(C126,customers!$A$1:I1125,3,FALSE)=0," ",(VLOOKUP(C126,customers!$A$1:I1125,3,FALSE)))</f>
        <v>srodliff3g@ted.com</v>
      </c>
      <c r="H126" s="2" t="str">
        <f>VLOOKUP(C126,customers!$A$1:I1125,7,FALSE)</f>
        <v>United States</v>
      </c>
      <c r="I126" t="str">
        <f>VLOOKUP(D126,products!$A$1:G173,2,FALSE)</f>
        <v>Lib</v>
      </c>
      <c r="J126" t="str">
        <f>VLOOKUP(D126,products!$A$1:G173,3,FALSE)</f>
        <v>M</v>
      </c>
      <c r="K126" s="1">
        <f>VLOOKUP(D126,products!$A$1:G173,4,FALSE)</f>
        <v>0.2</v>
      </c>
      <c r="L126" s="6">
        <f>VLOOKUP(D126,products!$A$1:G173,5,FALSE)</f>
        <v>4.3650000000000002</v>
      </c>
      <c r="M126" s="6">
        <f t="shared" si="1"/>
        <v>21.825000000000003</v>
      </c>
      <c r="N126" t="s">
        <v>6199</v>
      </c>
      <c r="O126" t="s">
        <v>6202</v>
      </c>
    </row>
    <row r="127" spans="1:15" x14ac:dyDescent="0.4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2" t="str">
        <f>IF(_xlfn.XLOOKUP(C127,customers!$A$1:$A$1001,customers!$B$1:$B$1001,,0)=0," ",(_xlfn.XLOOKUP(C127,customers!$A$1:$A$1001,customers!$B$1:$B$1001,,0)))</f>
        <v>Stevana Woodham</v>
      </c>
      <c r="G127" s="2" t="str">
        <f>IF(VLOOKUP(C127,customers!$A$1:I1126,3,FALSE)=0," ",(VLOOKUP(C127,customers!$A$1:I1126,3,FALSE)))</f>
        <v>swoodham3h@businesswire.com</v>
      </c>
      <c r="H127" s="2" t="str">
        <f>VLOOKUP(C127,customers!$A$1:I1126,7,FALSE)</f>
        <v>Ireland</v>
      </c>
      <c r="I127" t="str">
        <f>VLOOKUP(D127,products!$A$1:G174,2,FALSE)</f>
        <v>Lib</v>
      </c>
      <c r="J127" t="str">
        <f>VLOOKUP(D127,products!$A$1:G174,3,FALSE)</f>
        <v>M</v>
      </c>
      <c r="K127" s="1">
        <f>VLOOKUP(D127,products!$A$1:G174,4,FALSE)</f>
        <v>0.5</v>
      </c>
      <c r="L127" s="6">
        <f>VLOOKUP(D127,products!$A$1:G174,5,FALSE)</f>
        <v>8.73</v>
      </c>
      <c r="M127" s="6">
        <f t="shared" si="1"/>
        <v>26.19</v>
      </c>
      <c r="N127" t="s">
        <v>6199</v>
      </c>
      <c r="O127" t="s">
        <v>6202</v>
      </c>
    </row>
    <row r="128" spans="1:15" x14ac:dyDescent="0.4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2" t="str">
        <f>IF(_xlfn.XLOOKUP(C128,customers!$A$1:$A$1001,customers!$B$1:$B$1001,,0)=0," ",(_xlfn.XLOOKUP(C128,customers!$A$1:$A$1001,customers!$B$1:$B$1001,,0)))</f>
        <v>Hewet Synnot</v>
      </c>
      <c r="G128" s="2" t="str">
        <f>IF(VLOOKUP(C128,customers!$A$1:I1127,3,FALSE)=0," ",(VLOOKUP(C128,customers!$A$1:I1127,3,FALSE)))</f>
        <v>hsynnot3i@about.com</v>
      </c>
      <c r="H128" s="2" t="str">
        <f>VLOOKUP(C128,customers!$A$1:I1127,7,FALSE)</f>
        <v>United States</v>
      </c>
      <c r="I128" t="str">
        <f>VLOOKUP(D128,products!$A$1:G175,2,FALSE)</f>
        <v>Ara</v>
      </c>
      <c r="J128" t="str">
        <f>VLOOKUP(D128,products!$A$1:G175,3,FALSE)</f>
        <v>M</v>
      </c>
      <c r="K128" s="1">
        <f>VLOOKUP(D128,products!$A$1:G175,4,FALSE)</f>
        <v>1</v>
      </c>
      <c r="L128" s="6">
        <f>VLOOKUP(D128,products!$A$1:G175,5,FALSE)</f>
        <v>11.25</v>
      </c>
      <c r="M128" s="6">
        <f t="shared" si="1"/>
        <v>11.25</v>
      </c>
      <c r="N128" t="s">
        <v>6198</v>
      </c>
      <c r="O128" t="s">
        <v>6202</v>
      </c>
    </row>
    <row r="129" spans="1:15" x14ac:dyDescent="0.4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2" t="str">
        <f>IF(_xlfn.XLOOKUP(C129,customers!$A$1:$A$1001,customers!$B$1:$B$1001,,0)=0," ",(_xlfn.XLOOKUP(C129,customers!$A$1:$A$1001,customers!$B$1:$B$1001,,0)))</f>
        <v>Raleigh Lepere</v>
      </c>
      <c r="G129" s="2" t="str">
        <f>IF(VLOOKUP(C129,customers!$A$1:I1128,3,FALSE)=0," ",(VLOOKUP(C129,customers!$A$1:I1128,3,FALSE)))</f>
        <v>rlepere3j@shop-pro.jp</v>
      </c>
      <c r="H129" s="2" t="str">
        <f>VLOOKUP(C129,customers!$A$1:I1128,7,FALSE)</f>
        <v>Ireland</v>
      </c>
      <c r="I129" t="str">
        <f>VLOOKUP(D129,products!$A$1:G176,2,FALSE)</f>
        <v>Lib</v>
      </c>
      <c r="J129" t="str">
        <f>VLOOKUP(D129,products!$A$1:G176,3,FALSE)</f>
        <v>D</v>
      </c>
      <c r="K129" s="1">
        <f>VLOOKUP(D129,products!$A$1:G176,4,FALSE)</f>
        <v>1</v>
      </c>
      <c r="L129" s="6">
        <f>VLOOKUP(D129,products!$A$1:G176,5,FALSE)</f>
        <v>12.95</v>
      </c>
      <c r="M129" s="6">
        <f t="shared" si="1"/>
        <v>77.699999999999989</v>
      </c>
      <c r="N129" t="s">
        <v>6199</v>
      </c>
      <c r="O129" t="s">
        <v>6204</v>
      </c>
    </row>
    <row r="130" spans="1:15" x14ac:dyDescent="0.4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2" t="str">
        <f>IF(_xlfn.XLOOKUP(C130,customers!$A$1:$A$1001,customers!$B$1:$B$1001,,0)=0," ",(_xlfn.XLOOKUP(C130,customers!$A$1:$A$1001,customers!$B$1:$B$1001,,0)))</f>
        <v>Timofei Woofinden</v>
      </c>
      <c r="G130" s="2" t="str">
        <f>IF(VLOOKUP(C130,customers!$A$1:I1129,3,FALSE)=0," ",(VLOOKUP(C130,customers!$A$1:I1129,3,FALSE)))</f>
        <v>twoofinden3k@businesswire.com</v>
      </c>
      <c r="H130" s="2" t="str">
        <f>VLOOKUP(C130,customers!$A$1:I1129,7,FALSE)</f>
        <v>United States</v>
      </c>
      <c r="I130" t="str">
        <f>VLOOKUP(D130,products!$A$1:G177,2,FALSE)</f>
        <v>Ara</v>
      </c>
      <c r="J130" t="str">
        <f>VLOOKUP(D130,products!$A$1:G177,3,FALSE)</f>
        <v>M</v>
      </c>
      <c r="K130" s="1">
        <f>VLOOKUP(D130,products!$A$1:G177,4,FALSE)</f>
        <v>0.5</v>
      </c>
      <c r="L130" s="6">
        <f>VLOOKUP(D130,products!$A$1:G177,5,FALSE)</f>
        <v>6.75</v>
      </c>
      <c r="M130" s="6">
        <f t="shared" si="1"/>
        <v>6.75</v>
      </c>
      <c r="N130" t="s">
        <v>6198</v>
      </c>
      <c r="O130" t="s">
        <v>6202</v>
      </c>
    </row>
    <row r="131" spans="1:15" x14ac:dyDescent="0.4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2" t="str">
        <f>IF(_xlfn.XLOOKUP(C131,customers!$A$1:$A$1001,customers!$B$1:$B$1001,,0)=0," ",(_xlfn.XLOOKUP(C131,customers!$A$1:$A$1001,customers!$B$1:$B$1001,,0)))</f>
        <v>Evelina Dacca</v>
      </c>
      <c r="G131" s="2" t="str">
        <f>IF(VLOOKUP(C131,customers!$A$1:I1130,3,FALSE)=0," ",(VLOOKUP(C131,customers!$A$1:I1130,3,FALSE)))</f>
        <v>edacca3l@google.pl</v>
      </c>
      <c r="H131" s="2" t="str">
        <f>VLOOKUP(C131,customers!$A$1:I1130,7,FALSE)</f>
        <v>United States</v>
      </c>
      <c r="I131" t="str">
        <f>VLOOKUP(D131,products!$A$1:G178,2,FALSE)</f>
        <v>Exc</v>
      </c>
      <c r="J131" t="str">
        <f>VLOOKUP(D131,products!$A$1:G178,3,FALSE)</f>
        <v>D</v>
      </c>
      <c r="K131" s="1">
        <f>VLOOKUP(D131,products!$A$1:G178,4,FALSE)</f>
        <v>1</v>
      </c>
      <c r="L131" s="6">
        <f>VLOOKUP(D131,products!$A$1:G178,5,FALSE)</f>
        <v>12.15</v>
      </c>
      <c r="M131" s="6">
        <f t="shared" ref="M131:M194" si="2">L131*E131</f>
        <v>12.15</v>
      </c>
      <c r="N131" t="s">
        <v>6197</v>
      </c>
      <c r="O131" t="s">
        <v>6204</v>
      </c>
    </row>
    <row r="132" spans="1:15" x14ac:dyDescent="0.4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2" t="str">
        <f>IF(_xlfn.XLOOKUP(C132,customers!$A$1:$A$1001,customers!$B$1:$B$1001,,0)=0," ",(_xlfn.XLOOKUP(C132,customers!$A$1:$A$1001,customers!$B$1:$B$1001,,0)))</f>
        <v>Bidget Tremellier</v>
      </c>
      <c r="G132" s="2" t="str">
        <f>IF(VLOOKUP(C132,customers!$A$1:I1131,3,FALSE)=0," ",(VLOOKUP(C132,customers!$A$1:I1131,3,FALSE)))</f>
        <v xml:space="preserve"> </v>
      </c>
      <c r="H132" s="2" t="str">
        <f>VLOOKUP(C132,customers!$A$1:I1131,7,FALSE)</f>
        <v>Ireland</v>
      </c>
      <c r="I132" t="str">
        <f>VLOOKUP(D132,products!$A$1:G179,2,FALSE)</f>
        <v>Ara</v>
      </c>
      <c r="J132" t="str">
        <f>VLOOKUP(D132,products!$A$1:G179,3,FALSE)</f>
        <v>L</v>
      </c>
      <c r="K132" s="1">
        <f>VLOOKUP(D132,products!$A$1:G179,4,FALSE)</f>
        <v>2.5</v>
      </c>
      <c r="L132" s="6">
        <f>VLOOKUP(D132,products!$A$1:G179,5,FALSE)</f>
        <v>29.784999999999997</v>
      </c>
      <c r="M132" s="6">
        <f t="shared" si="2"/>
        <v>148.92499999999998</v>
      </c>
      <c r="N132" t="s">
        <v>6198</v>
      </c>
      <c r="O132" t="s">
        <v>6203</v>
      </c>
    </row>
    <row r="133" spans="1:15" x14ac:dyDescent="0.4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2" t="str">
        <f>IF(_xlfn.XLOOKUP(C133,customers!$A$1:$A$1001,customers!$B$1:$B$1001,,0)=0," ",(_xlfn.XLOOKUP(C133,customers!$A$1:$A$1001,customers!$B$1:$B$1001,,0)))</f>
        <v>Bobinette Hindsberg</v>
      </c>
      <c r="G133" s="2" t="str">
        <f>IF(VLOOKUP(C133,customers!$A$1:I1132,3,FALSE)=0," ",(VLOOKUP(C133,customers!$A$1:I1132,3,FALSE)))</f>
        <v>bhindsberg3n@blogs.com</v>
      </c>
      <c r="H133" s="2" t="str">
        <f>VLOOKUP(C133,customers!$A$1:I1132,7,FALSE)</f>
        <v>United States</v>
      </c>
      <c r="I133" t="str">
        <f>VLOOKUP(D133,products!$A$1:G180,2,FALSE)</f>
        <v>Exc</v>
      </c>
      <c r="J133" t="str">
        <f>VLOOKUP(D133,products!$A$1:G180,3,FALSE)</f>
        <v>D</v>
      </c>
      <c r="K133" s="1">
        <f>VLOOKUP(D133,products!$A$1:G180,4,FALSE)</f>
        <v>0.5</v>
      </c>
      <c r="L133" s="6">
        <f>VLOOKUP(D133,products!$A$1:G180,5,FALSE)</f>
        <v>7.29</v>
      </c>
      <c r="M133" s="6">
        <f t="shared" si="2"/>
        <v>14.58</v>
      </c>
      <c r="N133" t="s">
        <v>6197</v>
      </c>
      <c r="O133" t="s">
        <v>6204</v>
      </c>
    </row>
    <row r="134" spans="1:15" x14ac:dyDescent="0.4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2" t="str">
        <f>IF(_xlfn.XLOOKUP(C134,customers!$A$1:$A$1001,customers!$B$1:$B$1001,,0)=0," ",(_xlfn.XLOOKUP(C134,customers!$A$1:$A$1001,customers!$B$1:$B$1001,,0)))</f>
        <v>Osbert Robins</v>
      </c>
      <c r="G134" s="2" t="str">
        <f>IF(VLOOKUP(C134,customers!$A$1:I1133,3,FALSE)=0," ",(VLOOKUP(C134,customers!$A$1:I1133,3,FALSE)))</f>
        <v>orobins3o@salon.com</v>
      </c>
      <c r="H134" s="2" t="str">
        <f>VLOOKUP(C134,customers!$A$1:I1133,7,FALSE)</f>
        <v>United States</v>
      </c>
      <c r="I134" t="str">
        <f>VLOOKUP(D134,products!$A$1:G181,2,FALSE)</f>
        <v>Ara</v>
      </c>
      <c r="J134" t="str">
        <f>VLOOKUP(D134,products!$A$1:G181,3,FALSE)</f>
        <v>L</v>
      </c>
      <c r="K134" s="1">
        <f>VLOOKUP(D134,products!$A$1:G181,4,FALSE)</f>
        <v>2.5</v>
      </c>
      <c r="L134" s="6">
        <f>VLOOKUP(D134,products!$A$1:G181,5,FALSE)</f>
        <v>29.784999999999997</v>
      </c>
      <c r="M134" s="6">
        <f t="shared" si="2"/>
        <v>148.92499999999998</v>
      </c>
      <c r="N134" t="s">
        <v>6198</v>
      </c>
      <c r="O134" t="s">
        <v>6203</v>
      </c>
    </row>
    <row r="135" spans="1:15" x14ac:dyDescent="0.4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2" t="str">
        <f>IF(_xlfn.XLOOKUP(C135,customers!$A$1:$A$1001,customers!$B$1:$B$1001,,0)=0," ",(_xlfn.XLOOKUP(C135,customers!$A$1:$A$1001,customers!$B$1:$B$1001,,0)))</f>
        <v>Othello Syseland</v>
      </c>
      <c r="G135" s="2" t="str">
        <f>IF(VLOOKUP(C135,customers!$A$1:I1134,3,FALSE)=0," ",(VLOOKUP(C135,customers!$A$1:I1134,3,FALSE)))</f>
        <v>osyseland3p@independent.co.uk</v>
      </c>
      <c r="H135" s="2" t="str">
        <f>VLOOKUP(C135,customers!$A$1:I1134,7,FALSE)</f>
        <v>United States</v>
      </c>
      <c r="I135" t="str">
        <f>VLOOKUP(D135,products!$A$1:G182,2,FALSE)</f>
        <v>Lib</v>
      </c>
      <c r="J135" t="str">
        <f>VLOOKUP(D135,products!$A$1:G182,3,FALSE)</f>
        <v>D</v>
      </c>
      <c r="K135" s="1">
        <f>VLOOKUP(D135,products!$A$1:G182,4,FALSE)</f>
        <v>1</v>
      </c>
      <c r="L135" s="6">
        <f>VLOOKUP(D135,products!$A$1:G182,5,FALSE)</f>
        <v>12.95</v>
      </c>
      <c r="M135" s="6">
        <f t="shared" si="2"/>
        <v>12.95</v>
      </c>
      <c r="N135" t="s">
        <v>6199</v>
      </c>
      <c r="O135" t="s">
        <v>6204</v>
      </c>
    </row>
    <row r="136" spans="1:15" x14ac:dyDescent="0.4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2" t="str">
        <f>IF(_xlfn.XLOOKUP(C136,customers!$A$1:$A$1001,customers!$B$1:$B$1001,,0)=0," ",(_xlfn.XLOOKUP(C136,customers!$A$1:$A$1001,customers!$B$1:$B$1001,,0)))</f>
        <v>Ewell Hanby</v>
      </c>
      <c r="G136" s="2" t="str">
        <f>IF(VLOOKUP(C136,customers!$A$1:I1135,3,FALSE)=0," ",(VLOOKUP(C136,customers!$A$1:I1135,3,FALSE)))</f>
        <v xml:space="preserve"> </v>
      </c>
      <c r="H136" s="2" t="str">
        <f>VLOOKUP(C136,customers!$A$1:I1135,7,FALSE)</f>
        <v>United States</v>
      </c>
      <c r="I136" t="str">
        <f>VLOOKUP(D136,products!$A$1:G183,2,FALSE)</f>
        <v>Exc</v>
      </c>
      <c r="J136" t="str">
        <f>VLOOKUP(D136,products!$A$1:G183,3,FALSE)</f>
        <v>M</v>
      </c>
      <c r="K136" s="1">
        <f>VLOOKUP(D136,products!$A$1:G183,4,FALSE)</f>
        <v>2.5</v>
      </c>
      <c r="L136" s="6">
        <f>VLOOKUP(D136,products!$A$1:G183,5,FALSE)</f>
        <v>31.624999999999996</v>
      </c>
      <c r="M136" s="6">
        <f t="shared" si="2"/>
        <v>94.874999999999986</v>
      </c>
      <c r="N136" t="s">
        <v>6197</v>
      </c>
      <c r="O136" t="s">
        <v>6202</v>
      </c>
    </row>
    <row r="137" spans="1:15" x14ac:dyDescent="0.4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2" t="str">
        <f>IF(_xlfn.XLOOKUP(C137,customers!$A$1:$A$1001,customers!$B$1:$B$1001,,0)=0," ",(_xlfn.XLOOKUP(C137,customers!$A$1:$A$1001,customers!$B$1:$B$1001,,0)))</f>
        <v>Blancha McAmish</v>
      </c>
      <c r="G137" s="2" t="str">
        <f>IF(VLOOKUP(C137,customers!$A$1:I1136,3,FALSE)=0," ",(VLOOKUP(C137,customers!$A$1:I1136,3,FALSE)))</f>
        <v>bmcamish2e@tripadvisor.com</v>
      </c>
      <c r="H137" s="2" t="str">
        <f>VLOOKUP(C137,customers!$A$1:I1136,7,FALSE)</f>
        <v>United States</v>
      </c>
      <c r="I137" t="str">
        <f>VLOOKUP(D137,products!$A$1:G184,2,FALSE)</f>
        <v>Ara</v>
      </c>
      <c r="J137" t="str">
        <f>VLOOKUP(D137,products!$A$1:G184,3,FALSE)</f>
        <v>L</v>
      </c>
      <c r="K137" s="1">
        <f>VLOOKUP(D137,products!$A$1:G184,4,FALSE)</f>
        <v>0.5</v>
      </c>
      <c r="L137" s="6">
        <f>VLOOKUP(D137,products!$A$1:G184,5,FALSE)</f>
        <v>7.77</v>
      </c>
      <c r="M137" s="6">
        <f t="shared" si="2"/>
        <v>38.849999999999994</v>
      </c>
      <c r="N137" t="s">
        <v>6198</v>
      </c>
      <c r="O137" t="s">
        <v>6203</v>
      </c>
    </row>
    <row r="138" spans="1:15" x14ac:dyDescent="0.4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2" t="str">
        <f>IF(_xlfn.XLOOKUP(C138,customers!$A$1:$A$1001,customers!$B$1:$B$1001,,0)=0," ",(_xlfn.XLOOKUP(C138,customers!$A$1:$A$1001,customers!$B$1:$B$1001,,0)))</f>
        <v>Lowell Keenleyside</v>
      </c>
      <c r="G138" s="2" t="str">
        <f>IF(VLOOKUP(C138,customers!$A$1:I1137,3,FALSE)=0," ",(VLOOKUP(C138,customers!$A$1:I1137,3,FALSE)))</f>
        <v>lkeenleyside3s@topsy.com</v>
      </c>
      <c r="H138" s="2" t="str">
        <f>VLOOKUP(C138,customers!$A$1:I1137,7,FALSE)</f>
        <v>United States</v>
      </c>
      <c r="I138" t="str">
        <f>VLOOKUP(D138,products!$A$1:G185,2,FALSE)</f>
        <v>Ara</v>
      </c>
      <c r="J138" t="str">
        <f>VLOOKUP(D138,products!$A$1:G185,3,FALSE)</f>
        <v>D</v>
      </c>
      <c r="K138" s="1">
        <f>VLOOKUP(D138,products!$A$1:G185,4,FALSE)</f>
        <v>0.2</v>
      </c>
      <c r="L138" s="6">
        <f>VLOOKUP(D138,products!$A$1:G185,5,FALSE)</f>
        <v>2.9849999999999999</v>
      </c>
      <c r="M138" s="6">
        <f t="shared" si="2"/>
        <v>11.94</v>
      </c>
      <c r="N138" t="s">
        <v>6198</v>
      </c>
      <c r="O138" t="s">
        <v>6204</v>
      </c>
    </row>
    <row r="139" spans="1:15" x14ac:dyDescent="0.4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2" t="str">
        <f>IF(_xlfn.XLOOKUP(C139,customers!$A$1:$A$1001,customers!$B$1:$B$1001,,0)=0," ",(_xlfn.XLOOKUP(C139,customers!$A$1:$A$1001,customers!$B$1:$B$1001,,0)))</f>
        <v>Elonore Joliffe</v>
      </c>
      <c r="G139" s="2" t="str">
        <f>IF(VLOOKUP(C139,customers!$A$1:I1138,3,FALSE)=0," ",(VLOOKUP(C139,customers!$A$1:I1138,3,FALSE)))</f>
        <v xml:space="preserve"> </v>
      </c>
      <c r="H139" s="2" t="str">
        <f>VLOOKUP(C139,customers!$A$1:I1138,7,FALSE)</f>
        <v>Ireland</v>
      </c>
      <c r="I139" t="str">
        <f>VLOOKUP(D139,products!$A$1:G186,2,FALSE)</f>
        <v>Exc</v>
      </c>
      <c r="J139" t="str">
        <f>VLOOKUP(D139,products!$A$1:G186,3,FALSE)</f>
        <v>L</v>
      </c>
      <c r="K139" s="1">
        <f>VLOOKUP(D139,products!$A$1:G186,4,FALSE)</f>
        <v>2.5</v>
      </c>
      <c r="L139" s="6">
        <f>VLOOKUP(D139,products!$A$1:G186,5,FALSE)</f>
        <v>34.154999999999994</v>
      </c>
      <c r="M139" s="6">
        <f t="shared" si="2"/>
        <v>102.46499999999997</v>
      </c>
      <c r="N139" t="s">
        <v>6197</v>
      </c>
      <c r="O139" t="s">
        <v>6203</v>
      </c>
    </row>
    <row r="140" spans="1:15" x14ac:dyDescent="0.4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2" t="str">
        <f>IF(_xlfn.XLOOKUP(C140,customers!$A$1:$A$1001,customers!$B$1:$B$1001,,0)=0," ",(_xlfn.XLOOKUP(C140,customers!$A$1:$A$1001,customers!$B$1:$B$1001,,0)))</f>
        <v>Abraham Coleman</v>
      </c>
      <c r="G140" s="2" t="str">
        <f>IF(VLOOKUP(C140,customers!$A$1:I1139,3,FALSE)=0," ",(VLOOKUP(C140,customers!$A$1:I1139,3,FALSE)))</f>
        <v xml:space="preserve"> </v>
      </c>
      <c r="H140" s="2" t="str">
        <f>VLOOKUP(C140,customers!$A$1:I1139,7,FALSE)</f>
        <v>United States</v>
      </c>
      <c r="I140" t="str">
        <f>VLOOKUP(D140,products!$A$1:G187,2,FALSE)</f>
        <v>Exc</v>
      </c>
      <c r="J140" t="str">
        <f>VLOOKUP(D140,products!$A$1:G187,3,FALSE)</f>
        <v>D</v>
      </c>
      <c r="K140" s="1">
        <f>VLOOKUP(D140,products!$A$1:G187,4,FALSE)</f>
        <v>1</v>
      </c>
      <c r="L140" s="6">
        <f>VLOOKUP(D140,products!$A$1:G187,5,FALSE)</f>
        <v>12.15</v>
      </c>
      <c r="M140" s="6">
        <f t="shared" si="2"/>
        <v>48.6</v>
      </c>
      <c r="N140" t="s">
        <v>6197</v>
      </c>
      <c r="O140" t="s">
        <v>6204</v>
      </c>
    </row>
    <row r="141" spans="1:15" x14ac:dyDescent="0.4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2" t="str">
        <f>IF(_xlfn.XLOOKUP(C141,customers!$A$1:$A$1001,customers!$B$1:$B$1001,,0)=0," ",(_xlfn.XLOOKUP(C141,customers!$A$1:$A$1001,customers!$B$1:$B$1001,,0)))</f>
        <v>Rivy Farington</v>
      </c>
      <c r="G141" s="2" t="str">
        <f>IF(VLOOKUP(C141,customers!$A$1:I1140,3,FALSE)=0," ",(VLOOKUP(C141,customers!$A$1:I1140,3,FALSE)))</f>
        <v xml:space="preserve"> </v>
      </c>
      <c r="H141" s="2" t="str">
        <f>VLOOKUP(C141,customers!$A$1:I1140,7,FALSE)</f>
        <v>United States</v>
      </c>
      <c r="I141" t="str">
        <f>VLOOKUP(D141,products!$A$1:G188,2,FALSE)</f>
        <v>Lib</v>
      </c>
      <c r="J141" t="str">
        <f>VLOOKUP(D141,products!$A$1:G188,3,FALSE)</f>
        <v>D</v>
      </c>
      <c r="K141" s="1">
        <f>VLOOKUP(D141,products!$A$1:G188,4,FALSE)</f>
        <v>1</v>
      </c>
      <c r="L141" s="6">
        <f>VLOOKUP(D141,products!$A$1:G188,5,FALSE)</f>
        <v>12.95</v>
      </c>
      <c r="M141" s="6">
        <f t="shared" si="2"/>
        <v>77.699999999999989</v>
      </c>
      <c r="N141" t="s">
        <v>6199</v>
      </c>
      <c r="O141" t="s">
        <v>6204</v>
      </c>
    </row>
    <row r="142" spans="1:15" x14ac:dyDescent="0.4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2" t="str">
        <f>IF(_xlfn.XLOOKUP(C142,customers!$A$1:$A$1001,customers!$B$1:$B$1001,,0)=0," ",(_xlfn.XLOOKUP(C142,customers!$A$1:$A$1001,customers!$B$1:$B$1001,,0)))</f>
        <v>Vallie Kundt</v>
      </c>
      <c r="G142" s="2" t="str">
        <f>IF(VLOOKUP(C142,customers!$A$1:I1141,3,FALSE)=0," ",(VLOOKUP(C142,customers!$A$1:I1141,3,FALSE)))</f>
        <v>vkundt3w@bigcartel.com</v>
      </c>
      <c r="H142" s="2" t="str">
        <f>VLOOKUP(C142,customers!$A$1:I1141,7,FALSE)</f>
        <v>Ireland</v>
      </c>
      <c r="I142" t="str">
        <f>VLOOKUP(D142,products!$A$1:G189,2,FALSE)</f>
        <v>Lib</v>
      </c>
      <c r="J142" t="str">
        <f>VLOOKUP(D142,products!$A$1:G189,3,FALSE)</f>
        <v>D</v>
      </c>
      <c r="K142" s="1">
        <f>VLOOKUP(D142,products!$A$1:G189,4,FALSE)</f>
        <v>2.5</v>
      </c>
      <c r="L142" s="6">
        <f>VLOOKUP(D142,products!$A$1:G189,5,FALSE)</f>
        <v>29.784999999999997</v>
      </c>
      <c r="M142" s="6">
        <f t="shared" si="2"/>
        <v>29.784999999999997</v>
      </c>
      <c r="N142" t="s">
        <v>6199</v>
      </c>
      <c r="O142" t="s">
        <v>6204</v>
      </c>
    </row>
    <row r="143" spans="1:15" x14ac:dyDescent="0.4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2" t="str">
        <f>IF(_xlfn.XLOOKUP(C143,customers!$A$1:$A$1001,customers!$B$1:$B$1001,,0)=0," ",(_xlfn.XLOOKUP(C143,customers!$A$1:$A$1001,customers!$B$1:$B$1001,,0)))</f>
        <v>Boyd Bett</v>
      </c>
      <c r="G143" s="2" t="str">
        <f>IF(VLOOKUP(C143,customers!$A$1:I1142,3,FALSE)=0," ",(VLOOKUP(C143,customers!$A$1:I1142,3,FALSE)))</f>
        <v>bbett3x@google.de</v>
      </c>
      <c r="H143" s="2" t="str">
        <f>VLOOKUP(C143,customers!$A$1:I1142,7,FALSE)</f>
        <v>United States</v>
      </c>
      <c r="I143" t="str">
        <f>VLOOKUP(D143,products!$A$1:G190,2,FALSE)</f>
        <v>Ara</v>
      </c>
      <c r="J143" t="str">
        <f>VLOOKUP(D143,products!$A$1:G190,3,FALSE)</f>
        <v>L</v>
      </c>
      <c r="K143" s="1">
        <f>VLOOKUP(D143,products!$A$1:G190,4,FALSE)</f>
        <v>0.2</v>
      </c>
      <c r="L143" s="6">
        <f>VLOOKUP(D143,products!$A$1:G190,5,FALSE)</f>
        <v>3.8849999999999998</v>
      </c>
      <c r="M143" s="6">
        <f t="shared" si="2"/>
        <v>15.54</v>
      </c>
      <c r="N143" t="s">
        <v>6198</v>
      </c>
      <c r="O143" t="s">
        <v>6203</v>
      </c>
    </row>
    <row r="144" spans="1:15" x14ac:dyDescent="0.4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2" t="str">
        <f>IF(_xlfn.XLOOKUP(C144,customers!$A$1:$A$1001,customers!$B$1:$B$1001,,0)=0," ",(_xlfn.XLOOKUP(C144,customers!$A$1:$A$1001,customers!$B$1:$B$1001,,0)))</f>
        <v>Julio Armytage</v>
      </c>
      <c r="G144" s="2" t="str">
        <f>IF(VLOOKUP(C144,customers!$A$1:I1143,3,FALSE)=0," ",(VLOOKUP(C144,customers!$A$1:I1143,3,FALSE)))</f>
        <v xml:space="preserve"> </v>
      </c>
      <c r="H144" s="2" t="str">
        <f>VLOOKUP(C144,customers!$A$1:I1143,7,FALSE)</f>
        <v>Ireland</v>
      </c>
      <c r="I144" t="str">
        <f>VLOOKUP(D144,products!$A$1:G191,2,FALSE)</f>
        <v>Exc</v>
      </c>
      <c r="J144" t="str">
        <f>VLOOKUP(D144,products!$A$1:G191,3,FALSE)</f>
        <v>L</v>
      </c>
      <c r="K144" s="1">
        <f>VLOOKUP(D144,products!$A$1:G191,4,FALSE)</f>
        <v>2.5</v>
      </c>
      <c r="L144" s="6">
        <f>VLOOKUP(D144,products!$A$1:G191,5,FALSE)</f>
        <v>34.154999999999994</v>
      </c>
      <c r="M144" s="6">
        <f t="shared" si="2"/>
        <v>136.61999999999998</v>
      </c>
      <c r="N144" t="s">
        <v>6197</v>
      </c>
      <c r="O144" t="s">
        <v>6203</v>
      </c>
    </row>
    <row r="145" spans="1:15" x14ac:dyDescent="0.4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2" t="str">
        <f>IF(_xlfn.XLOOKUP(C145,customers!$A$1:$A$1001,customers!$B$1:$B$1001,,0)=0," ",(_xlfn.XLOOKUP(C145,customers!$A$1:$A$1001,customers!$B$1:$B$1001,,0)))</f>
        <v>Deana Staite</v>
      </c>
      <c r="G145" s="2" t="str">
        <f>IF(VLOOKUP(C145,customers!$A$1:I1144,3,FALSE)=0," ",(VLOOKUP(C145,customers!$A$1:I1144,3,FALSE)))</f>
        <v>dstaite3z@scientificamerican.com</v>
      </c>
      <c r="H145" s="2" t="str">
        <f>VLOOKUP(C145,customers!$A$1:I1144,7,FALSE)</f>
        <v>United States</v>
      </c>
      <c r="I145" t="str">
        <f>VLOOKUP(D145,products!$A$1:G192,2,FALSE)</f>
        <v>Lib</v>
      </c>
      <c r="J145" t="str">
        <f>VLOOKUP(D145,products!$A$1:G192,3,FALSE)</f>
        <v>M</v>
      </c>
      <c r="K145" s="1">
        <f>VLOOKUP(D145,products!$A$1:G192,4,FALSE)</f>
        <v>0.5</v>
      </c>
      <c r="L145" s="6">
        <f>VLOOKUP(D145,products!$A$1:G192,5,FALSE)</f>
        <v>8.73</v>
      </c>
      <c r="M145" s="6">
        <f t="shared" si="2"/>
        <v>17.46</v>
      </c>
      <c r="N145" t="s">
        <v>6199</v>
      </c>
      <c r="O145" t="s">
        <v>6202</v>
      </c>
    </row>
    <row r="146" spans="1:15" x14ac:dyDescent="0.4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2" t="str">
        <f>IF(_xlfn.XLOOKUP(C146,customers!$A$1:$A$1001,customers!$B$1:$B$1001,,0)=0," ",(_xlfn.XLOOKUP(C146,customers!$A$1:$A$1001,customers!$B$1:$B$1001,,0)))</f>
        <v>Winn Keyse</v>
      </c>
      <c r="G146" s="2" t="str">
        <f>IF(VLOOKUP(C146,customers!$A$1:I1145,3,FALSE)=0," ",(VLOOKUP(C146,customers!$A$1:I1145,3,FALSE)))</f>
        <v>wkeyse40@apple.com</v>
      </c>
      <c r="H146" s="2" t="str">
        <f>VLOOKUP(C146,customers!$A$1:I1145,7,FALSE)</f>
        <v>United States</v>
      </c>
      <c r="I146" t="str">
        <f>VLOOKUP(D146,products!$A$1:G193,2,FALSE)</f>
        <v>Exc</v>
      </c>
      <c r="J146" t="str">
        <f>VLOOKUP(D146,products!$A$1:G193,3,FALSE)</f>
        <v>L</v>
      </c>
      <c r="K146" s="1">
        <f>VLOOKUP(D146,products!$A$1:G193,4,FALSE)</f>
        <v>2.5</v>
      </c>
      <c r="L146" s="6">
        <f>VLOOKUP(D146,products!$A$1:G193,5,FALSE)</f>
        <v>34.154999999999994</v>
      </c>
      <c r="M146" s="6">
        <f t="shared" si="2"/>
        <v>68.309999999999988</v>
      </c>
      <c r="N146" t="s">
        <v>6197</v>
      </c>
      <c r="O146" t="s">
        <v>6203</v>
      </c>
    </row>
    <row r="147" spans="1:15" x14ac:dyDescent="0.4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2" t="str">
        <f>IF(_xlfn.XLOOKUP(C147,customers!$A$1:$A$1001,customers!$B$1:$B$1001,,0)=0," ",(_xlfn.XLOOKUP(C147,customers!$A$1:$A$1001,customers!$B$1:$B$1001,,0)))</f>
        <v>Osmund Clausen-Thue</v>
      </c>
      <c r="G147" s="2" t="str">
        <f>IF(VLOOKUP(C147,customers!$A$1:I1146,3,FALSE)=0," ",(VLOOKUP(C147,customers!$A$1:I1146,3,FALSE)))</f>
        <v>oclausenthue41@marriott.com</v>
      </c>
      <c r="H147" s="2" t="str">
        <f>VLOOKUP(C147,customers!$A$1:I1146,7,FALSE)</f>
        <v>United States</v>
      </c>
      <c r="I147" t="str">
        <f>VLOOKUP(D147,products!$A$1:G194,2,FALSE)</f>
        <v>Lib</v>
      </c>
      <c r="J147" t="str">
        <f>VLOOKUP(D147,products!$A$1:G194,3,FALSE)</f>
        <v>M</v>
      </c>
      <c r="K147" s="1">
        <f>VLOOKUP(D147,products!$A$1:G194,4,FALSE)</f>
        <v>0.2</v>
      </c>
      <c r="L147" s="6">
        <f>VLOOKUP(D147,products!$A$1:G194,5,FALSE)</f>
        <v>4.3650000000000002</v>
      </c>
      <c r="M147" s="6">
        <f t="shared" si="2"/>
        <v>17.46</v>
      </c>
      <c r="N147" t="s">
        <v>6199</v>
      </c>
      <c r="O147" t="s">
        <v>6202</v>
      </c>
    </row>
    <row r="148" spans="1:15" x14ac:dyDescent="0.4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2" t="str">
        <f>IF(_xlfn.XLOOKUP(C148,customers!$A$1:$A$1001,customers!$B$1:$B$1001,,0)=0," ",(_xlfn.XLOOKUP(C148,customers!$A$1:$A$1001,customers!$B$1:$B$1001,,0)))</f>
        <v>Leonore Francisco</v>
      </c>
      <c r="G148" s="2" t="str">
        <f>IF(VLOOKUP(C148,customers!$A$1:I1147,3,FALSE)=0," ",(VLOOKUP(C148,customers!$A$1:I1147,3,FALSE)))</f>
        <v>lfrancisco42@fema.gov</v>
      </c>
      <c r="H148" s="2" t="str">
        <f>VLOOKUP(C148,customers!$A$1:I1147,7,FALSE)</f>
        <v>United States</v>
      </c>
      <c r="I148" t="str">
        <f>VLOOKUP(D148,products!$A$1:G195,2,FALSE)</f>
        <v>Lib</v>
      </c>
      <c r="J148" t="str">
        <f>VLOOKUP(D148,products!$A$1:G195,3,FALSE)</f>
        <v>M</v>
      </c>
      <c r="K148" s="1">
        <f>VLOOKUP(D148,products!$A$1:G195,4,FALSE)</f>
        <v>1</v>
      </c>
      <c r="L148" s="6">
        <f>VLOOKUP(D148,products!$A$1:G195,5,FALSE)</f>
        <v>14.55</v>
      </c>
      <c r="M148" s="6">
        <f t="shared" si="2"/>
        <v>43.650000000000006</v>
      </c>
      <c r="N148" t="s">
        <v>6199</v>
      </c>
      <c r="O148" t="s">
        <v>6202</v>
      </c>
    </row>
    <row r="149" spans="1:15" x14ac:dyDescent="0.4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2" t="str">
        <f>IF(_xlfn.XLOOKUP(C149,customers!$A$1:$A$1001,customers!$B$1:$B$1001,,0)=0," ",(_xlfn.XLOOKUP(C149,customers!$A$1:$A$1001,customers!$B$1:$B$1001,,0)))</f>
        <v>Leonore Francisco</v>
      </c>
      <c r="G149" s="2" t="str">
        <f>IF(VLOOKUP(C149,customers!$A$1:I1148,3,FALSE)=0," ",(VLOOKUP(C149,customers!$A$1:I1148,3,FALSE)))</f>
        <v>lfrancisco42@fema.gov</v>
      </c>
      <c r="H149" s="2" t="str">
        <f>VLOOKUP(C149,customers!$A$1:I1148,7,FALSE)</f>
        <v>United States</v>
      </c>
      <c r="I149" t="str">
        <f>VLOOKUP(D149,products!$A$1:G196,2,FALSE)</f>
        <v>Exc</v>
      </c>
      <c r="J149" t="str">
        <f>VLOOKUP(D149,products!$A$1:G196,3,FALSE)</f>
        <v>M</v>
      </c>
      <c r="K149" s="1">
        <f>VLOOKUP(D149,products!$A$1:G196,4,FALSE)</f>
        <v>1</v>
      </c>
      <c r="L149" s="6">
        <f>VLOOKUP(D149,products!$A$1:G196,5,FALSE)</f>
        <v>13.75</v>
      </c>
      <c r="M149" s="6">
        <f t="shared" si="2"/>
        <v>27.5</v>
      </c>
      <c r="N149" t="s">
        <v>6197</v>
      </c>
      <c r="O149" t="s">
        <v>6202</v>
      </c>
    </row>
    <row r="150" spans="1:15" x14ac:dyDescent="0.4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2" t="str">
        <f>IF(_xlfn.XLOOKUP(C150,customers!$A$1:$A$1001,customers!$B$1:$B$1001,,0)=0," ",(_xlfn.XLOOKUP(C150,customers!$A$1:$A$1001,customers!$B$1:$B$1001,,0)))</f>
        <v>Giacobo Skingle</v>
      </c>
      <c r="G150" s="2" t="str">
        <f>IF(VLOOKUP(C150,customers!$A$1:I1149,3,FALSE)=0," ",(VLOOKUP(C150,customers!$A$1:I1149,3,FALSE)))</f>
        <v>gskingle44@clickbank.net</v>
      </c>
      <c r="H150" s="2" t="str">
        <f>VLOOKUP(C150,customers!$A$1:I1149,7,FALSE)</f>
        <v>United States</v>
      </c>
      <c r="I150" t="str">
        <f>VLOOKUP(D150,products!$A$1:G197,2,FALSE)</f>
        <v>Exc</v>
      </c>
      <c r="J150" t="str">
        <f>VLOOKUP(D150,products!$A$1:G197,3,FALSE)</f>
        <v>D</v>
      </c>
      <c r="K150" s="1">
        <f>VLOOKUP(D150,products!$A$1:G197,4,FALSE)</f>
        <v>0.2</v>
      </c>
      <c r="L150" s="6">
        <f>VLOOKUP(D150,products!$A$1:G197,5,FALSE)</f>
        <v>3.645</v>
      </c>
      <c r="M150" s="6">
        <f t="shared" si="2"/>
        <v>18.225000000000001</v>
      </c>
      <c r="N150" t="s">
        <v>6197</v>
      </c>
      <c r="O150" t="s">
        <v>6204</v>
      </c>
    </row>
    <row r="151" spans="1:15" x14ac:dyDescent="0.4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2" t="str">
        <f>IF(_xlfn.XLOOKUP(C151,customers!$A$1:$A$1001,customers!$B$1:$B$1001,,0)=0," ",(_xlfn.XLOOKUP(C151,customers!$A$1:$A$1001,customers!$B$1:$B$1001,,0)))</f>
        <v>Gerard Pirdy</v>
      </c>
      <c r="G151" s="2" t="str">
        <f>IF(VLOOKUP(C151,customers!$A$1:I1150,3,FALSE)=0," ",(VLOOKUP(C151,customers!$A$1:I1150,3,FALSE)))</f>
        <v xml:space="preserve"> </v>
      </c>
      <c r="H151" s="2" t="str">
        <f>VLOOKUP(C151,customers!$A$1:I1150,7,FALSE)</f>
        <v>United States</v>
      </c>
      <c r="I151" t="str">
        <f>VLOOKUP(D151,products!$A$1:G198,2,FALSE)</f>
        <v>Ara</v>
      </c>
      <c r="J151" t="str">
        <f>VLOOKUP(D151,products!$A$1:G198,3,FALSE)</f>
        <v>M</v>
      </c>
      <c r="K151" s="1">
        <f>VLOOKUP(D151,products!$A$1:G198,4,FALSE)</f>
        <v>2.5</v>
      </c>
      <c r="L151" s="6">
        <f>VLOOKUP(D151,products!$A$1:G198,5,FALSE)</f>
        <v>25.874999999999996</v>
      </c>
      <c r="M151" s="6">
        <f t="shared" si="2"/>
        <v>51.749999999999993</v>
      </c>
      <c r="N151" t="s">
        <v>6198</v>
      </c>
      <c r="O151" t="s">
        <v>6202</v>
      </c>
    </row>
    <row r="152" spans="1:15" x14ac:dyDescent="0.4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2" t="str">
        <f>IF(_xlfn.XLOOKUP(C152,customers!$A$1:$A$1001,customers!$B$1:$B$1001,,0)=0," ",(_xlfn.XLOOKUP(C152,customers!$A$1:$A$1001,customers!$B$1:$B$1001,,0)))</f>
        <v>Jacinthe Balsillie</v>
      </c>
      <c r="G152" s="2" t="str">
        <f>IF(VLOOKUP(C152,customers!$A$1:I1151,3,FALSE)=0," ",(VLOOKUP(C152,customers!$A$1:I1151,3,FALSE)))</f>
        <v>jbalsillie46@princeton.edu</v>
      </c>
      <c r="H152" s="2" t="str">
        <f>VLOOKUP(C152,customers!$A$1:I1151,7,FALSE)</f>
        <v>United States</v>
      </c>
      <c r="I152" t="str">
        <f>VLOOKUP(D152,products!$A$1:G199,2,FALSE)</f>
        <v>Lib</v>
      </c>
      <c r="J152" t="str">
        <f>VLOOKUP(D152,products!$A$1:G199,3,FALSE)</f>
        <v>D</v>
      </c>
      <c r="K152" s="1">
        <f>VLOOKUP(D152,products!$A$1:G199,4,FALSE)</f>
        <v>1</v>
      </c>
      <c r="L152" s="6">
        <f>VLOOKUP(D152,products!$A$1:G199,5,FALSE)</f>
        <v>12.95</v>
      </c>
      <c r="M152" s="6">
        <f t="shared" si="2"/>
        <v>12.95</v>
      </c>
      <c r="N152" t="s">
        <v>6199</v>
      </c>
      <c r="O152" t="s">
        <v>6204</v>
      </c>
    </row>
    <row r="153" spans="1:15" x14ac:dyDescent="0.4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2" t="str">
        <f>IF(_xlfn.XLOOKUP(C153,customers!$A$1:$A$1001,customers!$B$1:$B$1001,,0)=0," ",(_xlfn.XLOOKUP(C153,customers!$A$1:$A$1001,customers!$B$1:$B$1001,,0)))</f>
        <v>Quinton Fouracres</v>
      </c>
      <c r="G153" s="2" t="str">
        <f>IF(VLOOKUP(C153,customers!$A$1:I1152,3,FALSE)=0," ",(VLOOKUP(C153,customers!$A$1:I1152,3,FALSE)))</f>
        <v xml:space="preserve"> </v>
      </c>
      <c r="H153" s="2" t="str">
        <f>VLOOKUP(C153,customers!$A$1:I1152,7,FALSE)</f>
        <v>United States</v>
      </c>
      <c r="I153" t="str">
        <f>VLOOKUP(D153,products!$A$1:G200,2,FALSE)</f>
        <v>Ara</v>
      </c>
      <c r="J153" t="str">
        <f>VLOOKUP(D153,products!$A$1:G200,3,FALSE)</f>
        <v>M</v>
      </c>
      <c r="K153" s="1">
        <f>VLOOKUP(D153,products!$A$1:G200,4,FALSE)</f>
        <v>1</v>
      </c>
      <c r="L153" s="6">
        <f>VLOOKUP(D153,products!$A$1:G200,5,FALSE)</f>
        <v>11.25</v>
      </c>
      <c r="M153" s="6">
        <f t="shared" si="2"/>
        <v>33.75</v>
      </c>
      <c r="N153" t="s">
        <v>6198</v>
      </c>
      <c r="O153" t="s">
        <v>6202</v>
      </c>
    </row>
    <row r="154" spans="1:15" x14ac:dyDescent="0.4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2" t="str">
        <f>IF(_xlfn.XLOOKUP(C154,customers!$A$1:$A$1001,customers!$B$1:$B$1001,,0)=0," ",(_xlfn.XLOOKUP(C154,customers!$A$1:$A$1001,customers!$B$1:$B$1001,,0)))</f>
        <v>Bettina Leffek</v>
      </c>
      <c r="G154" s="2" t="str">
        <f>IF(VLOOKUP(C154,customers!$A$1:I1153,3,FALSE)=0," ",(VLOOKUP(C154,customers!$A$1:I1153,3,FALSE)))</f>
        <v>bleffek48@ning.com</v>
      </c>
      <c r="H154" s="2" t="str">
        <f>VLOOKUP(C154,customers!$A$1:I1153,7,FALSE)</f>
        <v>United States</v>
      </c>
      <c r="I154" t="str">
        <f>VLOOKUP(D154,products!$A$1:G201,2,FALSE)</f>
        <v>Rob</v>
      </c>
      <c r="J154" t="str">
        <f>VLOOKUP(D154,products!$A$1:G201,3,FALSE)</f>
        <v>M</v>
      </c>
      <c r="K154" s="1">
        <f>VLOOKUP(D154,products!$A$1:G201,4,FALSE)</f>
        <v>2.5</v>
      </c>
      <c r="L154" s="6">
        <f>VLOOKUP(D154,products!$A$1:G201,5,FALSE)</f>
        <v>22.884999999999998</v>
      </c>
      <c r="M154" s="6">
        <f t="shared" si="2"/>
        <v>68.655000000000001</v>
      </c>
      <c r="N154" t="s">
        <v>6196</v>
      </c>
      <c r="O154" t="s">
        <v>6202</v>
      </c>
    </row>
    <row r="155" spans="1:15" x14ac:dyDescent="0.4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2" t="str">
        <f>IF(_xlfn.XLOOKUP(C155,customers!$A$1:$A$1001,customers!$B$1:$B$1001,,0)=0," ",(_xlfn.XLOOKUP(C155,customers!$A$1:$A$1001,customers!$B$1:$B$1001,,0)))</f>
        <v>Hetti Penson</v>
      </c>
      <c r="G155" s="2" t="str">
        <f>IF(VLOOKUP(C155,customers!$A$1:I1154,3,FALSE)=0," ",(VLOOKUP(C155,customers!$A$1:I1154,3,FALSE)))</f>
        <v xml:space="preserve"> </v>
      </c>
      <c r="H155" s="2" t="str">
        <f>VLOOKUP(C155,customers!$A$1:I1154,7,FALSE)</f>
        <v>United States</v>
      </c>
      <c r="I155" t="str">
        <f>VLOOKUP(D155,products!$A$1:G202,2,FALSE)</f>
        <v>Rob</v>
      </c>
      <c r="J155" t="str">
        <f>VLOOKUP(D155,products!$A$1:G202,3,FALSE)</f>
        <v>D</v>
      </c>
      <c r="K155" s="1">
        <f>VLOOKUP(D155,products!$A$1:G202,4,FALSE)</f>
        <v>0.2</v>
      </c>
      <c r="L155" s="6">
        <f>VLOOKUP(D155,products!$A$1:G202,5,FALSE)</f>
        <v>2.6849999999999996</v>
      </c>
      <c r="M155" s="6">
        <f t="shared" si="2"/>
        <v>2.6849999999999996</v>
      </c>
      <c r="N155" t="s">
        <v>6196</v>
      </c>
      <c r="O155" t="s">
        <v>6204</v>
      </c>
    </row>
    <row r="156" spans="1:15" x14ac:dyDescent="0.4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2" t="str">
        <f>IF(_xlfn.XLOOKUP(C156,customers!$A$1:$A$1001,customers!$B$1:$B$1001,,0)=0," ",(_xlfn.XLOOKUP(C156,customers!$A$1:$A$1001,customers!$B$1:$B$1001,,0)))</f>
        <v>Jocko Pray</v>
      </c>
      <c r="G156" s="2" t="str">
        <f>IF(VLOOKUP(C156,customers!$A$1:I1155,3,FALSE)=0," ",(VLOOKUP(C156,customers!$A$1:I1155,3,FALSE)))</f>
        <v>jpray4a@youtube.com</v>
      </c>
      <c r="H156" s="2" t="str">
        <f>VLOOKUP(C156,customers!$A$1:I1155,7,FALSE)</f>
        <v>United States</v>
      </c>
      <c r="I156" t="str">
        <f>VLOOKUP(D156,products!$A$1:G203,2,FALSE)</f>
        <v>Ara</v>
      </c>
      <c r="J156" t="str">
        <f>VLOOKUP(D156,products!$A$1:G203,3,FALSE)</f>
        <v>D</v>
      </c>
      <c r="K156" s="1">
        <f>VLOOKUP(D156,products!$A$1:G203,4,FALSE)</f>
        <v>2.5</v>
      </c>
      <c r="L156" s="6">
        <f>VLOOKUP(D156,products!$A$1:G203,5,FALSE)</f>
        <v>22.884999999999998</v>
      </c>
      <c r="M156" s="6">
        <f t="shared" si="2"/>
        <v>114.42499999999998</v>
      </c>
      <c r="N156" t="s">
        <v>6198</v>
      </c>
      <c r="O156" t="s">
        <v>6204</v>
      </c>
    </row>
    <row r="157" spans="1:15" x14ac:dyDescent="0.4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2" t="str">
        <f>IF(_xlfn.XLOOKUP(C157,customers!$A$1:$A$1001,customers!$B$1:$B$1001,,0)=0," ",(_xlfn.XLOOKUP(C157,customers!$A$1:$A$1001,customers!$B$1:$B$1001,,0)))</f>
        <v>Grete Holborn</v>
      </c>
      <c r="G157" s="2" t="str">
        <f>IF(VLOOKUP(C157,customers!$A$1:I1156,3,FALSE)=0," ",(VLOOKUP(C157,customers!$A$1:I1156,3,FALSE)))</f>
        <v>gholborn4b@ow.ly</v>
      </c>
      <c r="H157" s="2" t="str">
        <f>VLOOKUP(C157,customers!$A$1:I1156,7,FALSE)</f>
        <v>United States</v>
      </c>
      <c r="I157" t="str">
        <f>VLOOKUP(D157,products!$A$1:G204,2,FALSE)</f>
        <v>Ara</v>
      </c>
      <c r="J157" t="str">
        <f>VLOOKUP(D157,products!$A$1:G204,3,FALSE)</f>
        <v>M</v>
      </c>
      <c r="K157" s="1">
        <f>VLOOKUP(D157,products!$A$1:G204,4,FALSE)</f>
        <v>2.5</v>
      </c>
      <c r="L157" s="6">
        <f>VLOOKUP(D157,products!$A$1:G204,5,FALSE)</f>
        <v>25.874999999999996</v>
      </c>
      <c r="M157" s="6">
        <f t="shared" si="2"/>
        <v>155.24999999999997</v>
      </c>
      <c r="N157" t="s">
        <v>6198</v>
      </c>
      <c r="O157" t="s">
        <v>6202</v>
      </c>
    </row>
    <row r="158" spans="1:15" x14ac:dyDescent="0.4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2" t="str">
        <f>IF(_xlfn.XLOOKUP(C158,customers!$A$1:$A$1001,customers!$B$1:$B$1001,,0)=0," ",(_xlfn.XLOOKUP(C158,customers!$A$1:$A$1001,customers!$B$1:$B$1001,,0)))</f>
        <v>Fielding Keinrat</v>
      </c>
      <c r="G158" s="2" t="str">
        <f>IF(VLOOKUP(C158,customers!$A$1:I1157,3,FALSE)=0," ",(VLOOKUP(C158,customers!$A$1:I1157,3,FALSE)))</f>
        <v>fkeinrat4c@dailymail.co.uk</v>
      </c>
      <c r="H158" s="2" t="str">
        <f>VLOOKUP(C158,customers!$A$1:I1157,7,FALSE)</f>
        <v>United States</v>
      </c>
      <c r="I158" t="str">
        <f>VLOOKUP(D158,products!$A$1:G205,2,FALSE)</f>
        <v>Ara</v>
      </c>
      <c r="J158" t="str">
        <f>VLOOKUP(D158,products!$A$1:G205,3,FALSE)</f>
        <v>M</v>
      </c>
      <c r="K158" s="1">
        <f>VLOOKUP(D158,products!$A$1:G205,4,FALSE)</f>
        <v>2.5</v>
      </c>
      <c r="L158" s="6">
        <f>VLOOKUP(D158,products!$A$1:G205,5,FALSE)</f>
        <v>25.874999999999996</v>
      </c>
      <c r="M158" s="6">
        <f t="shared" si="2"/>
        <v>77.624999999999986</v>
      </c>
      <c r="N158" t="s">
        <v>6198</v>
      </c>
      <c r="O158" t="s">
        <v>6202</v>
      </c>
    </row>
    <row r="159" spans="1:15" x14ac:dyDescent="0.4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2" t="str">
        <f>IF(_xlfn.XLOOKUP(C159,customers!$A$1:$A$1001,customers!$B$1:$B$1001,,0)=0," ",(_xlfn.XLOOKUP(C159,customers!$A$1:$A$1001,customers!$B$1:$B$1001,,0)))</f>
        <v>Paulo Yea</v>
      </c>
      <c r="G159" s="2" t="str">
        <f>IF(VLOOKUP(C159,customers!$A$1:I1158,3,FALSE)=0," ",(VLOOKUP(C159,customers!$A$1:I1158,3,FALSE)))</f>
        <v>pyea4d@aol.com</v>
      </c>
      <c r="H159" s="2" t="str">
        <f>VLOOKUP(C159,customers!$A$1:I1158,7,FALSE)</f>
        <v>Ireland</v>
      </c>
      <c r="I159" t="str">
        <f>VLOOKUP(D159,products!$A$1:G206,2,FALSE)</f>
        <v>Rob</v>
      </c>
      <c r="J159" t="str">
        <f>VLOOKUP(D159,products!$A$1:G206,3,FALSE)</f>
        <v>D</v>
      </c>
      <c r="K159" s="1">
        <f>VLOOKUP(D159,products!$A$1:G206,4,FALSE)</f>
        <v>2.5</v>
      </c>
      <c r="L159" s="6">
        <f>VLOOKUP(D159,products!$A$1:G206,5,FALSE)</f>
        <v>20.584999999999997</v>
      </c>
      <c r="M159" s="6">
        <f t="shared" si="2"/>
        <v>61.754999999999995</v>
      </c>
      <c r="N159" t="s">
        <v>6196</v>
      </c>
      <c r="O159" t="s">
        <v>6204</v>
      </c>
    </row>
    <row r="160" spans="1:15" x14ac:dyDescent="0.4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2" t="str">
        <f>IF(_xlfn.XLOOKUP(C160,customers!$A$1:$A$1001,customers!$B$1:$B$1001,,0)=0," ",(_xlfn.XLOOKUP(C160,customers!$A$1:$A$1001,customers!$B$1:$B$1001,,0)))</f>
        <v>Say Risborough</v>
      </c>
      <c r="G160" s="2" t="str">
        <f>IF(VLOOKUP(C160,customers!$A$1:I1159,3,FALSE)=0," ",(VLOOKUP(C160,customers!$A$1:I1159,3,FALSE)))</f>
        <v xml:space="preserve"> </v>
      </c>
      <c r="H160" s="2" t="str">
        <f>VLOOKUP(C160,customers!$A$1:I1159,7,FALSE)</f>
        <v>United States</v>
      </c>
      <c r="I160" t="str">
        <f>VLOOKUP(D160,products!$A$1:G207,2,FALSE)</f>
        <v>Rob</v>
      </c>
      <c r="J160" t="str">
        <f>VLOOKUP(D160,products!$A$1:G207,3,FALSE)</f>
        <v>D</v>
      </c>
      <c r="K160" s="1">
        <f>VLOOKUP(D160,products!$A$1:G207,4,FALSE)</f>
        <v>2.5</v>
      </c>
      <c r="L160" s="6">
        <f>VLOOKUP(D160,products!$A$1:G207,5,FALSE)</f>
        <v>20.584999999999997</v>
      </c>
      <c r="M160" s="6">
        <f t="shared" si="2"/>
        <v>123.50999999999999</v>
      </c>
      <c r="N160" t="s">
        <v>6196</v>
      </c>
      <c r="O160" t="s">
        <v>6204</v>
      </c>
    </row>
    <row r="161" spans="1:15" x14ac:dyDescent="0.4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2" t="str">
        <f>IF(_xlfn.XLOOKUP(C161,customers!$A$1:$A$1001,customers!$B$1:$B$1001,,0)=0," ",(_xlfn.XLOOKUP(C161,customers!$A$1:$A$1001,customers!$B$1:$B$1001,,0)))</f>
        <v>Alexa Sizey</v>
      </c>
      <c r="G161" s="2" t="str">
        <f>IF(VLOOKUP(C161,customers!$A$1:I1160,3,FALSE)=0," ",(VLOOKUP(C161,customers!$A$1:I1160,3,FALSE)))</f>
        <v xml:space="preserve"> </v>
      </c>
      <c r="H161" s="2" t="str">
        <f>VLOOKUP(C161,customers!$A$1:I1160,7,FALSE)</f>
        <v>United States</v>
      </c>
      <c r="I161" t="str">
        <f>VLOOKUP(D161,products!$A$1:G208,2,FALSE)</f>
        <v>Lib</v>
      </c>
      <c r="J161" t="str">
        <f>VLOOKUP(D161,products!$A$1:G208,3,FALSE)</f>
        <v>L</v>
      </c>
      <c r="K161" s="1">
        <f>VLOOKUP(D161,products!$A$1:G208,4,FALSE)</f>
        <v>2.5</v>
      </c>
      <c r="L161" s="6">
        <f>VLOOKUP(D161,products!$A$1:G208,5,FALSE)</f>
        <v>36.454999999999998</v>
      </c>
      <c r="M161" s="6">
        <f t="shared" si="2"/>
        <v>218.73</v>
      </c>
      <c r="N161" t="s">
        <v>6199</v>
      </c>
      <c r="O161" t="s">
        <v>6203</v>
      </c>
    </row>
    <row r="162" spans="1:15" x14ac:dyDescent="0.4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2" t="str">
        <f>IF(_xlfn.XLOOKUP(C162,customers!$A$1:$A$1001,customers!$B$1:$B$1001,,0)=0," ",(_xlfn.XLOOKUP(C162,customers!$A$1:$A$1001,customers!$B$1:$B$1001,,0)))</f>
        <v>Kari Swede</v>
      </c>
      <c r="G162" s="2" t="str">
        <f>IF(VLOOKUP(C162,customers!$A$1:I1161,3,FALSE)=0," ",(VLOOKUP(C162,customers!$A$1:I1161,3,FALSE)))</f>
        <v>kswede4g@addthis.com</v>
      </c>
      <c r="H162" s="2" t="str">
        <f>VLOOKUP(C162,customers!$A$1:I1161,7,FALSE)</f>
        <v>United States</v>
      </c>
      <c r="I162" t="str">
        <f>VLOOKUP(D162,products!$A$1:G209,2,FALSE)</f>
        <v>Exc</v>
      </c>
      <c r="J162" t="str">
        <f>VLOOKUP(D162,products!$A$1:G209,3,FALSE)</f>
        <v>M</v>
      </c>
      <c r="K162" s="1">
        <f>VLOOKUP(D162,products!$A$1:G209,4,FALSE)</f>
        <v>0.5</v>
      </c>
      <c r="L162" s="6">
        <f>VLOOKUP(D162,products!$A$1:G209,5,FALSE)</f>
        <v>8.25</v>
      </c>
      <c r="M162" s="6">
        <f t="shared" si="2"/>
        <v>33</v>
      </c>
      <c r="N162" t="s">
        <v>6197</v>
      </c>
      <c r="O162" t="s">
        <v>6202</v>
      </c>
    </row>
    <row r="163" spans="1:15" x14ac:dyDescent="0.4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2" t="str">
        <f>IF(_xlfn.XLOOKUP(C163,customers!$A$1:$A$1001,customers!$B$1:$B$1001,,0)=0," ",(_xlfn.XLOOKUP(C163,customers!$A$1:$A$1001,customers!$B$1:$B$1001,,0)))</f>
        <v>Leontine Rubrow</v>
      </c>
      <c r="G163" s="2" t="str">
        <f>IF(VLOOKUP(C163,customers!$A$1:I1162,3,FALSE)=0," ",(VLOOKUP(C163,customers!$A$1:I1162,3,FALSE)))</f>
        <v>lrubrow4h@microsoft.com</v>
      </c>
      <c r="H163" s="2" t="str">
        <f>VLOOKUP(C163,customers!$A$1:I1162,7,FALSE)</f>
        <v>United States</v>
      </c>
      <c r="I163" t="str">
        <f>VLOOKUP(D163,products!$A$1:G210,2,FALSE)</f>
        <v>Ara</v>
      </c>
      <c r="J163" t="str">
        <f>VLOOKUP(D163,products!$A$1:G210,3,FALSE)</f>
        <v>L</v>
      </c>
      <c r="K163" s="1">
        <f>VLOOKUP(D163,products!$A$1:G210,4,FALSE)</f>
        <v>0.5</v>
      </c>
      <c r="L163" s="6">
        <f>VLOOKUP(D163,products!$A$1:G210,5,FALSE)</f>
        <v>7.77</v>
      </c>
      <c r="M163" s="6">
        <f t="shared" si="2"/>
        <v>23.31</v>
      </c>
      <c r="N163" t="s">
        <v>6198</v>
      </c>
      <c r="O163" t="s">
        <v>6203</v>
      </c>
    </row>
    <row r="164" spans="1:15" x14ac:dyDescent="0.4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2" t="str">
        <f>IF(_xlfn.XLOOKUP(C164,customers!$A$1:$A$1001,customers!$B$1:$B$1001,,0)=0," ",(_xlfn.XLOOKUP(C164,customers!$A$1:$A$1001,customers!$B$1:$B$1001,,0)))</f>
        <v>Dottie Tift</v>
      </c>
      <c r="G164" s="2" t="str">
        <f>IF(VLOOKUP(C164,customers!$A$1:I1163,3,FALSE)=0," ",(VLOOKUP(C164,customers!$A$1:I1163,3,FALSE)))</f>
        <v>dtift4i@netvibes.com</v>
      </c>
      <c r="H164" s="2" t="str">
        <f>VLOOKUP(C164,customers!$A$1:I1163,7,FALSE)</f>
        <v>United States</v>
      </c>
      <c r="I164" t="str">
        <f>VLOOKUP(D164,products!$A$1:G211,2,FALSE)</f>
        <v>Exc</v>
      </c>
      <c r="J164" t="str">
        <f>VLOOKUP(D164,products!$A$1:G211,3,FALSE)</f>
        <v>D</v>
      </c>
      <c r="K164" s="1">
        <f>VLOOKUP(D164,products!$A$1:G211,4,FALSE)</f>
        <v>0.5</v>
      </c>
      <c r="L164" s="6">
        <f>VLOOKUP(D164,products!$A$1:G211,5,FALSE)</f>
        <v>7.29</v>
      </c>
      <c r="M164" s="6">
        <f t="shared" si="2"/>
        <v>21.87</v>
      </c>
      <c r="N164" t="s">
        <v>6197</v>
      </c>
      <c r="O164" t="s">
        <v>6204</v>
      </c>
    </row>
    <row r="165" spans="1:15" x14ac:dyDescent="0.4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2" t="str">
        <f>IF(_xlfn.XLOOKUP(C165,customers!$A$1:$A$1001,customers!$B$1:$B$1001,,0)=0," ",(_xlfn.XLOOKUP(C165,customers!$A$1:$A$1001,customers!$B$1:$B$1001,,0)))</f>
        <v>Gerardo Schonfeld</v>
      </c>
      <c r="G165" s="2" t="str">
        <f>IF(VLOOKUP(C165,customers!$A$1:I1164,3,FALSE)=0," ",(VLOOKUP(C165,customers!$A$1:I1164,3,FALSE)))</f>
        <v>gschonfeld4j@oracle.com</v>
      </c>
      <c r="H165" s="2" t="str">
        <f>VLOOKUP(C165,customers!$A$1:I1164,7,FALSE)</f>
        <v>United States</v>
      </c>
      <c r="I165" t="str">
        <f>VLOOKUP(D165,products!$A$1:G212,2,FALSE)</f>
        <v>Rob</v>
      </c>
      <c r="J165" t="str">
        <f>VLOOKUP(D165,products!$A$1:G212,3,FALSE)</f>
        <v>D</v>
      </c>
      <c r="K165" s="1">
        <f>VLOOKUP(D165,products!$A$1:G212,4,FALSE)</f>
        <v>0.2</v>
      </c>
      <c r="L165" s="6">
        <f>VLOOKUP(D165,products!$A$1:G212,5,FALSE)</f>
        <v>2.6849999999999996</v>
      </c>
      <c r="M165" s="6">
        <f t="shared" si="2"/>
        <v>16.11</v>
      </c>
      <c r="N165" t="s">
        <v>6196</v>
      </c>
      <c r="O165" t="s">
        <v>6204</v>
      </c>
    </row>
    <row r="166" spans="1:15" x14ac:dyDescent="0.4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2" t="str">
        <f>IF(_xlfn.XLOOKUP(C166,customers!$A$1:$A$1001,customers!$B$1:$B$1001,,0)=0," ",(_xlfn.XLOOKUP(C166,customers!$A$1:$A$1001,customers!$B$1:$B$1001,,0)))</f>
        <v>Claiborne Feye</v>
      </c>
      <c r="G166" s="2" t="str">
        <f>IF(VLOOKUP(C166,customers!$A$1:I1165,3,FALSE)=0," ",(VLOOKUP(C166,customers!$A$1:I1165,3,FALSE)))</f>
        <v>cfeye4k@google.co.jp</v>
      </c>
      <c r="H166" s="2" t="str">
        <f>VLOOKUP(C166,customers!$A$1:I1165,7,FALSE)</f>
        <v>Ireland</v>
      </c>
      <c r="I166" t="str">
        <f>VLOOKUP(D166,products!$A$1:G213,2,FALSE)</f>
        <v>Exc</v>
      </c>
      <c r="J166" t="str">
        <f>VLOOKUP(D166,products!$A$1:G213,3,FALSE)</f>
        <v>D</v>
      </c>
      <c r="K166" s="1">
        <f>VLOOKUP(D166,products!$A$1:G213,4,FALSE)</f>
        <v>0.5</v>
      </c>
      <c r="L166" s="6">
        <f>VLOOKUP(D166,products!$A$1:G213,5,FALSE)</f>
        <v>7.29</v>
      </c>
      <c r="M166" s="6">
        <f t="shared" si="2"/>
        <v>29.16</v>
      </c>
      <c r="N166" t="s">
        <v>6197</v>
      </c>
      <c r="O166" t="s">
        <v>6204</v>
      </c>
    </row>
    <row r="167" spans="1:15" x14ac:dyDescent="0.4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2" t="str">
        <f>IF(_xlfn.XLOOKUP(C167,customers!$A$1:$A$1001,customers!$B$1:$B$1001,,0)=0," ",(_xlfn.XLOOKUP(C167,customers!$A$1:$A$1001,customers!$B$1:$B$1001,,0)))</f>
        <v>Mina Elstone</v>
      </c>
      <c r="G167" s="2" t="str">
        <f>IF(VLOOKUP(C167,customers!$A$1:I1166,3,FALSE)=0," ",(VLOOKUP(C167,customers!$A$1:I1166,3,FALSE)))</f>
        <v xml:space="preserve"> </v>
      </c>
      <c r="H167" s="2" t="str">
        <f>VLOOKUP(C167,customers!$A$1:I1166,7,FALSE)</f>
        <v>United States</v>
      </c>
      <c r="I167" t="str">
        <f>VLOOKUP(D167,products!$A$1:G214,2,FALSE)</f>
        <v>Rob</v>
      </c>
      <c r="J167" t="str">
        <f>VLOOKUP(D167,products!$A$1:G214,3,FALSE)</f>
        <v>D</v>
      </c>
      <c r="K167" s="1">
        <f>VLOOKUP(D167,products!$A$1:G214,4,FALSE)</f>
        <v>1</v>
      </c>
      <c r="L167" s="6">
        <f>VLOOKUP(D167,products!$A$1:G214,5,FALSE)</f>
        <v>8.9499999999999993</v>
      </c>
      <c r="M167" s="6">
        <f t="shared" si="2"/>
        <v>53.699999999999996</v>
      </c>
      <c r="N167" t="s">
        <v>6196</v>
      </c>
      <c r="O167" t="s">
        <v>6204</v>
      </c>
    </row>
    <row r="168" spans="1:15" x14ac:dyDescent="0.4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2" t="str">
        <f>IF(_xlfn.XLOOKUP(C168,customers!$A$1:$A$1001,customers!$B$1:$B$1001,,0)=0," ",(_xlfn.XLOOKUP(C168,customers!$A$1:$A$1001,customers!$B$1:$B$1001,,0)))</f>
        <v>Sherman Mewrcik</v>
      </c>
      <c r="G168" s="2" t="str">
        <f>IF(VLOOKUP(C168,customers!$A$1:I1167,3,FALSE)=0," ",(VLOOKUP(C168,customers!$A$1:I1167,3,FALSE)))</f>
        <v xml:space="preserve"> </v>
      </c>
      <c r="H168" s="2" t="str">
        <f>VLOOKUP(C168,customers!$A$1:I1167,7,FALSE)</f>
        <v>United States</v>
      </c>
      <c r="I168" t="str">
        <f>VLOOKUP(D168,products!$A$1:G215,2,FALSE)</f>
        <v>Rob</v>
      </c>
      <c r="J168" t="str">
        <f>VLOOKUP(D168,products!$A$1:G215,3,FALSE)</f>
        <v>D</v>
      </c>
      <c r="K168" s="1">
        <f>VLOOKUP(D168,products!$A$1:G215,4,FALSE)</f>
        <v>0.5</v>
      </c>
      <c r="L168" s="6">
        <f>VLOOKUP(D168,products!$A$1:G215,5,FALSE)</f>
        <v>5.3699999999999992</v>
      </c>
      <c r="M168" s="6">
        <f t="shared" si="2"/>
        <v>26.849999999999994</v>
      </c>
      <c r="N168" t="s">
        <v>6196</v>
      </c>
      <c r="O168" t="s">
        <v>6204</v>
      </c>
    </row>
    <row r="169" spans="1:15" x14ac:dyDescent="0.4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2" t="str">
        <f>IF(_xlfn.XLOOKUP(C169,customers!$A$1:$A$1001,customers!$B$1:$B$1001,,0)=0," ",(_xlfn.XLOOKUP(C169,customers!$A$1:$A$1001,customers!$B$1:$B$1001,,0)))</f>
        <v>Tamarah Fero</v>
      </c>
      <c r="G169" s="2" t="str">
        <f>IF(VLOOKUP(C169,customers!$A$1:I1168,3,FALSE)=0," ",(VLOOKUP(C169,customers!$A$1:I1168,3,FALSE)))</f>
        <v>tfero4n@comsenz.com</v>
      </c>
      <c r="H169" s="2" t="str">
        <f>VLOOKUP(C169,customers!$A$1:I1168,7,FALSE)</f>
        <v>United States</v>
      </c>
      <c r="I169" t="str">
        <f>VLOOKUP(D169,products!$A$1:G216,2,FALSE)</f>
        <v>Exc</v>
      </c>
      <c r="J169" t="str">
        <f>VLOOKUP(D169,products!$A$1:G216,3,FALSE)</f>
        <v>M</v>
      </c>
      <c r="K169" s="1">
        <f>VLOOKUP(D169,products!$A$1:G216,4,FALSE)</f>
        <v>0.5</v>
      </c>
      <c r="L169" s="6">
        <f>VLOOKUP(D169,products!$A$1:G216,5,FALSE)</f>
        <v>8.25</v>
      </c>
      <c r="M169" s="6">
        <f t="shared" si="2"/>
        <v>41.25</v>
      </c>
      <c r="N169" t="s">
        <v>6197</v>
      </c>
      <c r="O169" t="s">
        <v>6202</v>
      </c>
    </row>
    <row r="170" spans="1:15" x14ac:dyDescent="0.4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2" t="str">
        <f>IF(_xlfn.XLOOKUP(C170,customers!$A$1:$A$1001,customers!$B$1:$B$1001,,0)=0," ",(_xlfn.XLOOKUP(C170,customers!$A$1:$A$1001,customers!$B$1:$B$1001,,0)))</f>
        <v>Stanislaus Valsler</v>
      </c>
      <c r="G170" s="2" t="str">
        <f>IF(VLOOKUP(C170,customers!$A$1:I1169,3,FALSE)=0," ",(VLOOKUP(C170,customers!$A$1:I1169,3,FALSE)))</f>
        <v xml:space="preserve"> </v>
      </c>
      <c r="H170" s="2" t="str">
        <f>VLOOKUP(C170,customers!$A$1:I1169,7,FALSE)</f>
        <v>Ireland</v>
      </c>
      <c r="I170" t="str">
        <f>VLOOKUP(D170,products!$A$1:G217,2,FALSE)</f>
        <v>Ara</v>
      </c>
      <c r="J170" t="str">
        <f>VLOOKUP(D170,products!$A$1:G217,3,FALSE)</f>
        <v>M</v>
      </c>
      <c r="K170" s="1">
        <f>VLOOKUP(D170,products!$A$1:G217,4,FALSE)</f>
        <v>0.5</v>
      </c>
      <c r="L170" s="6">
        <f>VLOOKUP(D170,products!$A$1:G217,5,FALSE)</f>
        <v>6.75</v>
      </c>
      <c r="M170" s="6">
        <f t="shared" si="2"/>
        <v>40.5</v>
      </c>
      <c r="N170" t="s">
        <v>6198</v>
      </c>
      <c r="O170" t="s">
        <v>6202</v>
      </c>
    </row>
    <row r="171" spans="1:15" x14ac:dyDescent="0.4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2" t="str">
        <f>IF(_xlfn.XLOOKUP(C171,customers!$A$1:$A$1001,customers!$B$1:$B$1001,,0)=0," ",(_xlfn.XLOOKUP(C171,customers!$A$1:$A$1001,customers!$B$1:$B$1001,,0)))</f>
        <v>Felita Dauney</v>
      </c>
      <c r="G171" s="2" t="str">
        <f>IF(VLOOKUP(C171,customers!$A$1:I1170,3,FALSE)=0," ",(VLOOKUP(C171,customers!$A$1:I1170,3,FALSE)))</f>
        <v>fdauney4p@sphinn.com</v>
      </c>
      <c r="H171" s="2" t="str">
        <f>VLOOKUP(C171,customers!$A$1:I1170,7,FALSE)</f>
        <v>Ireland</v>
      </c>
      <c r="I171" t="str">
        <f>VLOOKUP(D171,products!$A$1:G218,2,FALSE)</f>
        <v>Rob</v>
      </c>
      <c r="J171" t="str">
        <f>VLOOKUP(D171,products!$A$1:G218,3,FALSE)</f>
        <v>D</v>
      </c>
      <c r="K171" s="1">
        <f>VLOOKUP(D171,products!$A$1:G218,4,FALSE)</f>
        <v>1</v>
      </c>
      <c r="L171" s="6">
        <f>VLOOKUP(D171,products!$A$1:G218,5,FALSE)</f>
        <v>8.9499999999999993</v>
      </c>
      <c r="M171" s="6">
        <f t="shared" si="2"/>
        <v>17.899999999999999</v>
      </c>
      <c r="N171" t="s">
        <v>6196</v>
      </c>
      <c r="O171" t="s">
        <v>6204</v>
      </c>
    </row>
    <row r="172" spans="1:15" x14ac:dyDescent="0.4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2" t="str">
        <f>IF(_xlfn.XLOOKUP(C172,customers!$A$1:$A$1001,customers!$B$1:$B$1001,,0)=0," ",(_xlfn.XLOOKUP(C172,customers!$A$1:$A$1001,customers!$B$1:$B$1001,,0)))</f>
        <v>Serena Earley</v>
      </c>
      <c r="G172" s="2" t="str">
        <f>IF(VLOOKUP(C172,customers!$A$1:I1171,3,FALSE)=0," ",(VLOOKUP(C172,customers!$A$1:I1171,3,FALSE)))</f>
        <v>searley4q@youku.com</v>
      </c>
      <c r="H172" s="2" t="str">
        <f>VLOOKUP(C172,customers!$A$1:I1171,7,FALSE)</f>
        <v>United Kingdom</v>
      </c>
      <c r="I172" t="str">
        <f>VLOOKUP(D172,products!$A$1:G219,2,FALSE)</f>
        <v>Exc</v>
      </c>
      <c r="J172" t="str">
        <f>VLOOKUP(D172,products!$A$1:G219,3,FALSE)</f>
        <v>L</v>
      </c>
      <c r="K172" s="1">
        <f>VLOOKUP(D172,products!$A$1:G219,4,FALSE)</f>
        <v>2.5</v>
      </c>
      <c r="L172" s="6">
        <f>VLOOKUP(D172,products!$A$1:G219,5,FALSE)</f>
        <v>34.154999999999994</v>
      </c>
      <c r="M172" s="6">
        <f t="shared" si="2"/>
        <v>68.309999999999988</v>
      </c>
      <c r="N172" t="s">
        <v>6197</v>
      </c>
      <c r="O172" t="s">
        <v>6203</v>
      </c>
    </row>
    <row r="173" spans="1:15" x14ac:dyDescent="0.4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2" t="str">
        <f>IF(_xlfn.XLOOKUP(C173,customers!$A$1:$A$1001,customers!$B$1:$B$1001,,0)=0," ",(_xlfn.XLOOKUP(C173,customers!$A$1:$A$1001,customers!$B$1:$B$1001,,0)))</f>
        <v>Minny Chamberlayne</v>
      </c>
      <c r="G173" s="2" t="str">
        <f>IF(VLOOKUP(C173,customers!$A$1:I1172,3,FALSE)=0," ",(VLOOKUP(C173,customers!$A$1:I1172,3,FALSE)))</f>
        <v>mchamberlayne4r@bigcartel.com</v>
      </c>
      <c r="H173" s="2" t="str">
        <f>VLOOKUP(C173,customers!$A$1:I1172,7,FALSE)</f>
        <v>United States</v>
      </c>
      <c r="I173" t="str">
        <f>VLOOKUP(D173,products!$A$1:G220,2,FALSE)</f>
        <v>Exc</v>
      </c>
      <c r="J173" t="str">
        <f>VLOOKUP(D173,products!$A$1:G220,3,FALSE)</f>
        <v>M</v>
      </c>
      <c r="K173" s="1">
        <f>VLOOKUP(D173,products!$A$1:G220,4,FALSE)</f>
        <v>2.5</v>
      </c>
      <c r="L173" s="6">
        <f>VLOOKUP(D173,products!$A$1:G220,5,FALSE)</f>
        <v>31.624999999999996</v>
      </c>
      <c r="M173" s="6">
        <f t="shared" si="2"/>
        <v>63.249999999999993</v>
      </c>
      <c r="N173" t="s">
        <v>6197</v>
      </c>
      <c r="O173" t="s">
        <v>6202</v>
      </c>
    </row>
    <row r="174" spans="1:15" x14ac:dyDescent="0.4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2" t="str">
        <f>IF(_xlfn.XLOOKUP(C174,customers!$A$1:$A$1001,customers!$B$1:$B$1001,,0)=0," ",(_xlfn.XLOOKUP(C174,customers!$A$1:$A$1001,customers!$B$1:$B$1001,,0)))</f>
        <v>Bartholemy Flaherty</v>
      </c>
      <c r="G174" s="2" t="str">
        <f>IF(VLOOKUP(C174,customers!$A$1:I1173,3,FALSE)=0," ",(VLOOKUP(C174,customers!$A$1:I1173,3,FALSE)))</f>
        <v>bflaherty4s@moonfruit.com</v>
      </c>
      <c r="H174" s="2" t="str">
        <f>VLOOKUP(C174,customers!$A$1:I1173,7,FALSE)</f>
        <v>Ireland</v>
      </c>
      <c r="I174" t="str">
        <f>VLOOKUP(D174,products!$A$1:G221,2,FALSE)</f>
        <v>Exc</v>
      </c>
      <c r="J174" t="str">
        <f>VLOOKUP(D174,products!$A$1:G221,3,FALSE)</f>
        <v>D</v>
      </c>
      <c r="K174" s="1">
        <f>VLOOKUP(D174,products!$A$1:G221,4,FALSE)</f>
        <v>0.5</v>
      </c>
      <c r="L174" s="6">
        <f>VLOOKUP(D174,products!$A$1:G221,5,FALSE)</f>
        <v>7.29</v>
      </c>
      <c r="M174" s="6">
        <f t="shared" si="2"/>
        <v>21.87</v>
      </c>
      <c r="N174" t="s">
        <v>6197</v>
      </c>
      <c r="O174" t="s">
        <v>6204</v>
      </c>
    </row>
    <row r="175" spans="1:15" x14ac:dyDescent="0.4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2" t="str">
        <f>IF(_xlfn.XLOOKUP(C175,customers!$A$1:$A$1001,customers!$B$1:$B$1001,,0)=0," ",(_xlfn.XLOOKUP(C175,customers!$A$1:$A$1001,customers!$B$1:$B$1001,,0)))</f>
        <v>Oran Colbeck</v>
      </c>
      <c r="G175" s="2" t="str">
        <f>IF(VLOOKUP(C175,customers!$A$1:I1174,3,FALSE)=0," ",(VLOOKUP(C175,customers!$A$1:I1174,3,FALSE)))</f>
        <v>ocolbeck4t@sina.com.cn</v>
      </c>
      <c r="H175" s="2" t="str">
        <f>VLOOKUP(C175,customers!$A$1:I1174,7,FALSE)</f>
        <v>United States</v>
      </c>
      <c r="I175" t="str">
        <f>VLOOKUP(D175,products!$A$1:G222,2,FALSE)</f>
        <v>Rob</v>
      </c>
      <c r="J175" t="str">
        <f>VLOOKUP(D175,products!$A$1:G222,3,FALSE)</f>
        <v>M</v>
      </c>
      <c r="K175" s="1">
        <f>VLOOKUP(D175,products!$A$1:G222,4,FALSE)</f>
        <v>2.5</v>
      </c>
      <c r="L175" s="6">
        <f>VLOOKUP(D175,products!$A$1:G222,5,FALSE)</f>
        <v>22.884999999999998</v>
      </c>
      <c r="M175" s="6">
        <f t="shared" si="2"/>
        <v>91.539999999999992</v>
      </c>
      <c r="N175" t="s">
        <v>6196</v>
      </c>
      <c r="O175" t="s">
        <v>6202</v>
      </c>
    </row>
    <row r="176" spans="1:15" x14ac:dyDescent="0.4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2" t="str">
        <f>IF(_xlfn.XLOOKUP(C176,customers!$A$1:$A$1001,customers!$B$1:$B$1001,,0)=0," ",(_xlfn.XLOOKUP(C176,customers!$A$1:$A$1001,customers!$B$1:$B$1001,,0)))</f>
        <v>Elysee Sketch</v>
      </c>
      <c r="G176" s="2" t="str">
        <f>IF(VLOOKUP(C176,customers!$A$1:I1175,3,FALSE)=0," ",(VLOOKUP(C176,customers!$A$1:I1175,3,FALSE)))</f>
        <v xml:space="preserve"> </v>
      </c>
      <c r="H176" s="2" t="str">
        <f>VLOOKUP(C176,customers!$A$1:I1175,7,FALSE)</f>
        <v>United States</v>
      </c>
      <c r="I176" t="str">
        <f>VLOOKUP(D176,products!$A$1:G223,2,FALSE)</f>
        <v>Exc</v>
      </c>
      <c r="J176" t="str">
        <f>VLOOKUP(D176,products!$A$1:G223,3,FALSE)</f>
        <v>L</v>
      </c>
      <c r="K176" s="1">
        <f>VLOOKUP(D176,products!$A$1:G223,4,FALSE)</f>
        <v>2.5</v>
      </c>
      <c r="L176" s="6">
        <f>VLOOKUP(D176,products!$A$1:G223,5,FALSE)</f>
        <v>34.154999999999994</v>
      </c>
      <c r="M176" s="6">
        <f t="shared" si="2"/>
        <v>204.92999999999995</v>
      </c>
      <c r="N176" t="s">
        <v>6197</v>
      </c>
      <c r="O176" t="s">
        <v>6203</v>
      </c>
    </row>
    <row r="177" spans="1:15" x14ac:dyDescent="0.4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2" t="str">
        <f>IF(_xlfn.XLOOKUP(C177,customers!$A$1:$A$1001,customers!$B$1:$B$1001,,0)=0," ",(_xlfn.XLOOKUP(C177,customers!$A$1:$A$1001,customers!$B$1:$B$1001,,0)))</f>
        <v>Ethelda Hobbing</v>
      </c>
      <c r="G177" s="2" t="str">
        <f>IF(VLOOKUP(C177,customers!$A$1:I1176,3,FALSE)=0," ",(VLOOKUP(C177,customers!$A$1:I1176,3,FALSE)))</f>
        <v>ehobbing4v@nsw.gov.au</v>
      </c>
      <c r="H177" s="2" t="str">
        <f>VLOOKUP(C177,customers!$A$1:I1176,7,FALSE)</f>
        <v>United States</v>
      </c>
      <c r="I177" t="str">
        <f>VLOOKUP(D177,products!$A$1:G224,2,FALSE)</f>
        <v>Exc</v>
      </c>
      <c r="J177" t="str">
        <f>VLOOKUP(D177,products!$A$1:G224,3,FALSE)</f>
        <v>M</v>
      </c>
      <c r="K177" s="1">
        <f>VLOOKUP(D177,products!$A$1:G224,4,FALSE)</f>
        <v>2.5</v>
      </c>
      <c r="L177" s="6">
        <f>VLOOKUP(D177,products!$A$1:G224,5,FALSE)</f>
        <v>31.624999999999996</v>
      </c>
      <c r="M177" s="6">
        <f t="shared" si="2"/>
        <v>63.249999999999993</v>
      </c>
      <c r="N177" t="s">
        <v>6197</v>
      </c>
      <c r="O177" t="s">
        <v>6202</v>
      </c>
    </row>
    <row r="178" spans="1:15" x14ac:dyDescent="0.4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2" t="str">
        <f>IF(_xlfn.XLOOKUP(C178,customers!$A$1:$A$1001,customers!$B$1:$B$1001,,0)=0," ",(_xlfn.XLOOKUP(C178,customers!$A$1:$A$1001,customers!$B$1:$B$1001,,0)))</f>
        <v>Odille Thynne</v>
      </c>
      <c r="G178" s="2" t="str">
        <f>IF(VLOOKUP(C178,customers!$A$1:I1177,3,FALSE)=0," ",(VLOOKUP(C178,customers!$A$1:I1177,3,FALSE)))</f>
        <v>othynne4w@auda.org.au</v>
      </c>
      <c r="H178" s="2" t="str">
        <f>VLOOKUP(C178,customers!$A$1:I1177,7,FALSE)</f>
        <v>United States</v>
      </c>
      <c r="I178" t="str">
        <f>VLOOKUP(D178,products!$A$1:G225,2,FALSE)</f>
        <v>Exc</v>
      </c>
      <c r="J178" t="str">
        <f>VLOOKUP(D178,products!$A$1:G225,3,FALSE)</f>
        <v>L</v>
      </c>
      <c r="K178" s="1">
        <f>VLOOKUP(D178,products!$A$1:G225,4,FALSE)</f>
        <v>2.5</v>
      </c>
      <c r="L178" s="6">
        <f>VLOOKUP(D178,products!$A$1:G225,5,FALSE)</f>
        <v>34.154999999999994</v>
      </c>
      <c r="M178" s="6">
        <f t="shared" si="2"/>
        <v>34.154999999999994</v>
      </c>
      <c r="N178" t="s">
        <v>6197</v>
      </c>
      <c r="O178" t="s">
        <v>6203</v>
      </c>
    </row>
    <row r="179" spans="1:15" x14ac:dyDescent="0.4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2" t="str">
        <f>IF(_xlfn.XLOOKUP(C179,customers!$A$1:$A$1001,customers!$B$1:$B$1001,,0)=0," ",(_xlfn.XLOOKUP(C179,customers!$A$1:$A$1001,customers!$B$1:$B$1001,,0)))</f>
        <v>Emlynne Heining</v>
      </c>
      <c r="G179" s="2" t="str">
        <f>IF(VLOOKUP(C179,customers!$A$1:I1178,3,FALSE)=0," ",(VLOOKUP(C179,customers!$A$1:I1178,3,FALSE)))</f>
        <v>eheining4x@flickr.com</v>
      </c>
      <c r="H179" s="2" t="str">
        <f>VLOOKUP(C179,customers!$A$1:I1178,7,FALSE)</f>
        <v>United States</v>
      </c>
      <c r="I179" t="str">
        <f>VLOOKUP(D179,products!$A$1:G226,2,FALSE)</f>
        <v>Rob</v>
      </c>
      <c r="J179" t="str">
        <f>VLOOKUP(D179,products!$A$1:G226,3,FALSE)</f>
        <v>L</v>
      </c>
      <c r="K179" s="1">
        <f>VLOOKUP(D179,products!$A$1:G226,4,FALSE)</f>
        <v>2.5</v>
      </c>
      <c r="L179" s="6">
        <f>VLOOKUP(D179,products!$A$1:G226,5,FALSE)</f>
        <v>27.484999999999996</v>
      </c>
      <c r="M179" s="6">
        <f t="shared" si="2"/>
        <v>109.93999999999998</v>
      </c>
      <c r="N179" t="s">
        <v>6196</v>
      </c>
      <c r="O179" t="s">
        <v>6203</v>
      </c>
    </row>
    <row r="180" spans="1:15" x14ac:dyDescent="0.4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2" t="str">
        <f>IF(_xlfn.XLOOKUP(C180,customers!$A$1:$A$1001,customers!$B$1:$B$1001,,0)=0," ",(_xlfn.XLOOKUP(C180,customers!$A$1:$A$1001,customers!$B$1:$B$1001,,0)))</f>
        <v>Katerina Melloi</v>
      </c>
      <c r="G180" s="2" t="str">
        <f>IF(VLOOKUP(C180,customers!$A$1:I1179,3,FALSE)=0," ",(VLOOKUP(C180,customers!$A$1:I1179,3,FALSE)))</f>
        <v>kmelloi4y@imdb.com</v>
      </c>
      <c r="H180" s="2" t="str">
        <f>VLOOKUP(C180,customers!$A$1:I1179,7,FALSE)</f>
        <v>United States</v>
      </c>
      <c r="I180" t="str">
        <f>VLOOKUP(D180,products!$A$1:G227,2,FALSE)</f>
        <v>Ara</v>
      </c>
      <c r="J180" t="str">
        <f>VLOOKUP(D180,products!$A$1:G227,3,FALSE)</f>
        <v>L</v>
      </c>
      <c r="K180" s="1">
        <f>VLOOKUP(D180,products!$A$1:G227,4,FALSE)</f>
        <v>1</v>
      </c>
      <c r="L180" s="6">
        <f>VLOOKUP(D180,products!$A$1:G227,5,FALSE)</f>
        <v>12.95</v>
      </c>
      <c r="M180" s="6">
        <f t="shared" si="2"/>
        <v>25.9</v>
      </c>
      <c r="N180" t="s">
        <v>6198</v>
      </c>
      <c r="O180" t="s">
        <v>6203</v>
      </c>
    </row>
    <row r="181" spans="1:15" x14ac:dyDescent="0.4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2" t="str">
        <f>IF(_xlfn.XLOOKUP(C181,customers!$A$1:$A$1001,customers!$B$1:$B$1001,,0)=0," ",(_xlfn.XLOOKUP(C181,customers!$A$1:$A$1001,customers!$B$1:$B$1001,,0)))</f>
        <v>Tiffany Scardafield</v>
      </c>
      <c r="G181" s="2" t="str">
        <f>IF(VLOOKUP(C181,customers!$A$1:I1180,3,FALSE)=0," ",(VLOOKUP(C181,customers!$A$1:I1180,3,FALSE)))</f>
        <v xml:space="preserve"> </v>
      </c>
      <c r="H181" s="2" t="str">
        <f>VLOOKUP(C181,customers!$A$1:I1180,7,FALSE)</f>
        <v>Ireland</v>
      </c>
      <c r="I181" t="str">
        <f>VLOOKUP(D181,products!$A$1:G228,2,FALSE)</f>
        <v>Ara</v>
      </c>
      <c r="J181" t="str">
        <f>VLOOKUP(D181,products!$A$1:G228,3,FALSE)</f>
        <v>D</v>
      </c>
      <c r="K181" s="1">
        <f>VLOOKUP(D181,products!$A$1:G228,4,FALSE)</f>
        <v>0.2</v>
      </c>
      <c r="L181" s="6">
        <f>VLOOKUP(D181,products!$A$1:G228,5,FALSE)</f>
        <v>2.9849999999999999</v>
      </c>
      <c r="M181" s="6">
        <f t="shared" si="2"/>
        <v>2.9849999999999999</v>
      </c>
      <c r="N181" t="s">
        <v>6198</v>
      </c>
      <c r="O181" t="s">
        <v>6204</v>
      </c>
    </row>
    <row r="182" spans="1:15" x14ac:dyDescent="0.4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2" t="str">
        <f>IF(_xlfn.XLOOKUP(C182,customers!$A$1:$A$1001,customers!$B$1:$B$1001,,0)=0," ",(_xlfn.XLOOKUP(C182,customers!$A$1:$A$1001,customers!$B$1:$B$1001,,0)))</f>
        <v>Abrahan Mussen</v>
      </c>
      <c r="G182" s="2" t="str">
        <f>IF(VLOOKUP(C182,customers!$A$1:I1181,3,FALSE)=0," ",(VLOOKUP(C182,customers!$A$1:I1181,3,FALSE)))</f>
        <v>amussen50@51.la</v>
      </c>
      <c r="H182" s="2" t="str">
        <f>VLOOKUP(C182,customers!$A$1:I1181,7,FALSE)</f>
        <v>United States</v>
      </c>
      <c r="I182" t="str">
        <f>VLOOKUP(D182,products!$A$1:G229,2,FALSE)</f>
        <v>Exc</v>
      </c>
      <c r="J182" t="str">
        <f>VLOOKUP(D182,products!$A$1:G229,3,FALSE)</f>
        <v>L</v>
      </c>
      <c r="K182" s="1">
        <f>VLOOKUP(D182,products!$A$1:G229,4,FALSE)</f>
        <v>0.2</v>
      </c>
      <c r="L182" s="6">
        <f>VLOOKUP(D182,products!$A$1:G229,5,FALSE)</f>
        <v>4.4550000000000001</v>
      </c>
      <c r="M182" s="6">
        <f t="shared" si="2"/>
        <v>22.274999999999999</v>
      </c>
      <c r="N182" t="s">
        <v>6197</v>
      </c>
      <c r="O182" t="s">
        <v>6203</v>
      </c>
    </row>
    <row r="183" spans="1:15" x14ac:dyDescent="0.4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2" t="str">
        <f>IF(_xlfn.XLOOKUP(C183,customers!$A$1:$A$1001,customers!$B$1:$B$1001,,0)=0," ",(_xlfn.XLOOKUP(C183,customers!$A$1:$A$1001,customers!$B$1:$B$1001,,0)))</f>
        <v>Abrahan Mussen</v>
      </c>
      <c r="G183" s="2" t="str">
        <f>IF(VLOOKUP(C183,customers!$A$1:I1182,3,FALSE)=0," ",(VLOOKUP(C183,customers!$A$1:I1182,3,FALSE)))</f>
        <v>amussen50@51.la</v>
      </c>
      <c r="H183" s="2" t="str">
        <f>VLOOKUP(C183,customers!$A$1:I1182,7,FALSE)</f>
        <v>United States</v>
      </c>
      <c r="I183" t="str">
        <f>VLOOKUP(D183,products!$A$1:G230,2,FALSE)</f>
        <v>Ara</v>
      </c>
      <c r="J183" t="str">
        <f>VLOOKUP(D183,products!$A$1:G230,3,FALSE)</f>
        <v>D</v>
      </c>
      <c r="K183" s="1">
        <f>VLOOKUP(D183,products!$A$1:G230,4,FALSE)</f>
        <v>0.5</v>
      </c>
      <c r="L183" s="6">
        <f>VLOOKUP(D183,products!$A$1:G230,5,FALSE)</f>
        <v>5.97</v>
      </c>
      <c r="M183" s="6">
        <f t="shared" si="2"/>
        <v>29.849999999999998</v>
      </c>
      <c r="N183" t="s">
        <v>6198</v>
      </c>
      <c r="O183" t="s">
        <v>6204</v>
      </c>
    </row>
    <row r="184" spans="1:15" x14ac:dyDescent="0.4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2" t="str">
        <f>IF(_xlfn.XLOOKUP(C184,customers!$A$1:$A$1001,customers!$B$1:$B$1001,,0)=0," ",(_xlfn.XLOOKUP(C184,customers!$A$1:$A$1001,customers!$B$1:$B$1001,,0)))</f>
        <v>Anny Mundford</v>
      </c>
      <c r="G184" s="2" t="str">
        <f>IF(VLOOKUP(C184,customers!$A$1:I1183,3,FALSE)=0," ",(VLOOKUP(C184,customers!$A$1:I1183,3,FALSE)))</f>
        <v>amundford52@nbcnews.com</v>
      </c>
      <c r="H184" s="2" t="str">
        <f>VLOOKUP(C184,customers!$A$1:I1183,7,FALSE)</f>
        <v>United States</v>
      </c>
      <c r="I184" t="str">
        <f>VLOOKUP(D184,products!$A$1:G231,2,FALSE)</f>
        <v>Rob</v>
      </c>
      <c r="J184" t="str">
        <f>VLOOKUP(D184,products!$A$1:G231,3,FALSE)</f>
        <v>D</v>
      </c>
      <c r="K184" s="1">
        <f>VLOOKUP(D184,products!$A$1:G231,4,FALSE)</f>
        <v>0.5</v>
      </c>
      <c r="L184" s="6">
        <f>VLOOKUP(D184,products!$A$1:G231,5,FALSE)</f>
        <v>5.3699999999999992</v>
      </c>
      <c r="M184" s="6">
        <f t="shared" si="2"/>
        <v>32.22</v>
      </c>
      <c r="N184" t="s">
        <v>6196</v>
      </c>
      <c r="O184" t="s">
        <v>6204</v>
      </c>
    </row>
    <row r="185" spans="1:15" x14ac:dyDescent="0.4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2" t="str">
        <f>IF(_xlfn.XLOOKUP(C185,customers!$A$1:$A$1001,customers!$B$1:$B$1001,,0)=0," ",(_xlfn.XLOOKUP(C185,customers!$A$1:$A$1001,customers!$B$1:$B$1001,,0)))</f>
        <v>Tory Walas</v>
      </c>
      <c r="G185" s="2" t="str">
        <f>IF(VLOOKUP(C185,customers!$A$1:I1184,3,FALSE)=0," ",(VLOOKUP(C185,customers!$A$1:I1184,3,FALSE)))</f>
        <v>twalas53@google.ca</v>
      </c>
      <c r="H185" s="2" t="str">
        <f>VLOOKUP(C185,customers!$A$1:I1184,7,FALSE)</f>
        <v>United States</v>
      </c>
      <c r="I185" t="str">
        <f>VLOOKUP(D185,products!$A$1:G232,2,FALSE)</f>
        <v>Exc</v>
      </c>
      <c r="J185" t="str">
        <f>VLOOKUP(D185,products!$A$1:G232,3,FALSE)</f>
        <v>M</v>
      </c>
      <c r="K185" s="1">
        <f>VLOOKUP(D185,products!$A$1:G232,4,FALSE)</f>
        <v>0.2</v>
      </c>
      <c r="L185" s="6">
        <f>VLOOKUP(D185,products!$A$1:G232,5,FALSE)</f>
        <v>4.125</v>
      </c>
      <c r="M185" s="6">
        <f t="shared" si="2"/>
        <v>8.25</v>
      </c>
      <c r="N185" t="s">
        <v>6197</v>
      </c>
      <c r="O185" t="s">
        <v>6202</v>
      </c>
    </row>
    <row r="186" spans="1:15" x14ac:dyDescent="0.4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2" t="str">
        <f>IF(_xlfn.XLOOKUP(C186,customers!$A$1:$A$1001,customers!$B$1:$B$1001,,0)=0," ",(_xlfn.XLOOKUP(C186,customers!$A$1:$A$1001,customers!$B$1:$B$1001,,0)))</f>
        <v>Isa Blazewicz</v>
      </c>
      <c r="G186" s="2" t="str">
        <f>IF(VLOOKUP(C186,customers!$A$1:I1185,3,FALSE)=0," ",(VLOOKUP(C186,customers!$A$1:I1185,3,FALSE)))</f>
        <v>iblazewicz54@thetimes.co.uk</v>
      </c>
      <c r="H186" s="2" t="str">
        <f>VLOOKUP(C186,customers!$A$1:I1185,7,FALSE)</f>
        <v>United States</v>
      </c>
      <c r="I186" t="str">
        <f>VLOOKUP(D186,products!$A$1:G233,2,FALSE)</f>
        <v>Ara</v>
      </c>
      <c r="J186" t="str">
        <f>VLOOKUP(D186,products!$A$1:G233,3,FALSE)</f>
        <v>L</v>
      </c>
      <c r="K186" s="1">
        <f>VLOOKUP(D186,products!$A$1:G233,4,FALSE)</f>
        <v>0.5</v>
      </c>
      <c r="L186" s="6">
        <f>VLOOKUP(D186,products!$A$1:G233,5,FALSE)</f>
        <v>7.77</v>
      </c>
      <c r="M186" s="6">
        <f t="shared" si="2"/>
        <v>31.08</v>
      </c>
      <c r="N186" t="s">
        <v>6198</v>
      </c>
      <c r="O186" t="s">
        <v>6203</v>
      </c>
    </row>
    <row r="187" spans="1:15" x14ac:dyDescent="0.4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2" t="str">
        <f>IF(_xlfn.XLOOKUP(C187,customers!$A$1:$A$1001,customers!$B$1:$B$1001,,0)=0," ",(_xlfn.XLOOKUP(C187,customers!$A$1:$A$1001,customers!$B$1:$B$1001,,0)))</f>
        <v>Angie Rizzetti</v>
      </c>
      <c r="G187" s="2" t="str">
        <f>IF(VLOOKUP(C187,customers!$A$1:I1186,3,FALSE)=0," ",(VLOOKUP(C187,customers!$A$1:I1186,3,FALSE)))</f>
        <v>arizzetti55@naver.com</v>
      </c>
      <c r="H187" s="2" t="str">
        <f>VLOOKUP(C187,customers!$A$1:I1186,7,FALSE)</f>
        <v>United States</v>
      </c>
      <c r="I187" t="str">
        <f>VLOOKUP(D187,products!$A$1:G234,2,FALSE)</f>
        <v>Exc</v>
      </c>
      <c r="J187" t="str">
        <f>VLOOKUP(D187,products!$A$1:G234,3,FALSE)</f>
        <v>D</v>
      </c>
      <c r="K187" s="1">
        <f>VLOOKUP(D187,products!$A$1:G234,4,FALSE)</f>
        <v>0.5</v>
      </c>
      <c r="L187" s="6">
        <f>VLOOKUP(D187,products!$A$1:G234,5,FALSE)</f>
        <v>7.29</v>
      </c>
      <c r="M187" s="6">
        <f t="shared" si="2"/>
        <v>36.450000000000003</v>
      </c>
      <c r="N187" t="s">
        <v>6197</v>
      </c>
      <c r="O187" t="s">
        <v>6204</v>
      </c>
    </row>
    <row r="188" spans="1:15" x14ac:dyDescent="0.4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2" t="str">
        <f>IF(_xlfn.XLOOKUP(C188,customers!$A$1:$A$1001,customers!$B$1:$B$1001,,0)=0," ",(_xlfn.XLOOKUP(C188,customers!$A$1:$A$1001,customers!$B$1:$B$1001,,0)))</f>
        <v>Mord Meriet</v>
      </c>
      <c r="G188" s="2" t="str">
        <f>IF(VLOOKUP(C188,customers!$A$1:I1187,3,FALSE)=0," ",(VLOOKUP(C188,customers!$A$1:I1187,3,FALSE)))</f>
        <v>mmeriet56@noaa.gov</v>
      </c>
      <c r="H188" s="2" t="str">
        <f>VLOOKUP(C188,customers!$A$1:I1187,7,FALSE)</f>
        <v>United States</v>
      </c>
      <c r="I188" t="str">
        <f>VLOOKUP(D188,products!$A$1:G235,2,FALSE)</f>
        <v>Rob</v>
      </c>
      <c r="J188" t="str">
        <f>VLOOKUP(D188,products!$A$1:G235,3,FALSE)</f>
        <v>M</v>
      </c>
      <c r="K188" s="1">
        <f>VLOOKUP(D188,products!$A$1:G235,4,FALSE)</f>
        <v>2.5</v>
      </c>
      <c r="L188" s="6">
        <f>VLOOKUP(D188,products!$A$1:G235,5,FALSE)</f>
        <v>22.884999999999998</v>
      </c>
      <c r="M188" s="6">
        <f t="shared" si="2"/>
        <v>68.655000000000001</v>
      </c>
      <c r="N188" t="s">
        <v>6196</v>
      </c>
      <c r="O188" t="s">
        <v>6202</v>
      </c>
    </row>
    <row r="189" spans="1:15" x14ac:dyDescent="0.4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2" t="str">
        <f>IF(_xlfn.XLOOKUP(C189,customers!$A$1:$A$1001,customers!$B$1:$B$1001,,0)=0," ",(_xlfn.XLOOKUP(C189,customers!$A$1:$A$1001,customers!$B$1:$B$1001,,0)))</f>
        <v>Lawrence Pratt</v>
      </c>
      <c r="G189" s="2" t="str">
        <f>IF(VLOOKUP(C189,customers!$A$1:I1188,3,FALSE)=0," ",(VLOOKUP(C189,customers!$A$1:I1188,3,FALSE)))</f>
        <v>lpratt57@netvibes.com</v>
      </c>
      <c r="H189" s="2" t="str">
        <f>VLOOKUP(C189,customers!$A$1:I1188,7,FALSE)</f>
        <v>United States</v>
      </c>
      <c r="I189" t="str">
        <f>VLOOKUP(D189,products!$A$1:G236,2,FALSE)</f>
        <v>Lib</v>
      </c>
      <c r="J189" t="str">
        <f>VLOOKUP(D189,products!$A$1:G236,3,FALSE)</f>
        <v>M</v>
      </c>
      <c r="K189" s="1">
        <f>VLOOKUP(D189,products!$A$1:G236,4,FALSE)</f>
        <v>0.5</v>
      </c>
      <c r="L189" s="6">
        <f>VLOOKUP(D189,products!$A$1:G236,5,FALSE)</f>
        <v>8.73</v>
      </c>
      <c r="M189" s="6">
        <f t="shared" si="2"/>
        <v>43.650000000000006</v>
      </c>
      <c r="N189" t="s">
        <v>6199</v>
      </c>
      <c r="O189" t="s">
        <v>6202</v>
      </c>
    </row>
    <row r="190" spans="1:15" x14ac:dyDescent="0.4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2" t="str">
        <f>IF(_xlfn.XLOOKUP(C190,customers!$A$1:$A$1001,customers!$B$1:$B$1001,,0)=0," ",(_xlfn.XLOOKUP(C190,customers!$A$1:$A$1001,customers!$B$1:$B$1001,,0)))</f>
        <v>Astrix Kitchingham</v>
      </c>
      <c r="G190" s="2" t="str">
        <f>IF(VLOOKUP(C190,customers!$A$1:I1189,3,FALSE)=0," ",(VLOOKUP(C190,customers!$A$1:I1189,3,FALSE)))</f>
        <v>akitchingham58@com.com</v>
      </c>
      <c r="H190" s="2" t="str">
        <f>VLOOKUP(C190,customers!$A$1:I1189,7,FALSE)</f>
        <v>United States</v>
      </c>
      <c r="I190" t="str">
        <f>VLOOKUP(D190,products!$A$1:G237,2,FALSE)</f>
        <v>Exc</v>
      </c>
      <c r="J190" t="str">
        <f>VLOOKUP(D190,products!$A$1:G237,3,FALSE)</f>
        <v>L</v>
      </c>
      <c r="K190" s="1">
        <f>VLOOKUP(D190,products!$A$1:G237,4,FALSE)</f>
        <v>0.2</v>
      </c>
      <c r="L190" s="6">
        <f>VLOOKUP(D190,products!$A$1:G237,5,FALSE)</f>
        <v>4.4550000000000001</v>
      </c>
      <c r="M190" s="6">
        <f t="shared" si="2"/>
        <v>4.4550000000000001</v>
      </c>
      <c r="N190" t="s">
        <v>6197</v>
      </c>
      <c r="O190" t="s">
        <v>6203</v>
      </c>
    </row>
    <row r="191" spans="1:15" x14ac:dyDescent="0.4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2" t="str">
        <f>IF(_xlfn.XLOOKUP(C191,customers!$A$1:$A$1001,customers!$B$1:$B$1001,,0)=0," ",(_xlfn.XLOOKUP(C191,customers!$A$1:$A$1001,customers!$B$1:$B$1001,,0)))</f>
        <v>Burnard Bartholin</v>
      </c>
      <c r="G191" s="2" t="str">
        <f>IF(VLOOKUP(C191,customers!$A$1:I1190,3,FALSE)=0," ",(VLOOKUP(C191,customers!$A$1:I1190,3,FALSE)))</f>
        <v>bbartholin59@xinhuanet.com</v>
      </c>
      <c r="H191" s="2" t="str">
        <f>VLOOKUP(C191,customers!$A$1:I1190,7,FALSE)</f>
        <v>United States</v>
      </c>
      <c r="I191" t="str">
        <f>VLOOKUP(D191,products!$A$1:G238,2,FALSE)</f>
        <v>Lib</v>
      </c>
      <c r="J191" t="str">
        <f>VLOOKUP(D191,products!$A$1:G238,3,FALSE)</f>
        <v>M</v>
      </c>
      <c r="K191" s="1">
        <f>VLOOKUP(D191,products!$A$1:G238,4,FALSE)</f>
        <v>1</v>
      </c>
      <c r="L191" s="6">
        <f>VLOOKUP(D191,products!$A$1:G238,5,FALSE)</f>
        <v>14.55</v>
      </c>
      <c r="M191" s="6">
        <f t="shared" si="2"/>
        <v>43.650000000000006</v>
      </c>
      <c r="N191" t="s">
        <v>6199</v>
      </c>
      <c r="O191" t="s">
        <v>6202</v>
      </c>
    </row>
    <row r="192" spans="1:15" x14ac:dyDescent="0.4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2" t="str">
        <f>IF(_xlfn.XLOOKUP(C192,customers!$A$1:$A$1001,customers!$B$1:$B$1001,,0)=0," ",(_xlfn.XLOOKUP(C192,customers!$A$1:$A$1001,customers!$B$1:$B$1001,,0)))</f>
        <v>Madelene Prinn</v>
      </c>
      <c r="G192" s="2" t="str">
        <f>IF(VLOOKUP(C192,customers!$A$1:I1191,3,FALSE)=0," ",(VLOOKUP(C192,customers!$A$1:I1191,3,FALSE)))</f>
        <v>mprinn5a@usa.gov</v>
      </c>
      <c r="H192" s="2" t="str">
        <f>VLOOKUP(C192,customers!$A$1:I1191,7,FALSE)</f>
        <v>United States</v>
      </c>
      <c r="I192" t="str">
        <f>VLOOKUP(D192,products!$A$1:G239,2,FALSE)</f>
        <v>Lib</v>
      </c>
      <c r="J192" t="str">
        <f>VLOOKUP(D192,products!$A$1:G239,3,FALSE)</f>
        <v>M</v>
      </c>
      <c r="K192" s="1">
        <f>VLOOKUP(D192,products!$A$1:G239,4,FALSE)</f>
        <v>2.5</v>
      </c>
      <c r="L192" s="6">
        <f>VLOOKUP(D192,products!$A$1:G239,5,FALSE)</f>
        <v>33.464999999999996</v>
      </c>
      <c r="M192" s="6">
        <f t="shared" si="2"/>
        <v>33.464999999999996</v>
      </c>
      <c r="N192" t="s">
        <v>6199</v>
      </c>
      <c r="O192" t="s">
        <v>6202</v>
      </c>
    </row>
    <row r="193" spans="1:15" x14ac:dyDescent="0.4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2" t="str">
        <f>IF(_xlfn.XLOOKUP(C193,customers!$A$1:$A$1001,customers!$B$1:$B$1001,,0)=0," ",(_xlfn.XLOOKUP(C193,customers!$A$1:$A$1001,customers!$B$1:$B$1001,,0)))</f>
        <v>Alisun Baudino</v>
      </c>
      <c r="G193" s="2" t="str">
        <f>IF(VLOOKUP(C193,customers!$A$1:I1192,3,FALSE)=0," ",(VLOOKUP(C193,customers!$A$1:I1192,3,FALSE)))</f>
        <v>abaudino5b@netvibes.com</v>
      </c>
      <c r="H193" s="2" t="str">
        <f>VLOOKUP(C193,customers!$A$1:I1192,7,FALSE)</f>
        <v>United States</v>
      </c>
      <c r="I193" t="str">
        <f>VLOOKUP(D193,products!$A$1:G240,2,FALSE)</f>
        <v>Lib</v>
      </c>
      <c r="J193" t="str">
        <f>VLOOKUP(D193,products!$A$1:G240,3,FALSE)</f>
        <v>D</v>
      </c>
      <c r="K193" s="1">
        <f>VLOOKUP(D193,products!$A$1:G240,4,FALSE)</f>
        <v>0.2</v>
      </c>
      <c r="L193" s="6">
        <f>VLOOKUP(D193,products!$A$1:G240,5,FALSE)</f>
        <v>3.8849999999999998</v>
      </c>
      <c r="M193" s="6">
        <f t="shared" si="2"/>
        <v>19.424999999999997</v>
      </c>
      <c r="N193" t="s">
        <v>6199</v>
      </c>
      <c r="O193" t="s">
        <v>6204</v>
      </c>
    </row>
    <row r="194" spans="1:15" x14ac:dyDescent="0.4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2" t="str">
        <f>IF(_xlfn.XLOOKUP(C194,customers!$A$1:$A$1001,customers!$B$1:$B$1001,,0)=0," ",(_xlfn.XLOOKUP(C194,customers!$A$1:$A$1001,customers!$B$1:$B$1001,,0)))</f>
        <v>Philipa Petrushanko</v>
      </c>
      <c r="G194" s="2" t="str">
        <f>IF(VLOOKUP(C194,customers!$A$1:I1193,3,FALSE)=0," ",(VLOOKUP(C194,customers!$A$1:I1193,3,FALSE)))</f>
        <v>ppetrushanko5c@blinklist.com</v>
      </c>
      <c r="H194" s="2" t="str">
        <f>VLOOKUP(C194,customers!$A$1:I1193,7,FALSE)</f>
        <v>Ireland</v>
      </c>
      <c r="I194" t="str">
        <f>VLOOKUP(D194,products!$A$1:G241,2,FALSE)</f>
        <v>Exc</v>
      </c>
      <c r="J194" t="str">
        <f>VLOOKUP(D194,products!$A$1:G241,3,FALSE)</f>
        <v>D</v>
      </c>
      <c r="K194" s="1">
        <f>VLOOKUP(D194,products!$A$1:G241,4,FALSE)</f>
        <v>1</v>
      </c>
      <c r="L194" s="6">
        <f>VLOOKUP(D194,products!$A$1:G241,5,FALSE)</f>
        <v>12.15</v>
      </c>
      <c r="M194" s="6">
        <f t="shared" si="2"/>
        <v>72.900000000000006</v>
      </c>
      <c r="N194" t="s">
        <v>6197</v>
      </c>
      <c r="O194" t="s">
        <v>6204</v>
      </c>
    </row>
    <row r="195" spans="1:15" x14ac:dyDescent="0.4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2" t="str">
        <f>IF(_xlfn.XLOOKUP(C195,customers!$A$1:$A$1001,customers!$B$1:$B$1001,,0)=0," ",(_xlfn.XLOOKUP(C195,customers!$A$1:$A$1001,customers!$B$1:$B$1001,,0)))</f>
        <v>Kimberli Mustchin</v>
      </c>
      <c r="G195" s="2" t="str">
        <f>IF(VLOOKUP(C195,customers!$A$1:I1194,3,FALSE)=0," ",(VLOOKUP(C195,customers!$A$1:I1194,3,FALSE)))</f>
        <v xml:space="preserve"> </v>
      </c>
      <c r="H195" s="2" t="str">
        <f>VLOOKUP(C195,customers!$A$1:I1194,7,FALSE)</f>
        <v>United States</v>
      </c>
      <c r="I195" t="str">
        <f>VLOOKUP(D195,products!$A$1:G242,2,FALSE)</f>
        <v>Exc</v>
      </c>
      <c r="J195" t="str">
        <f>VLOOKUP(D195,products!$A$1:G242,3,FALSE)</f>
        <v>L</v>
      </c>
      <c r="K195" s="1">
        <f>VLOOKUP(D195,products!$A$1:G242,4,FALSE)</f>
        <v>1</v>
      </c>
      <c r="L195" s="6">
        <f>VLOOKUP(D195,products!$A$1:G242,5,FALSE)</f>
        <v>14.85</v>
      </c>
      <c r="M195" s="6">
        <f t="shared" ref="M195:M258" si="3">L195*E195</f>
        <v>44.55</v>
      </c>
      <c r="N195" t="s">
        <v>6197</v>
      </c>
      <c r="O195" t="s">
        <v>6203</v>
      </c>
    </row>
    <row r="196" spans="1:15" x14ac:dyDescent="0.4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2" t="str">
        <f>IF(_xlfn.XLOOKUP(C196,customers!$A$1:$A$1001,customers!$B$1:$B$1001,,0)=0," ",(_xlfn.XLOOKUP(C196,customers!$A$1:$A$1001,customers!$B$1:$B$1001,,0)))</f>
        <v>Emlynne Laird</v>
      </c>
      <c r="G196" s="2" t="str">
        <f>IF(VLOOKUP(C196,customers!$A$1:I1195,3,FALSE)=0," ",(VLOOKUP(C196,customers!$A$1:I1195,3,FALSE)))</f>
        <v>elaird5e@bing.com</v>
      </c>
      <c r="H196" s="2" t="str">
        <f>VLOOKUP(C196,customers!$A$1:I1195,7,FALSE)</f>
        <v>United States</v>
      </c>
      <c r="I196" t="str">
        <f>VLOOKUP(D196,products!$A$1:G243,2,FALSE)</f>
        <v>Exc</v>
      </c>
      <c r="J196" t="str">
        <f>VLOOKUP(D196,products!$A$1:G243,3,FALSE)</f>
        <v>D</v>
      </c>
      <c r="K196" s="1">
        <f>VLOOKUP(D196,products!$A$1:G243,4,FALSE)</f>
        <v>0.5</v>
      </c>
      <c r="L196" s="6">
        <f>VLOOKUP(D196,products!$A$1:G243,5,FALSE)</f>
        <v>7.29</v>
      </c>
      <c r="M196" s="6">
        <f t="shared" si="3"/>
        <v>36.450000000000003</v>
      </c>
      <c r="N196" t="s">
        <v>6197</v>
      </c>
      <c r="O196" t="s">
        <v>6204</v>
      </c>
    </row>
    <row r="197" spans="1:15" x14ac:dyDescent="0.4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2" t="str">
        <f>IF(_xlfn.XLOOKUP(C197,customers!$A$1:$A$1001,customers!$B$1:$B$1001,,0)=0," ",(_xlfn.XLOOKUP(C197,customers!$A$1:$A$1001,customers!$B$1:$B$1001,,0)))</f>
        <v>Marlena Howsden</v>
      </c>
      <c r="G197" s="2" t="str">
        <f>IF(VLOOKUP(C197,customers!$A$1:I1196,3,FALSE)=0," ",(VLOOKUP(C197,customers!$A$1:I1196,3,FALSE)))</f>
        <v>mhowsden5f@infoseek.co.jp</v>
      </c>
      <c r="H197" s="2" t="str">
        <f>VLOOKUP(C197,customers!$A$1:I1196,7,FALSE)</f>
        <v>United States</v>
      </c>
      <c r="I197" t="str">
        <f>VLOOKUP(D197,products!$A$1:G244,2,FALSE)</f>
        <v>Ara</v>
      </c>
      <c r="J197" t="str">
        <f>VLOOKUP(D197,products!$A$1:G244,3,FALSE)</f>
        <v>L</v>
      </c>
      <c r="K197" s="1">
        <f>VLOOKUP(D197,products!$A$1:G244,4,FALSE)</f>
        <v>1</v>
      </c>
      <c r="L197" s="6">
        <f>VLOOKUP(D197,products!$A$1:G244,5,FALSE)</f>
        <v>12.95</v>
      </c>
      <c r="M197" s="6">
        <f t="shared" si="3"/>
        <v>38.849999999999994</v>
      </c>
      <c r="N197" t="s">
        <v>6198</v>
      </c>
      <c r="O197" t="s">
        <v>6203</v>
      </c>
    </row>
    <row r="198" spans="1:15" x14ac:dyDescent="0.4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2" t="str">
        <f>IF(_xlfn.XLOOKUP(C198,customers!$A$1:$A$1001,customers!$B$1:$B$1001,,0)=0," ",(_xlfn.XLOOKUP(C198,customers!$A$1:$A$1001,customers!$B$1:$B$1001,,0)))</f>
        <v>Nealson Cuttler</v>
      </c>
      <c r="G198" s="2" t="str">
        <f>IF(VLOOKUP(C198,customers!$A$1:I1197,3,FALSE)=0," ",(VLOOKUP(C198,customers!$A$1:I1197,3,FALSE)))</f>
        <v>ncuttler5g@parallels.com</v>
      </c>
      <c r="H198" s="2" t="str">
        <f>VLOOKUP(C198,customers!$A$1:I1197,7,FALSE)</f>
        <v>United States</v>
      </c>
      <c r="I198" t="str">
        <f>VLOOKUP(D198,products!$A$1:G245,2,FALSE)</f>
        <v>Exc</v>
      </c>
      <c r="J198" t="str">
        <f>VLOOKUP(D198,products!$A$1:G245,3,FALSE)</f>
        <v>L</v>
      </c>
      <c r="K198" s="1">
        <f>VLOOKUP(D198,products!$A$1:G245,4,FALSE)</f>
        <v>0.5</v>
      </c>
      <c r="L198" s="6">
        <f>VLOOKUP(D198,products!$A$1:G245,5,FALSE)</f>
        <v>8.91</v>
      </c>
      <c r="M198" s="6">
        <f t="shared" si="3"/>
        <v>53.46</v>
      </c>
      <c r="N198" t="s">
        <v>6197</v>
      </c>
      <c r="O198" t="s">
        <v>6203</v>
      </c>
    </row>
    <row r="199" spans="1:15" x14ac:dyDescent="0.4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2" t="str">
        <f>IF(_xlfn.XLOOKUP(C199,customers!$A$1:$A$1001,customers!$B$1:$B$1001,,0)=0," ",(_xlfn.XLOOKUP(C199,customers!$A$1:$A$1001,customers!$B$1:$B$1001,,0)))</f>
        <v>Nealson Cuttler</v>
      </c>
      <c r="G199" s="2" t="str">
        <f>IF(VLOOKUP(C199,customers!$A$1:I1198,3,FALSE)=0," ",(VLOOKUP(C199,customers!$A$1:I1198,3,FALSE)))</f>
        <v>ncuttler5g@parallels.com</v>
      </c>
      <c r="H199" s="2" t="str">
        <f>VLOOKUP(C199,customers!$A$1:I1198,7,FALSE)</f>
        <v>United States</v>
      </c>
      <c r="I199" t="str">
        <f>VLOOKUP(D199,products!$A$1:G246,2,FALSE)</f>
        <v>Lib</v>
      </c>
      <c r="J199" t="str">
        <f>VLOOKUP(D199,products!$A$1:G246,3,FALSE)</f>
        <v>D</v>
      </c>
      <c r="K199" s="1">
        <f>VLOOKUP(D199,products!$A$1:G246,4,FALSE)</f>
        <v>2.5</v>
      </c>
      <c r="L199" s="6">
        <f>VLOOKUP(D199,products!$A$1:G246,5,FALSE)</f>
        <v>29.784999999999997</v>
      </c>
      <c r="M199" s="6">
        <f t="shared" si="3"/>
        <v>59.569999999999993</v>
      </c>
      <c r="N199" t="s">
        <v>6199</v>
      </c>
      <c r="O199" t="s">
        <v>6204</v>
      </c>
    </row>
    <row r="200" spans="1:15" x14ac:dyDescent="0.4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2" t="str">
        <f>IF(_xlfn.XLOOKUP(C200,customers!$A$1:$A$1001,customers!$B$1:$B$1001,,0)=0," ",(_xlfn.XLOOKUP(C200,customers!$A$1:$A$1001,customers!$B$1:$B$1001,,0)))</f>
        <v>Nealson Cuttler</v>
      </c>
      <c r="G200" s="2" t="str">
        <f>IF(VLOOKUP(C200,customers!$A$1:I1199,3,FALSE)=0," ",(VLOOKUP(C200,customers!$A$1:I1199,3,FALSE)))</f>
        <v>ncuttler5g@parallels.com</v>
      </c>
      <c r="H200" s="2" t="str">
        <f>VLOOKUP(C200,customers!$A$1:I1199,7,FALSE)</f>
        <v>United States</v>
      </c>
      <c r="I200" t="str">
        <f>VLOOKUP(D200,products!$A$1:G247,2,FALSE)</f>
        <v>Lib</v>
      </c>
      <c r="J200" t="str">
        <f>VLOOKUP(D200,products!$A$1:G247,3,FALSE)</f>
        <v>D</v>
      </c>
      <c r="K200" s="1">
        <f>VLOOKUP(D200,products!$A$1:G247,4,FALSE)</f>
        <v>2.5</v>
      </c>
      <c r="L200" s="6">
        <f>VLOOKUP(D200,products!$A$1:G247,5,FALSE)</f>
        <v>29.784999999999997</v>
      </c>
      <c r="M200" s="6">
        <f t="shared" si="3"/>
        <v>89.35499999999999</v>
      </c>
      <c r="N200" t="s">
        <v>6199</v>
      </c>
      <c r="O200" t="s">
        <v>6204</v>
      </c>
    </row>
    <row r="201" spans="1:15" x14ac:dyDescent="0.4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2" t="str">
        <f>IF(_xlfn.XLOOKUP(C201,customers!$A$1:$A$1001,customers!$B$1:$B$1001,,0)=0," ",(_xlfn.XLOOKUP(C201,customers!$A$1:$A$1001,customers!$B$1:$B$1001,,0)))</f>
        <v>Nealson Cuttler</v>
      </c>
      <c r="G201" s="2" t="str">
        <f>IF(VLOOKUP(C201,customers!$A$1:I1200,3,FALSE)=0," ",(VLOOKUP(C201,customers!$A$1:I1200,3,FALSE)))</f>
        <v>ncuttler5g@parallels.com</v>
      </c>
      <c r="H201" s="2" t="str">
        <f>VLOOKUP(C201,customers!$A$1:I1200,7,FALSE)</f>
        <v>United States</v>
      </c>
      <c r="I201" t="str">
        <f>VLOOKUP(D201,products!$A$1:G248,2,FALSE)</f>
        <v>Lib</v>
      </c>
      <c r="J201" t="str">
        <f>VLOOKUP(D201,products!$A$1:G248,3,FALSE)</f>
        <v>L</v>
      </c>
      <c r="K201" s="1">
        <f>VLOOKUP(D201,products!$A$1:G248,4,FALSE)</f>
        <v>0.5</v>
      </c>
      <c r="L201" s="6">
        <f>VLOOKUP(D201,products!$A$1:G248,5,FALSE)</f>
        <v>9.51</v>
      </c>
      <c r="M201" s="6">
        <f t="shared" si="3"/>
        <v>38.04</v>
      </c>
      <c r="N201" t="s">
        <v>6199</v>
      </c>
      <c r="O201" t="s">
        <v>6203</v>
      </c>
    </row>
    <row r="202" spans="1:15" x14ac:dyDescent="0.4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2" t="str">
        <f>IF(_xlfn.XLOOKUP(C202,customers!$A$1:$A$1001,customers!$B$1:$B$1001,,0)=0," ",(_xlfn.XLOOKUP(C202,customers!$A$1:$A$1001,customers!$B$1:$B$1001,,0)))</f>
        <v>Nealson Cuttler</v>
      </c>
      <c r="G202" s="2" t="str">
        <f>IF(VLOOKUP(C202,customers!$A$1:I1201,3,FALSE)=0," ",(VLOOKUP(C202,customers!$A$1:I1201,3,FALSE)))</f>
        <v>ncuttler5g@parallels.com</v>
      </c>
      <c r="H202" s="2" t="str">
        <f>VLOOKUP(C202,customers!$A$1:I1201,7,FALSE)</f>
        <v>United States</v>
      </c>
      <c r="I202" t="str">
        <f>VLOOKUP(D202,products!$A$1:G249,2,FALSE)</f>
        <v>Exc</v>
      </c>
      <c r="J202" t="str">
        <f>VLOOKUP(D202,products!$A$1:G249,3,FALSE)</f>
        <v>M</v>
      </c>
      <c r="K202" s="1">
        <f>VLOOKUP(D202,products!$A$1:G249,4,FALSE)</f>
        <v>1</v>
      </c>
      <c r="L202" s="6">
        <f>VLOOKUP(D202,products!$A$1:G249,5,FALSE)</f>
        <v>13.75</v>
      </c>
      <c r="M202" s="6">
        <f t="shared" si="3"/>
        <v>41.25</v>
      </c>
      <c r="N202" t="s">
        <v>6197</v>
      </c>
      <c r="O202" t="s">
        <v>6202</v>
      </c>
    </row>
    <row r="203" spans="1:15" x14ac:dyDescent="0.4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2" t="str">
        <f>IF(_xlfn.XLOOKUP(C203,customers!$A$1:$A$1001,customers!$B$1:$B$1001,,0)=0," ",(_xlfn.XLOOKUP(C203,customers!$A$1:$A$1001,customers!$B$1:$B$1001,,0)))</f>
        <v>Adriana Lazarus</v>
      </c>
      <c r="G203" s="2" t="str">
        <f>IF(VLOOKUP(C203,customers!$A$1:I1202,3,FALSE)=0," ",(VLOOKUP(C203,customers!$A$1:I1202,3,FALSE)))</f>
        <v xml:space="preserve"> </v>
      </c>
      <c r="H203" s="2" t="str">
        <f>VLOOKUP(C203,customers!$A$1:I1202,7,FALSE)</f>
        <v>United States</v>
      </c>
      <c r="I203" t="str">
        <f>VLOOKUP(D203,products!$A$1:G250,2,FALSE)</f>
        <v>Lib</v>
      </c>
      <c r="J203" t="str">
        <f>VLOOKUP(D203,products!$A$1:G250,3,FALSE)</f>
        <v>L</v>
      </c>
      <c r="K203" s="1">
        <f>VLOOKUP(D203,products!$A$1:G250,4,FALSE)</f>
        <v>0.5</v>
      </c>
      <c r="L203" s="6">
        <f>VLOOKUP(D203,products!$A$1:G250,5,FALSE)</f>
        <v>9.51</v>
      </c>
      <c r="M203" s="6">
        <f t="shared" si="3"/>
        <v>57.06</v>
      </c>
      <c r="N203" t="s">
        <v>6199</v>
      </c>
      <c r="O203" t="s">
        <v>6203</v>
      </c>
    </row>
    <row r="204" spans="1:15" x14ac:dyDescent="0.4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2" t="str">
        <f>IF(_xlfn.XLOOKUP(C204,customers!$A$1:$A$1001,customers!$B$1:$B$1001,,0)=0," ",(_xlfn.XLOOKUP(C204,customers!$A$1:$A$1001,customers!$B$1:$B$1001,,0)))</f>
        <v>Tallie felip</v>
      </c>
      <c r="G204" s="2" t="str">
        <f>IF(VLOOKUP(C204,customers!$A$1:I1203,3,FALSE)=0," ",(VLOOKUP(C204,customers!$A$1:I1203,3,FALSE)))</f>
        <v>tfelip5m@typepad.com</v>
      </c>
      <c r="H204" s="2" t="str">
        <f>VLOOKUP(C204,customers!$A$1:I1203,7,FALSE)</f>
        <v>United States</v>
      </c>
      <c r="I204" t="str">
        <f>VLOOKUP(D204,products!$A$1:G251,2,FALSE)</f>
        <v>Lib</v>
      </c>
      <c r="J204" t="str">
        <f>VLOOKUP(D204,products!$A$1:G251,3,FALSE)</f>
        <v>D</v>
      </c>
      <c r="K204" s="1">
        <f>VLOOKUP(D204,products!$A$1:G251,4,FALSE)</f>
        <v>2.5</v>
      </c>
      <c r="L204" s="6">
        <f>VLOOKUP(D204,products!$A$1:G251,5,FALSE)</f>
        <v>29.784999999999997</v>
      </c>
      <c r="M204" s="6">
        <f t="shared" si="3"/>
        <v>178.70999999999998</v>
      </c>
      <c r="N204" t="s">
        <v>6199</v>
      </c>
      <c r="O204" t="s">
        <v>6204</v>
      </c>
    </row>
    <row r="205" spans="1:15" x14ac:dyDescent="0.4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2" t="str">
        <f>IF(_xlfn.XLOOKUP(C205,customers!$A$1:$A$1001,customers!$B$1:$B$1001,,0)=0," ",(_xlfn.XLOOKUP(C205,customers!$A$1:$A$1001,customers!$B$1:$B$1001,,0)))</f>
        <v>Vanna Le - Count</v>
      </c>
      <c r="G205" s="2" t="str">
        <f>IF(VLOOKUP(C205,customers!$A$1:I1204,3,FALSE)=0," ",(VLOOKUP(C205,customers!$A$1:I1204,3,FALSE)))</f>
        <v>vle5n@disqus.com</v>
      </c>
      <c r="H205" s="2" t="str">
        <f>VLOOKUP(C205,customers!$A$1:I1204,7,FALSE)</f>
        <v>United States</v>
      </c>
      <c r="I205" t="str">
        <f>VLOOKUP(D205,products!$A$1:G252,2,FALSE)</f>
        <v>Lib</v>
      </c>
      <c r="J205" t="str">
        <f>VLOOKUP(D205,products!$A$1:G252,3,FALSE)</f>
        <v>L</v>
      </c>
      <c r="K205" s="1">
        <f>VLOOKUP(D205,products!$A$1:G252,4,FALSE)</f>
        <v>0.2</v>
      </c>
      <c r="L205" s="6">
        <f>VLOOKUP(D205,products!$A$1:G252,5,FALSE)</f>
        <v>4.7549999999999999</v>
      </c>
      <c r="M205" s="6">
        <f t="shared" si="3"/>
        <v>4.7549999999999999</v>
      </c>
      <c r="N205" t="s">
        <v>6199</v>
      </c>
      <c r="O205" t="s">
        <v>6203</v>
      </c>
    </row>
    <row r="206" spans="1:15" x14ac:dyDescent="0.4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2" t="str">
        <f>IF(_xlfn.XLOOKUP(C206,customers!$A$1:$A$1001,customers!$B$1:$B$1001,,0)=0," ",(_xlfn.XLOOKUP(C206,customers!$A$1:$A$1001,customers!$B$1:$B$1001,,0)))</f>
        <v>Sarette Ducarel</v>
      </c>
      <c r="G206" s="2" t="str">
        <f>IF(VLOOKUP(C206,customers!$A$1:I1205,3,FALSE)=0," ",(VLOOKUP(C206,customers!$A$1:I1205,3,FALSE)))</f>
        <v xml:space="preserve"> </v>
      </c>
      <c r="H206" s="2" t="str">
        <f>VLOOKUP(C206,customers!$A$1:I1205,7,FALSE)</f>
        <v>United States</v>
      </c>
      <c r="I206" t="str">
        <f>VLOOKUP(D206,products!$A$1:G253,2,FALSE)</f>
        <v>Exc</v>
      </c>
      <c r="J206" t="str">
        <f>VLOOKUP(D206,products!$A$1:G253,3,FALSE)</f>
        <v>M</v>
      </c>
      <c r="K206" s="1">
        <f>VLOOKUP(D206,products!$A$1:G253,4,FALSE)</f>
        <v>1</v>
      </c>
      <c r="L206" s="6">
        <f>VLOOKUP(D206,products!$A$1:G253,5,FALSE)</f>
        <v>13.75</v>
      </c>
      <c r="M206" s="6">
        <f t="shared" si="3"/>
        <v>82.5</v>
      </c>
      <c r="N206" t="s">
        <v>6197</v>
      </c>
      <c r="O206" t="s">
        <v>6202</v>
      </c>
    </row>
    <row r="207" spans="1:15" x14ac:dyDescent="0.4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2" t="str">
        <f>IF(_xlfn.XLOOKUP(C207,customers!$A$1:$A$1001,customers!$B$1:$B$1001,,0)=0," ",(_xlfn.XLOOKUP(C207,customers!$A$1:$A$1001,customers!$B$1:$B$1001,,0)))</f>
        <v>Kendra Glison</v>
      </c>
      <c r="G207" s="2" t="str">
        <f>IF(VLOOKUP(C207,customers!$A$1:I1206,3,FALSE)=0," ",(VLOOKUP(C207,customers!$A$1:I1206,3,FALSE)))</f>
        <v xml:space="preserve"> </v>
      </c>
      <c r="H207" s="2" t="str">
        <f>VLOOKUP(C207,customers!$A$1:I1206,7,FALSE)</f>
        <v>United States</v>
      </c>
      <c r="I207" t="str">
        <f>VLOOKUP(D207,products!$A$1:G254,2,FALSE)</f>
        <v>Rob</v>
      </c>
      <c r="J207" t="str">
        <f>VLOOKUP(D207,products!$A$1:G254,3,FALSE)</f>
        <v>D</v>
      </c>
      <c r="K207" s="1">
        <f>VLOOKUP(D207,products!$A$1:G254,4,FALSE)</f>
        <v>0.2</v>
      </c>
      <c r="L207" s="6">
        <f>VLOOKUP(D207,products!$A$1:G254,5,FALSE)</f>
        <v>2.6849999999999996</v>
      </c>
      <c r="M207" s="6">
        <f t="shared" si="3"/>
        <v>8.0549999999999997</v>
      </c>
      <c r="N207" t="s">
        <v>6196</v>
      </c>
      <c r="O207" t="s">
        <v>6204</v>
      </c>
    </row>
    <row r="208" spans="1:15" x14ac:dyDescent="0.4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2" t="str">
        <f>IF(_xlfn.XLOOKUP(C208,customers!$A$1:$A$1001,customers!$B$1:$B$1001,,0)=0," ",(_xlfn.XLOOKUP(C208,customers!$A$1:$A$1001,customers!$B$1:$B$1001,,0)))</f>
        <v>Nertie Poolman</v>
      </c>
      <c r="G208" s="2" t="str">
        <f>IF(VLOOKUP(C208,customers!$A$1:I1207,3,FALSE)=0," ",(VLOOKUP(C208,customers!$A$1:I1207,3,FALSE)))</f>
        <v>npoolman5q@howstuffworks.com</v>
      </c>
      <c r="H208" s="2" t="str">
        <f>VLOOKUP(C208,customers!$A$1:I1207,7,FALSE)</f>
        <v>United States</v>
      </c>
      <c r="I208" t="str">
        <f>VLOOKUP(D208,products!$A$1:G255,2,FALSE)</f>
        <v>Ara</v>
      </c>
      <c r="J208" t="str">
        <f>VLOOKUP(D208,products!$A$1:G255,3,FALSE)</f>
        <v>M</v>
      </c>
      <c r="K208" s="1">
        <f>VLOOKUP(D208,products!$A$1:G255,4,FALSE)</f>
        <v>1</v>
      </c>
      <c r="L208" s="6">
        <f>VLOOKUP(D208,products!$A$1:G255,5,FALSE)</f>
        <v>11.25</v>
      </c>
      <c r="M208" s="6">
        <f t="shared" si="3"/>
        <v>22.5</v>
      </c>
      <c r="N208" t="s">
        <v>6198</v>
      </c>
      <c r="O208" t="s">
        <v>6202</v>
      </c>
    </row>
    <row r="209" spans="1:15" x14ac:dyDescent="0.4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2" t="str">
        <f>IF(_xlfn.XLOOKUP(C209,customers!$A$1:$A$1001,customers!$B$1:$B$1001,,0)=0," ",(_xlfn.XLOOKUP(C209,customers!$A$1:$A$1001,customers!$B$1:$B$1001,,0)))</f>
        <v>Orbadiah Duny</v>
      </c>
      <c r="G209" s="2" t="str">
        <f>IF(VLOOKUP(C209,customers!$A$1:I1208,3,FALSE)=0," ",(VLOOKUP(C209,customers!$A$1:I1208,3,FALSE)))</f>
        <v>oduny5r@constantcontact.com</v>
      </c>
      <c r="H209" s="2" t="str">
        <f>VLOOKUP(C209,customers!$A$1:I1208,7,FALSE)</f>
        <v>United States</v>
      </c>
      <c r="I209" t="str">
        <f>VLOOKUP(D209,products!$A$1:G256,2,FALSE)</f>
        <v>Ara</v>
      </c>
      <c r="J209" t="str">
        <f>VLOOKUP(D209,products!$A$1:G256,3,FALSE)</f>
        <v>M</v>
      </c>
      <c r="K209" s="1">
        <f>VLOOKUP(D209,products!$A$1:G256,4,FALSE)</f>
        <v>0.5</v>
      </c>
      <c r="L209" s="6">
        <f>VLOOKUP(D209,products!$A$1:G256,5,FALSE)</f>
        <v>6.75</v>
      </c>
      <c r="M209" s="6">
        <f t="shared" si="3"/>
        <v>40.5</v>
      </c>
      <c r="N209" t="s">
        <v>6198</v>
      </c>
      <c r="O209" t="s">
        <v>6202</v>
      </c>
    </row>
    <row r="210" spans="1:15" x14ac:dyDescent="0.4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2" t="str">
        <f>IF(_xlfn.XLOOKUP(C210,customers!$A$1:$A$1001,customers!$B$1:$B$1001,,0)=0," ",(_xlfn.XLOOKUP(C210,customers!$A$1:$A$1001,customers!$B$1:$B$1001,,0)))</f>
        <v>Constance Halfhide</v>
      </c>
      <c r="G210" s="2" t="str">
        <f>IF(VLOOKUP(C210,customers!$A$1:I1209,3,FALSE)=0," ",(VLOOKUP(C210,customers!$A$1:I1209,3,FALSE)))</f>
        <v>chalfhide5s@google.ru</v>
      </c>
      <c r="H210" s="2" t="str">
        <f>VLOOKUP(C210,customers!$A$1:I1209,7,FALSE)</f>
        <v>Ireland</v>
      </c>
      <c r="I210" t="str">
        <f>VLOOKUP(D210,products!$A$1:G257,2,FALSE)</f>
        <v>Exc</v>
      </c>
      <c r="J210" t="str">
        <f>VLOOKUP(D210,products!$A$1:G257,3,FALSE)</f>
        <v>D</v>
      </c>
      <c r="K210" s="1">
        <f>VLOOKUP(D210,products!$A$1:G257,4,FALSE)</f>
        <v>0.5</v>
      </c>
      <c r="L210" s="6">
        <f>VLOOKUP(D210,products!$A$1:G257,5,FALSE)</f>
        <v>7.29</v>
      </c>
      <c r="M210" s="6">
        <f t="shared" si="3"/>
        <v>29.16</v>
      </c>
      <c r="N210" t="s">
        <v>6197</v>
      </c>
      <c r="O210" t="s">
        <v>6204</v>
      </c>
    </row>
    <row r="211" spans="1:15" x14ac:dyDescent="0.4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2" t="str">
        <f>IF(_xlfn.XLOOKUP(C211,customers!$A$1:$A$1001,customers!$B$1:$B$1001,,0)=0," ",(_xlfn.XLOOKUP(C211,customers!$A$1:$A$1001,customers!$B$1:$B$1001,,0)))</f>
        <v>Fransisco Malecky</v>
      </c>
      <c r="G211" s="2" t="str">
        <f>IF(VLOOKUP(C211,customers!$A$1:I1210,3,FALSE)=0," ",(VLOOKUP(C211,customers!$A$1:I1210,3,FALSE)))</f>
        <v>fmalecky5t@list-manage.com</v>
      </c>
      <c r="H211" s="2" t="str">
        <f>VLOOKUP(C211,customers!$A$1:I1210,7,FALSE)</f>
        <v>United Kingdom</v>
      </c>
      <c r="I211" t="str">
        <f>VLOOKUP(D211,products!$A$1:G258,2,FALSE)</f>
        <v>Ara</v>
      </c>
      <c r="J211" t="str">
        <f>VLOOKUP(D211,products!$A$1:G258,3,FALSE)</f>
        <v>M</v>
      </c>
      <c r="K211" s="1">
        <f>VLOOKUP(D211,products!$A$1:G258,4,FALSE)</f>
        <v>0.5</v>
      </c>
      <c r="L211" s="6">
        <f>VLOOKUP(D211,products!$A$1:G258,5,FALSE)</f>
        <v>6.75</v>
      </c>
      <c r="M211" s="6">
        <f t="shared" si="3"/>
        <v>6.75</v>
      </c>
      <c r="N211" t="s">
        <v>6198</v>
      </c>
      <c r="O211" t="s">
        <v>6202</v>
      </c>
    </row>
    <row r="212" spans="1:15" x14ac:dyDescent="0.4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2" t="str">
        <f>IF(_xlfn.XLOOKUP(C212,customers!$A$1:$A$1001,customers!$B$1:$B$1001,,0)=0," ",(_xlfn.XLOOKUP(C212,customers!$A$1:$A$1001,customers!$B$1:$B$1001,,0)))</f>
        <v>Anselma Attwater</v>
      </c>
      <c r="G212" s="2" t="str">
        <f>IF(VLOOKUP(C212,customers!$A$1:I1211,3,FALSE)=0," ",(VLOOKUP(C212,customers!$A$1:I1211,3,FALSE)))</f>
        <v>aattwater5u@wikia.com</v>
      </c>
      <c r="H212" s="2" t="str">
        <f>VLOOKUP(C212,customers!$A$1:I1211,7,FALSE)</f>
        <v>United States</v>
      </c>
      <c r="I212" t="str">
        <f>VLOOKUP(D212,products!$A$1:G259,2,FALSE)</f>
        <v>Lib</v>
      </c>
      <c r="J212" t="str">
        <f>VLOOKUP(D212,products!$A$1:G259,3,FALSE)</f>
        <v>D</v>
      </c>
      <c r="K212" s="1">
        <f>VLOOKUP(D212,products!$A$1:G259,4,FALSE)</f>
        <v>1</v>
      </c>
      <c r="L212" s="6">
        <f>VLOOKUP(D212,products!$A$1:G259,5,FALSE)</f>
        <v>12.95</v>
      </c>
      <c r="M212" s="6">
        <f t="shared" si="3"/>
        <v>51.8</v>
      </c>
      <c r="N212" t="s">
        <v>6199</v>
      </c>
      <c r="O212" t="s">
        <v>6204</v>
      </c>
    </row>
    <row r="213" spans="1:15" x14ac:dyDescent="0.4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2" t="str">
        <f>IF(_xlfn.XLOOKUP(C213,customers!$A$1:$A$1001,customers!$B$1:$B$1001,,0)=0," ",(_xlfn.XLOOKUP(C213,customers!$A$1:$A$1001,customers!$B$1:$B$1001,,0)))</f>
        <v>Minette Whellans</v>
      </c>
      <c r="G213" s="2" t="str">
        <f>IF(VLOOKUP(C213,customers!$A$1:I1212,3,FALSE)=0," ",(VLOOKUP(C213,customers!$A$1:I1212,3,FALSE)))</f>
        <v>mwhellans5v@mapquest.com</v>
      </c>
      <c r="H213" s="2" t="str">
        <f>VLOOKUP(C213,customers!$A$1:I1212,7,FALSE)</f>
        <v>United States</v>
      </c>
      <c r="I213" t="str">
        <f>VLOOKUP(D213,products!$A$1:G260,2,FALSE)</f>
        <v>Exc</v>
      </c>
      <c r="J213" t="str">
        <f>VLOOKUP(D213,products!$A$1:G260,3,FALSE)</f>
        <v>L</v>
      </c>
      <c r="K213" s="1">
        <f>VLOOKUP(D213,products!$A$1:G260,4,FALSE)</f>
        <v>0.5</v>
      </c>
      <c r="L213" s="6">
        <f>VLOOKUP(D213,products!$A$1:G260,5,FALSE)</f>
        <v>8.91</v>
      </c>
      <c r="M213" s="6">
        <f t="shared" si="3"/>
        <v>53.46</v>
      </c>
      <c r="N213" t="s">
        <v>6197</v>
      </c>
      <c r="O213" t="s">
        <v>6203</v>
      </c>
    </row>
    <row r="214" spans="1:15" x14ac:dyDescent="0.4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2" t="str">
        <f>IF(_xlfn.XLOOKUP(C214,customers!$A$1:$A$1001,customers!$B$1:$B$1001,,0)=0," ",(_xlfn.XLOOKUP(C214,customers!$A$1:$A$1001,customers!$B$1:$B$1001,,0)))</f>
        <v>Dael Camilletti</v>
      </c>
      <c r="G214" s="2" t="str">
        <f>IF(VLOOKUP(C214,customers!$A$1:I1213,3,FALSE)=0," ",(VLOOKUP(C214,customers!$A$1:I1213,3,FALSE)))</f>
        <v>dcamilletti5w@businesswire.com</v>
      </c>
      <c r="H214" s="2" t="str">
        <f>VLOOKUP(C214,customers!$A$1:I1213,7,FALSE)</f>
        <v>United States</v>
      </c>
      <c r="I214" t="str">
        <f>VLOOKUP(D214,products!$A$1:G261,2,FALSE)</f>
        <v>Exc</v>
      </c>
      <c r="J214" t="str">
        <f>VLOOKUP(D214,products!$A$1:G261,3,FALSE)</f>
        <v>D</v>
      </c>
      <c r="K214" s="1">
        <f>VLOOKUP(D214,products!$A$1:G261,4,FALSE)</f>
        <v>0.2</v>
      </c>
      <c r="L214" s="6">
        <f>VLOOKUP(D214,products!$A$1:G261,5,FALSE)</f>
        <v>3.645</v>
      </c>
      <c r="M214" s="6">
        <f t="shared" si="3"/>
        <v>14.58</v>
      </c>
      <c r="N214" t="s">
        <v>6197</v>
      </c>
      <c r="O214" t="s">
        <v>6204</v>
      </c>
    </row>
    <row r="215" spans="1:15" x14ac:dyDescent="0.4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2" t="str">
        <f>IF(_xlfn.XLOOKUP(C215,customers!$A$1:$A$1001,customers!$B$1:$B$1001,,0)=0," ",(_xlfn.XLOOKUP(C215,customers!$A$1:$A$1001,customers!$B$1:$B$1001,,0)))</f>
        <v>Emiline Galgey</v>
      </c>
      <c r="G215" s="2" t="str">
        <f>IF(VLOOKUP(C215,customers!$A$1:I1214,3,FALSE)=0," ",(VLOOKUP(C215,customers!$A$1:I1214,3,FALSE)))</f>
        <v>egalgey5x@wufoo.com</v>
      </c>
      <c r="H215" s="2" t="str">
        <f>VLOOKUP(C215,customers!$A$1:I1214,7,FALSE)</f>
        <v>United States</v>
      </c>
      <c r="I215" t="str">
        <f>VLOOKUP(D215,products!$A$1:G262,2,FALSE)</f>
        <v>Rob</v>
      </c>
      <c r="J215" t="str">
        <f>VLOOKUP(D215,products!$A$1:G262,3,FALSE)</f>
        <v>D</v>
      </c>
      <c r="K215" s="1">
        <f>VLOOKUP(D215,products!$A$1:G262,4,FALSE)</f>
        <v>2.5</v>
      </c>
      <c r="L215" s="6">
        <f>VLOOKUP(D215,products!$A$1:G262,5,FALSE)</f>
        <v>20.584999999999997</v>
      </c>
      <c r="M215" s="6">
        <f t="shared" si="3"/>
        <v>20.584999999999997</v>
      </c>
      <c r="N215" t="s">
        <v>6196</v>
      </c>
      <c r="O215" t="s">
        <v>6204</v>
      </c>
    </row>
    <row r="216" spans="1:15" x14ac:dyDescent="0.4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2" t="str">
        <f>IF(_xlfn.XLOOKUP(C216,customers!$A$1:$A$1001,customers!$B$1:$B$1001,,0)=0," ",(_xlfn.XLOOKUP(C216,customers!$A$1:$A$1001,customers!$B$1:$B$1001,,0)))</f>
        <v>Murdock Hame</v>
      </c>
      <c r="G216" s="2" t="str">
        <f>IF(VLOOKUP(C216,customers!$A$1:I1215,3,FALSE)=0," ",(VLOOKUP(C216,customers!$A$1:I1215,3,FALSE)))</f>
        <v>mhame5y@newsvine.com</v>
      </c>
      <c r="H216" s="2" t="str">
        <f>VLOOKUP(C216,customers!$A$1:I1215,7,FALSE)</f>
        <v>Ireland</v>
      </c>
      <c r="I216" t="str">
        <f>VLOOKUP(D216,products!$A$1:G263,2,FALSE)</f>
        <v>Lib</v>
      </c>
      <c r="J216" t="str">
        <f>VLOOKUP(D216,products!$A$1:G263,3,FALSE)</f>
        <v>L</v>
      </c>
      <c r="K216" s="1">
        <f>VLOOKUP(D216,products!$A$1:G263,4,FALSE)</f>
        <v>1</v>
      </c>
      <c r="L216" s="6">
        <f>VLOOKUP(D216,products!$A$1:G263,5,FALSE)</f>
        <v>15.85</v>
      </c>
      <c r="M216" s="6">
        <f t="shared" si="3"/>
        <v>31.7</v>
      </c>
      <c r="N216" t="s">
        <v>6199</v>
      </c>
      <c r="O216" t="s">
        <v>6203</v>
      </c>
    </row>
    <row r="217" spans="1:15" x14ac:dyDescent="0.4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2" t="str">
        <f>IF(_xlfn.XLOOKUP(C217,customers!$A$1:$A$1001,customers!$B$1:$B$1001,,0)=0," ",(_xlfn.XLOOKUP(C217,customers!$A$1:$A$1001,customers!$B$1:$B$1001,,0)))</f>
        <v>Ilka Gurnee</v>
      </c>
      <c r="G217" s="2" t="str">
        <f>IF(VLOOKUP(C217,customers!$A$1:I1216,3,FALSE)=0," ",(VLOOKUP(C217,customers!$A$1:I1216,3,FALSE)))</f>
        <v>igurnee5z@usnews.com</v>
      </c>
      <c r="H217" s="2" t="str">
        <f>VLOOKUP(C217,customers!$A$1:I1216,7,FALSE)</f>
        <v>United States</v>
      </c>
      <c r="I217" t="str">
        <f>VLOOKUP(D217,products!$A$1:G264,2,FALSE)</f>
        <v>Lib</v>
      </c>
      <c r="J217" t="str">
        <f>VLOOKUP(D217,products!$A$1:G264,3,FALSE)</f>
        <v>D</v>
      </c>
      <c r="K217" s="1">
        <f>VLOOKUP(D217,products!$A$1:G264,4,FALSE)</f>
        <v>0.2</v>
      </c>
      <c r="L217" s="6">
        <f>VLOOKUP(D217,products!$A$1:G264,5,FALSE)</f>
        <v>3.8849999999999998</v>
      </c>
      <c r="M217" s="6">
        <f t="shared" si="3"/>
        <v>23.31</v>
      </c>
      <c r="N217" t="s">
        <v>6199</v>
      </c>
      <c r="O217" t="s">
        <v>6204</v>
      </c>
    </row>
    <row r="218" spans="1:15" x14ac:dyDescent="0.4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2" t="str">
        <f>IF(_xlfn.XLOOKUP(C218,customers!$A$1:$A$1001,customers!$B$1:$B$1001,,0)=0," ",(_xlfn.XLOOKUP(C218,customers!$A$1:$A$1001,customers!$B$1:$B$1001,,0)))</f>
        <v>Alfy Snowding</v>
      </c>
      <c r="G218" s="2" t="str">
        <f>IF(VLOOKUP(C218,customers!$A$1:I1217,3,FALSE)=0," ",(VLOOKUP(C218,customers!$A$1:I1217,3,FALSE)))</f>
        <v>asnowding60@comsenz.com</v>
      </c>
      <c r="H218" s="2" t="str">
        <f>VLOOKUP(C218,customers!$A$1:I1217,7,FALSE)</f>
        <v>United States</v>
      </c>
      <c r="I218" t="str">
        <f>VLOOKUP(D218,products!$A$1:G265,2,FALSE)</f>
        <v>Lib</v>
      </c>
      <c r="J218" t="str">
        <f>VLOOKUP(D218,products!$A$1:G265,3,FALSE)</f>
        <v>M</v>
      </c>
      <c r="K218" s="1">
        <f>VLOOKUP(D218,products!$A$1:G265,4,FALSE)</f>
        <v>1</v>
      </c>
      <c r="L218" s="6">
        <f>VLOOKUP(D218,products!$A$1:G265,5,FALSE)</f>
        <v>14.55</v>
      </c>
      <c r="M218" s="6">
        <f t="shared" si="3"/>
        <v>58.2</v>
      </c>
      <c r="N218" t="s">
        <v>6199</v>
      </c>
      <c r="O218" t="s">
        <v>6202</v>
      </c>
    </row>
    <row r="219" spans="1:15" x14ac:dyDescent="0.4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2" t="str">
        <f>IF(_xlfn.XLOOKUP(C219,customers!$A$1:$A$1001,customers!$B$1:$B$1001,,0)=0," ",(_xlfn.XLOOKUP(C219,customers!$A$1:$A$1001,customers!$B$1:$B$1001,,0)))</f>
        <v>Godfry Poinsett</v>
      </c>
      <c r="G219" s="2" t="str">
        <f>IF(VLOOKUP(C219,customers!$A$1:I1218,3,FALSE)=0," ",(VLOOKUP(C219,customers!$A$1:I1218,3,FALSE)))</f>
        <v>gpoinsett61@berkeley.edu</v>
      </c>
      <c r="H219" s="2" t="str">
        <f>VLOOKUP(C219,customers!$A$1:I1218,7,FALSE)</f>
        <v>United States</v>
      </c>
      <c r="I219" t="str">
        <f>VLOOKUP(D219,products!$A$1:G266,2,FALSE)</f>
        <v>Exc</v>
      </c>
      <c r="J219" t="str">
        <f>VLOOKUP(D219,products!$A$1:G266,3,FALSE)</f>
        <v>L</v>
      </c>
      <c r="K219" s="1">
        <f>VLOOKUP(D219,products!$A$1:G266,4,FALSE)</f>
        <v>0.5</v>
      </c>
      <c r="L219" s="6">
        <f>VLOOKUP(D219,products!$A$1:G266,5,FALSE)</f>
        <v>8.91</v>
      </c>
      <c r="M219" s="6">
        <f t="shared" si="3"/>
        <v>35.64</v>
      </c>
      <c r="N219" t="s">
        <v>6197</v>
      </c>
      <c r="O219" t="s">
        <v>6203</v>
      </c>
    </row>
    <row r="220" spans="1:15" x14ac:dyDescent="0.4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2" t="str">
        <f>IF(_xlfn.XLOOKUP(C220,customers!$A$1:$A$1001,customers!$B$1:$B$1001,,0)=0," ",(_xlfn.XLOOKUP(C220,customers!$A$1:$A$1001,customers!$B$1:$B$1001,,0)))</f>
        <v>Rem Furman</v>
      </c>
      <c r="G220" s="2" t="str">
        <f>IF(VLOOKUP(C220,customers!$A$1:I1219,3,FALSE)=0," ",(VLOOKUP(C220,customers!$A$1:I1219,3,FALSE)))</f>
        <v>rfurman62@t.co</v>
      </c>
      <c r="H220" s="2" t="str">
        <f>VLOOKUP(C220,customers!$A$1:I1219,7,FALSE)</f>
        <v>Ireland</v>
      </c>
      <c r="I220" t="str">
        <f>VLOOKUP(D220,products!$A$1:G267,2,FALSE)</f>
        <v>Ara</v>
      </c>
      <c r="J220" t="str">
        <f>VLOOKUP(D220,products!$A$1:G267,3,FALSE)</f>
        <v>M</v>
      </c>
      <c r="K220" s="1">
        <f>VLOOKUP(D220,products!$A$1:G267,4,FALSE)</f>
        <v>1</v>
      </c>
      <c r="L220" s="6">
        <f>VLOOKUP(D220,products!$A$1:G267,5,FALSE)</f>
        <v>11.25</v>
      </c>
      <c r="M220" s="6">
        <f t="shared" si="3"/>
        <v>56.25</v>
      </c>
      <c r="N220" t="s">
        <v>6198</v>
      </c>
      <c r="O220" t="s">
        <v>6202</v>
      </c>
    </row>
    <row r="221" spans="1:15" x14ac:dyDescent="0.4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2" t="str">
        <f>IF(_xlfn.XLOOKUP(C221,customers!$A$1:$A$1001,customers!$B$1:$B$1001,,0)=0," ",(_xlfn.XLOOKUP(C221,customers!$A$1:$A$1001,customers!$B$1:$B$1001,,0)))</f>
        <v>Charis Crosier</v>
      </c>
      <c r="G221" s="2" t="str">
        <f>IF(VLOOKUP(C221,customers!$A$1:I1220,3,FALSE)=0," ",(VLOOKUP(C221,customers!$A$1:I1220,3,FALSE)))</f>
        <v>ccrosier63@xrea.com</v>
      </c>
      <c r="H221" s="2" t="str">
        <f>VLOOKUP(C221,customers!$A$1:I1220,7,FALSE)</f>
        <v>United States</v>
      </c>
      <c r="I221" t="str">
        <f>VLOOKUP(D221,products!$A$1:G268,2,FALSE)</f>
        <v>Rob</v>
      </c>
      <c r="J221" t="str">
        <f>VLOOKUP(D221,products!$A$1:G268,3,FALSE)</f>
        <v>L</v>
      </c>
      <c r="K221" s="1">
        <f>VLOOKUP(D221,products!$A$1:G268,4,FALSE)</f>
        <v>0.2</v>
      </c>
      <c r="L221" s="6">
        <f>VLOOKUP(D221,products!$A$1:G268,5,FALSE)</f>
        <v>3.5849999999999995</v>
      </c>
      <c r="M221" s="6">
        <f t="shared" si="3"/>
        <v>10.754999999999999</v>
      </c>
      <c r="N221" t="s">
        <v>6196</v>
      </c>
      <c r="O221" t="s">
        <v>6203</v>
      </c>
    </row>
    <row r="222" spans="1:15" x14ac:dyDescent="0.4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2" t="str">
        <f>IF(_xlfn.XLOOKUP(C222,customers!$A$1:$A$1001,customers!$B$1:$B$1001,,0)=0," ",(_xlfn.XLOOKUP(C222,customers!$A$1:$A$1001,customers!$B$1:$B$1001,,0)))</f>
        <v>Charis Crosier</v>
      </c>
      <c r="G222" s="2" t="str">
        <f>IF(VLOOKUP(C222,customers!$A$1:I1221,3,FALSE)=0," ",(VLOOKUP(C222,customers!$A$1:I1221,3,FALSE)))</f>
        <v>ccrosier63@xrea.com</v>
      </c>
      <c r="H222" s="2" t="str">
        <f>VLOOKUP(C222,customers!$A$1:I1221,7,FALSE)</f>
        <v>United States</v>
      </c>
      <c r="I222" t="str">
        <f>VLOOKUP(D222,products!$A$1:G269,2,FALSE)</f>
        <v>Rob</v>
      </c>
      <c r="J222" t="str">
        <f>VLOOKUP(D222,products!$A$1:G269,3,FALSE)</f>
        <v>M</v>
      </c>
      <c r="K222" s="1">
        <f>VLOOKUP(D222,products!$A$1:G269,4,FALSE)</f>
        <v>0.2</v>
      </c>
      <c r="L222" s="6">
        <f>VLOOKUP(D222,products!$A$1:G269,5,FALSE)</f>
        <v>2.9849999999999999</v>
      </c>
      <c r="M222" s="6">
        <f t="shared" si="3"/>
        <v>14.924999999999999</v>
      </c>
      <c r="N222" t="s">
        <v>6196</v>
      </c>
      <c r="O222" t="s">
        <v>6202</v>
      </c>
    </row>
    <row r="223" spans="1:15" x14ac:dyDescent="0.4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2" t="str">
        <f>IF(_xlfn.XLOOKUP(C223,customers!$A$1:$A$1001,customers!$B$1:$B$1001,,0)=0," ",(_xlfn.XLOOKUP(C223,customers!$A$1:$A$1001,customers!$B$1:$B$1001,,0)))</f>
        <v>Lenka Rushmer</v>
      </c>
      <c r="G223" s="2" t="str">
        <f>IF(VLOOKUP(C223,customers!$A$1:I1222,3,FALSE)=0," ",(VLOOKUP(C223,customers!$A$1:I1222,3,FALSE)))</f>
        <v>lrushmer65@europa.eu</v>
      </c>
      <c r="H223" s="2" t="str">
        <f>VLOOKUP(C223,customers!$A$1:I1222,7,FALSE)</f>
        <v>United States</v>
      </c>
      <c r="I223" t="str">
        <f>VLOOKUP(D223,products!$A$1:G270,2,FALSE)</f>
        <v>Ara</v>
      </c>
      <c r="J223" t="str">
        <f>VLOOKUP(D223,products!$A$1:G270,3,FALSE)</f>
        <v>L</v>
      </c>
      <c r="K223" s="1">
        <f>VLOOKUP(D223,products!$A$1:G270,4,FALSE)</f>
        <v>1</v>
      </c>
      <c r="L223" s="6">
        <f>VLOOKUP(D223,products!$A$1:G270,5,FALSE)</f>
        <v>12.95</v>
      </c>
      <c r="M223" s="6">
        <f t="shared" si="3"/>
        <v>77.699999999999989</v>
      </c>
      <c r="N223" t="s">
        <v>6198</v>
      </c>
      <c r="O223" t="s">
        <v>6203</v>
      </c>
    </row>
    <row r="224" spans="1:15" x14ac:dyDescent="0.4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2" t="str">
        <f>IF(_xlfn.XLOOKUP(C224,customers!$A$1:$A$1001,customers!$B$1:$B$1001,,0)=0," ",(_xlfn.XLOOKUP(C224,customers!$A$1:$A$1001,customers!$B$1:$B$1001,,0)))</f>
        <v>Waneta Edinborough</v>
      </c>
      <c r="G224" s="2" t="str">
        <f>IF(VLOOKUP(C224,customers!$A$1:I1223,3,FALSE)=0," ",(VLOOKUP(C224,customers!$A$1:I1223,3,FALSE)))</f>
        <v>wedinborough66@github.io</v>
      </c>
      <c r="H224" s="2" t="str">
        <f>VLOOKUP(C224,customers!$A$1:I1223,7,FALSE)</f>
        <v>United States</v>
      </c>
      <c r="I224" t="str">
        <f>VLOOKUP(D224,products!$A$1:G271,2,FALSE)</f>
        <v>Lib</v>
      </c>
      <c r="J224" t="str">
        <f>VLOOKUP(D224,products!$A$1:G271,3,FALSE)</f>
        <v>D</v>
      </c>
      <c r="K224" s="1">
        <f>VLOOKUP(D224,products!$A$1:G271,4,FALSE)</f>
        <v>0.5</v>
      </c>
      <c r="L224" s="6">
        <f>VLOOKUP(D224,products!$A$1:G271,5,FALSE)</f>
        <v>7.77</v>
      </c>
      <c r="M224" s="6">
        <f t="shared" si="3"/>
        <v>23.31</v>
      </c>
      <c r="N224" t="s">
        <v>6199</v>
      </c>
      <c r="O224" t="s">
        <v>6204</v>
      </c>
    </row>
    <row r="225" spans="1:15" x14ac:dyDescent="0.4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2" t="str">
        <f>IF(_xlfn.XLOOKUP(C225,customers!$A$1:$A$1001,customers!$B$1:$B$1001,,0)=0," ",(_xlfn.XLOOKUP(C225,customers!$A$1:$A$1001,customers!$B$1:$B$1001,,0)))</f>
        <v>Bobbe Piggott</v>
      </c>
      <c r="G225" s="2" t="str">
        <f>IF(VLOOKUP(C225,customers!$A$1:I1224,3,FALSE)=0," ",(VLOOKUP(C225,customers!$A$1:I1224,3,FALSE)))</f>
        <v xml:space="preserve"> </v>
      </c>
      <c r="H225" s="2" t="str">
        <f>VLOOKUP(C225,customers!$A$1:I1224,7,FALSE)</f>
        <v>United States</v>
      </c>
      <c r="I225" t="str">
        <f>VLOOKUP(D225,products!$A$1:G272,2,FALSE)</f>
        <v>Exc</v>
      </c>
      <c r="J225" t="str">
        <f>VLOOKUP(D225,products!$A$1:G272,3,FALSE)</f>
        <v>L</v>
      </c>
      <c r="K225" s="1">
        <f>VLOOKUP(D225,products!$A$1:G272,4,FALSE)</f>
        <v>1</v>
      </c>
      <c r="L225" s="6">
        <f>VLOOKUP(D225,products!$A$1:G272,5,FALSE)</f>
        <v>14.85</v>
      </c>
      <c r="M225" s="6">
        <f t="shared" si="3"/>
        <v>59.4</v>
      </c>
      <c r="N225" t="s">
        <v>6197</v>
      </c>
      <c r="O225" t="s">
        <v>6203</v>
      </c>
    </row>
    <row r="226" spans="1:15" x14ac:dyDescent="0.4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2" t="str">
        <f>IF(_xlfn.XLOOKUP(C226,customers!$A$1:$A$1001,customers!$B$1:$B$1001,,0)=0," ",(_xlfn.XLOOKUP(C226,customers!$A$1:$A$1001,customers!$B$1:$B$1001,,0)))</f>
        <v>Ketty Bromehead</v>
      </c>
      <c r="G226" s="2" t="str">
        <f>IF(VLOOKUP(C226,customers!$A$1:I1225,3,FALSE)=0," ",(VLOOKUP(C226,customers!$A$1:I1225,3,FALSE)))</f>
        <v>kbromehead68@un.org</v>
      </c>
      <c r="H226" s="2" t="str">
        <f>VLOOKUP(C226,customers!$A$1:I1225,7,FALSE)</f>
        <v>United States</v>
      </c>
      <c r="I226" t="str">
        <f>VLOOKUP(D226,products!$A$1:G273,2,FALSE)</f>
        <v>Lib</v>
      </c>
      <c r="J226" t="str">
        <f>VLOOKUP(D226,products!$A$1:G273,3,FALSE)</f>
        <v>D</v>
      </c>
      <c r="K226" s="1">
        <f>VLOOKUP(D226,products!$A$1:G273,4,FALSE)</f>
        <v>2.5</v>
      </c>
      <c r="L226" s="6">
        <f>VLOOKUP(D226,products!$A$1:G273,5,FALSE)</f>
        <v>29.784999999999997</v>
      </c>
      <c r="M226" s="6">
        <f t="shared" si="3"/>
        <v>119.13999999999999</v>
      </c>
      <c r="N226" t="s">
        <v>6199</v>
      </c>
      <c r="O226" t="s">
        <v>6204</v>
      </c>
    </row>
    <row r="227" spans="1:15" x14ac:dyDescent="0.4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2" t="str">
        <f>IF(_xlfn.XLOOKUP(C227,customers!$A$1:$A$1001,customers!$B$1:$B$1001,,0)=0," ",(_xlfn.XLOOKUP(C227,customers!$A$1:$A$1001,customers!$B$1:$B$1001,,0)))</f>
        <v>Elsbeth Westerman</v>
      </c>
      <c r="G227" s="2" t="str">
        <f>IF(VLOOKUP(C227,customers!$A$1:I1226,3,FALSE)=0," ",(VLOOKUP(C227,customers!$A$1:I1226,3,FALSE)))</f>
        <v>ewesterman69@si.edu</v>
      </c>
      <c r="H227" s="2" t="str">
        <f>VLOOKUP(C227,customers!$A$1:I1226,7,FALSE)</f>
        <v>Ireland</v>
      </c>
      <c r="I227" t="str">
        <f>VLOOKUP(D227,products!$A$1:G274,2,FALSE)</f>
        <v>Rob</v>
      </c>
      <c r="J227" t="str">
        <f>VLOOKUP(D227,products!$A$1:G274,3,FALSE)</f>
        <v>L</v>
      </c>
      <c r="K227" s="1">
        <f>VLOOKUP(D227,products!$A$1:G274,4,FALSE)</f>
        <v>0.2</v>
      </c>
      <c r="L227" s="6">
        <f>VLOOKUP(D227,products!$A$1:G274,5,FALSE)</f>
        <v>3.5849999999999995</v>
      </c>
      <c r="M227" s="6">
        <f t="shared" si="3"/>
        <v>14.339999999999998</v>
      </c>
      <c r="N227" t="s">
        <v>6196</v>
      </c>
      <c r="O227" t="s">
        <v>6203</v>
      </c>
    </row>
    <row r="228" spans="1:15" x14ac:dyDescent="0.4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2" t="str">
        <f>IF(_xlfn.XLOOKUP(C228,customers!$A$1:$A$1001,customers!$B$1:$B$1001,,0)=0," ",(_xlfn.XLOOKUP(C228,customers!$A$1:$A$1001,customers!$B$1:$B$1001,,0)))</f>
        <v>Anabelle Hutchens</v>
      </c>
      <c r="G228" s="2" t="str">
        <f>IF(VLOOKUP(C228,customers!$A$1:I1227,3,FALSE)=0," ",(VLOOKUP(C228,customers!$A$1:I1227,3,FALSE)))</f>
        <v>ahutchens6a@amazonaws.com</v>
      </c>
      <c r="H228" s="2" t="str">
        <f>VLOOKUP(C228,customers!$A$1:I1227,7,FALSE)</f>
        <v>United States</v>
      </c>
      <c r="I228" t="str">
        <f>VLOOKUP(D228,products!$A$1:G275,2,FALSE)</f>
        <v>Ara</v>
      </c>
      <c r="J228" t="str">
        <f>VLOOKUP(D228,products!$A$1:G275,3,FALSE)</f>
        <v>M</v>
      </c>
      <c r="K228" s="1">
        <f>VLOOKUP(D228,products!$A$1:G275,4,FALSE)</f>
        <v>2.5</v>
      </c>
      <c r="L228" s="6">
        <f>VLOOKUP(D228,products!$A$1:G275,5,FALSE)</f>
        <v>25.874999999999996</v>
      </c>
      <c r="M228" s="6">
        <f t="shared" si="3"/>
        <v>129.37499999999997</v>
      </c>
      <c r="N228" t="s">
        <v>6198</v>
      </c>
      <c r="O228" t="s">
        <v>6202</v>
      </c>
    </row>
    <row r="229" spans="1:15" x14ac:dyDescent="0.4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2" t="str">
        <f>IF(_xlfn.XLOOKUP(C229,customers!$A$1:$A$1001,customers!$B$1:$B$1001,,0)=0," ",(_xlfn.XLOOKUP(C229,customers!$A$1:$A$1001,customers!$B$1:$B$1001,,0)))</f>
        <v>Noak Wyvill</v>
      </c>
      <c r="G229" s="2" t="str">
        <f>IF(VLOOKUP(C229,customers!$A$1:I1228,3,FALSE)=0," ",(VLOOKUP(C229,customers!$A$1:I1228,3,FALSE)))</f>
        <v>nwyvill6b@naver.com</v>
      </c>
      <c r="H229" s="2" t="str">
        <f>VLOOKUP(C229,customers!$A$1:I1228,7,FALSE)</f>
        <v>United Kingdom</v>
      </c>
      <c r="I229" t="str">
        <f>VLOOKUP(D229,products!$A$1:G276,2,FALSE)</f>
        <v>Rob</v>
      </c>
      <c r="J229" t="str">
        <f>VLOOKUP(D229,products!$A$1:G276,3,FALSE)</f>
        <v>D</v>
      </c>
      <c r="K229" s="1">
        <f>VLOOKUP(D229,products!$A$1:G276,4,FALSE)</f>
        <v>0.2</v>
      </c>
      <c r="L229" s="6">
        <f>VLOOKUP(D229,products!$A$1:G276,5,FALSE)</f>
        <v>2.6849999999999996</v>
      </c>
      <c r="M229" s="6">
        <f t="shared" si="3"/>
        <v>16.11</v>
      </c>
      <c r="N229" t="s">
        <v>6196</v>
      </c>
      <c r="O229" t="s">
        <v>6204</v>
      </c>
    </row>
    <row r="230" spans="1:15" x14ac:dyDescent="0.4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2" t="str">
        <f>IF(_xlfn.XLOOKUP(C230,customers!$A$1:$A$1001,customers!$B$1:$B$1001,,0)=0," ",(_xlfn.XLOOKUP(C230,customers!$A$1:$A$1001,customers!$B$1:$B$1001,,0)))</f>
        <v>Beltran Mathon</v>
      </c>
      <c r="G230" s="2" t="str">
        <f>IF(VLOOKUP(C230,customers!$A$1:I1229,3,FALSE)=0," ",(VLOOKUP(C230,customers!$A$1:I1229,3,FALSE)))</f>
        <v>bmathon6c@barnesandnoble.com</v>
      </c>
      <c r="H230" s="2" t="str">
        <f>VLOOKUP(C230,customers!$A$1:I1229,7,FALSE)</f>
        <v>United States</v>
      </c>
      <c r="I230" t="str">
        <f>VLOOKUP(D230,products!$A$1:G277,2,FALSE)</f>
        <v>Rob</v>
      </c>
      <c r="J230" t="str">
        <f>VLOOKUP(D230,products!$A$1:G277,3,FALSE)</f>
        <v>L</v>
      </c>
      <c r="K230" s="1">
        <f>VLOOKUP(D230,products!$A$1:G277,4,FALSE)</f>
        <v>0.2</v>
      </c>
      <c r="L230" s="6">
        <f>VLOOKUP(D230,products!$A$1:G277,5,FALSE)</f>
        <v>3.5849999999999995</v>
      </c>
      <c r="M230" s="6">
        <f t="shared" si="3"/>
        <v>17.924999999999997</v>
      </c>
      <c r="N230" t="s">
        <v>6196</v>
      </c>
      <c r="O230" t="s">
        <v>6203</v>
      </c>
    </row>
    <row r="231" spans="1:15" x14ac:dyDescent="0.4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2" t="str">
        <f>IF(_xlfn.XLOOKUP(C231,customers!$A$1:$A$1001,customers!$B$1:$B$1001,,0)=0," ",(_xlfn.XLOOKUP(C231,customers!$A$1:$A$1001,customers!$B$1:$B$1001,,0)))</f>
        <v>Kristos Streight</v>
      </c>
      <c r="G231" s="2" t="str">
        <f>IF(VLOOKUP(C231,customers!$A$1:I1230,3,FALSE)=0," ",(VLOOKUP(C231,customers!$A$1:I1230,3,FALSE)))</f>
        <v>kstreight6d@about.com</v>
      </c>
      <c r="H231" s="2" t="str">
        <f>VLOOKUP(C231,customers!$A$1:I1230,7,FALSE)</f>
        <v>United States</v>
      </c>
      <c r="I231" t="str">
        <f>VLOOKUP(D231,products!$A$1:G278,2,FALSE)</f>
        <v>Lib</v>
      </c>
      <c r="J231" t="str">
        <f>VLOOKUP(D231,products!$A$1:G278,3,FALSE)</f>
        <v>M</v>
      </c>
      <c r="K231" s="1">
        <f>VLOOKUP(D231,products!$A$1:G278,4,FALSE)</f>
        <v>0.2</v>
      </c>
      <c r="L231" s="6">
        <f>VLOOKUP(D231,products!$A$1:G278,5,FALSE)</f>
        <v>4.3650000000000002</v>
      </c>
      <c r="M231" s="6">
        <f t="shared" si="3"/>
        <v>8.73</v>
      </c>
      <c r="N231" t="s">
        <v>6199</v>
      </c>
      <c r="O231" t="s">
        <v>6202</v>
      </c>
    </row>
    <row r="232" spans="1:15" x14ac:dyDescent="0.4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2" t="str">
        <f>IF(_xlfn.XLOOKUP(C232,customers!$A$1:$A$1001,customers!$B$1:$B$1001,,0)=0," ",(_xlfn.XLOOKUP(C232,customers!$A$1:$A$1001,customers!$B$1:$B$1001,,0)))</f>
        <v>Portie Cutchie</v>
      </c>
      <c r="G232" s="2" t="str">
        <f>IF(VLOOKUP(C232,customers!$A$1:I1231,3,FALSE)=0," ",(VLOOKUP(C232,customers!$A$1:I1231,3,FALSE)))</f>
        <v>pcutchie6e@globo.com</v>
      </c>
      <c r="H232" s="2" t="str">
        <f>VLOOKUP(C232,customers!$A$1:I1231,7,FALSE)</f>
        <v>United States</v>
      </c>
      <c r="I232" t="str">
        <f>VLOOKUP(D232,products!$A$1:G279,2,FALSE)</f>
        <v>Ara</v>
      </c>
      <c r="J232" t="str">
        <f>VLOOKUP(D232,products!$A$1:G279,3,FALSE)</f>
        <v>M</v>
      </c>
      <c r="K232" s="1">
        <f>VLOOKUP(D232,products!$A$1:G279,4,FALSE)</f>
        <v>2.5</v>
      </c>
      <c r="L232" s="6">
        <f>VLOOKUP(D232,products!$A$1:G279,5,FALSE)</f>
        <v>25.874999999999996</v>
      </c>
      <c r="M232" s="6">
        <f t="shared" si="3"/>
        <v>51.749999999999993</v>
      </c>
      <c r="N232" t="s">
        <v>6198</v>
      </c>
      <c r="O232" t="s">
        <v>6202</v>
      </c>
    </row>
    <row r="233" spans="1:15" x14ac:dyDescent="0.4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2" t="str">
        <f>IF(_xlfn.XLOOKUP(C233,customers!$A$1:$A$1001,customers!$B$1:$B$1001,,0)=0," ",(_xlfn.XLOOKUP(C233,customers!$A$1:$A$1001,customers!$B$1:$B$1001,,0)))</f>
        <v>Sinclare Edsell</v>
      </c>
      <c r="G233" s="2" t="str">
        <f>IF(VLOOKUP(C233,customers!$A$1:I1232,3,FALSE)=0," ",(VLOOKUP(C233,customers!$A$1:I1232,3,FALSE)))</f>
        <v xml:space="preserve"> </v>
      </c>
      <c r="H233" s="2" t="str">
        <f>VLOOKUP(C233,customers!$A$1:I1232,7,FALSE)</f>
        <v>United States</v>
      </c>
      <c r="I233" t="str">
        <f>VLOOKUP(D233,products!$A$1:G280,2,FALSE)</f>
        <v>Lib</v>
      </c>
      <c r="J233" t="str">
        <f>VLOOKUP(D233,products!$A$1:G280,3,FALSE)</f>
        <v>M</v>
      </c>
      <c r="K233" s="1">
        <f>VLOOKUP(D233,products!$A$1:G280,4,FALSE)</f>
        <v>0.2</v>
      </c>
      <c r="L233" s="6">
        <f>VLOOKUP(D233,products!$A$1:G280,5,FALSE)</f>
        <v>4.3650000000000002</v>
      </c>
      <c r="M233" s="6">
        <f t="shared" si="3"/>
        <v>8.73</v>
      </c>
      <c r="N233" t="s">
        <v>6199</v>
      </c>
      <c r="O233" t="s">
        <v>6202</v>
      </c>
    </row>
    <row r="234" spans="1:15" x14ac:dyDescent="0.4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2" t="str">
        <f>IF(_xlfn.XLOOKUP(C234,customers!$A$1:$A$1001,customers!$B$1:$B$1001,,0)=0," ",(_xlfn.XLOOKUP(C234,customers!$A$1:$A$1001,customers!$B$1:$B$1001,,0)))</f>
        <v>Conny Gheraldi</v>
      </c>
      <c r="G234" s="2" t="str">
        <f>IF(VLOOKUP(C234,customers!$A$1:I1233,3,FALSE)=0," ",(VLOOKUP(C234,customers!$A$1:I1233,3,FALSE)))</f>
        <v>cgheraldi6g@opera.com</v>
      </c>
      <c r="H234" s="2" t="str">
        <f>VLOOKUP(C234,customers!$A$1:I1233,7,FALSE)</f>
        <v>United Kingdom</v>
      </c>
      <c r="I234" t="str">
        <f>VLOOKUP(D234,products!$A$1:G281,2,FALSE)</f>
        <v>Lib</v>
      </c>
      <c r="J234" t="str">
        <f>VLOOKUP(D234,products!$A$1:G281,3,FALSE)</f>
        <v>L</v>
      </c>
      <c r="K234" s="1">
        <f>VLOOKUP(D234,products!$A$1:G281,4,FALSE)</f>
        <v>0.2</v>
      </c>
      <c r="L234" s="6">
        <f>VLOOKUP(D234,products!$A$1:G281,5,FALSE)</f>
        <v>4.7549999999999999</v>
      </c>
      <c r="M234" s="6">
        <f t="shared" si="3"/>
        <v>23.774999999999999</v>
      </c>
      <c r="N234" t="s">
        <v>6199</v>
      </c>
      <c r="O234" t="s">
        <v>6203</v>
      </c>
    </row>
    <row r="235" spans="1:15" x14ac:dyDescent="0.4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2" t="str">
        <f>IF(_xlfn.XLOOKUP(C235,customers!$A$1:$A$1001,customers!$B$1:$B$1001,,0)=0," ",(_xlfn.XLOOKUP(C235,customers!$A$1:$A$1001,customers!$B$1:$B$1001,,0)))</f>
        <v>Beryle Kenwell</v>
      </c>
      <c r="G235" s="2" t="str">
        <f>IF(VLOOKUP(C235,customers!$A$1:I1234,3,FALSE)=0," ",(VLOOKUP(C235,customers!$A$1:I1234,3,FALSE)))</f>
        <v>bkenwell6h@over-blog.com</v>
      </c>
      <c r="H235" s="2" t="str">
        <f>VLOOKUP(C235,customers!$A$1:I1234,7,FALSE)</f>
        <v>United States</v>
      </c>
      <c r="I235" t="str">
        <f>VLOOKUP(D235,products!$A$1:G282,2,FALSE)</f>
        <v>Exc</v>
      </c>
      <c r="J235" t="str">
        <f>VLOOKUP(D235,products!$A$1:G282,3,FALSE)</f>
        <v>M</v>
      </c>
      <c r="K235" s="1">
        <f>VLOOKUP(D235,products!$A$1:G282,4,FALSE)</f>
        <v>0.2</v>
      </c>
      <c r="L235" s="6">
        <f>VLOOKUP(D235,products!$A$1:G282,5,FALSE)</f>
        <v>4.125</v>
      </c>
      <c r="M235" s="6">
        <f t="shared" si="3"/>
        <v>20.625</v>
      </c>
      <c r="N235" t="s">
        <v>6197</v>
      </c>
      <c r="O235" t="s">
        <v>6202</v>
      </c>
    </row>
    <row r="236" spans="1:15" x14ac:dyDescent="0.4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2" t="str">
        <f>IF(_xlfn.XLOOKUP(C236,customers!$A$1:$A$1001,customers!$B$1:$B$1001,,0)=0," ",(_xlfn.XLOOKUP(C236,customers!$A$1:$A$1001,customers!$B$1:$B$1001,,0)))</f>
        <v>Tomas Sutty</v>
      </c>
      <c r="G236" s="2" t="str">
        <f>IF(VLOOKUP(C236,customers!$A$1:I1235,3,FALSE)=0," ",(VLOOKUP(C236,customers!$A$1:I1235,3,FALSE)))</f>
        <v>tsutty6i@google.es</v>
      </c>
      <c r="H236" s="2" t="str">
        <f>VLOOKUP(C236,customers!$A$1:I1235,7,FALSE)</f>
        <v>United States</v>
      </c>
      <c r="I236" t="str">
        <f>VLOOKUP(D236,products!$A$1:G283,2,FALSE)</f>
        <v>Lib</v>
      </c>
      <c r="J236" t="str">
        <f>VLOOKUP(D236,products!$A$1:G283,3,FALSE)</f>
        <v>L</v>
      </c>
      <c r="K236" s="1">
        <f>VLOOKUP(D236,products!$A$1:G283,4,FALSE)</f>
        <v>2.5</v>
      </c>
      <c r="L236" s="6">
        <f>VLOOKUP(D236,products!$A$1:G283,5,FALSE)</f>
        <v>36.454999999999998</v>
      </c>
      <c r="M236" s="6">
        <f t="shared" si="3"/>
        <v>36.454999999999998</v>
      </c>
      <c r="N236" t="s">
        <v>6199</v>
      </c>
      <c r="O236" t="s">
        <v>6203</v>
      </c>
    </row>
    <row r="237" spans="1:15" x14ac:dyDescent="0.4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2" t="str">
        <f>IF(_xlfn.XLOOKUP(C237,customers!$A$1:$A$1001,customers!$B$1:$B$1001,,0)=0," ",(_xlfn.XLOOKUP(C237,customers!$A$1:$A$1001,customers!$B$1:$B$1001,,0)))</f>
        <v>Samuele Ales0</v>
      </c>
      <c r="G237" s="2" t="str">
        <f>IF(VLOOKUP(C237,customers!$A$1:I1236,3,FALSE)=0," ",(VLOOKUP(C237,customers!$A$1:I1236,3,FALSE)))</f>
        <v xml:space="preserve"> </v>
      </c>
      <c r="H237" s="2" t="str">
        <f>VLOOKUP(C237,customers!$A$1:I1236,7,FALSE)</f>
        <v>Ireland</v>
      </c>
      <c r="I237" t="str">
        <f>VLOOKUP(D237,products!$A$1:G284,2,FALSE)</f>
        <v>Lib</v>
      </c>
      <c r="J237" t="str">
        <f>VLOOKUP(D237,products!$A$1:G284,3,FALSE)</f>
        <v>L</v>
      </c>
      <c r="K237" s="1">
        <f>VLOOKUP(D237,products!$A$1:G284,4,FALSE)</f>
        <v>2.5</v>
      </c>
      <c r="L237" s="6">
        <f>VLOOKUP(D237,products!$A$1:G284,5,FALSE)</f>
        <v>36.454999999999998</v>
      </c>
      <c r="M237" s="6">
        <f t="shared" si="3"/>
        <v>182.27499999999998</v>
      </c>
      <c r="N237" t="s">
        <v>6199</v>
      </c>
      <c r="O237" t="s">
        <v>6203</v>
      </c>
    </row>
    <row r="238" spans="1:15" x14ac:dyDescent="0.4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2" t="str">
        <f>IF(_xlfn.XLOOKUP(C238,customers!$A$1:$A$1001,customers!$B$1:$B$1001,,0)=0," ",(_xlfn.XLOOKUP(C238,customers!$A$1:$A$1001,customers!$B$1:$B$1001,,0)))</f>
        <v>Carlie Harce</v>
      </c>
      <c r="G238" s="2" t="str">
        <f>IF(VLOOKUP(C238,customers!$A$1:I1237,3,FALSE)=0," ",(VLOOKUP(C238,customers!$A$1:I1237,3,FALSE)))</f>
        <v>charce6k@cafepress.com</v>
      </c>
      <c r="H238" s="2" t="str">
        <f>VLOOKUP(C238,customers!$A$1:I1237,7,FALSE)</f>
        <v>Ireland</v>
      </c>
      <c r="I238" t="str">
        <f>VLOOKUP(D238,products!$A$1:G285,2,FALSE)</f>
        <v>Lib</v>
      </c>
      <c r="J238" t="str">
        <f>VLOOKUP(D238,products!$A$1:G285,3,FALSE)</f>
        <v>D</v>
      </c>
      <c r="K238" s="1">
        <f>VLOOKUP(D238,products!$A$1:G285,4,FALSE)</f>
        <v>2.5</v>
      </c>
      <c r="L238" s="6">
        <f>VLOOKUP(D238,products!$A$1:G285,5,FALSE)</f>
        <v>29.784999999999997</v>
      </c>
      <c r="M238" s="6">
        <f t="shared" si="3"/>
        <v>89.35499999999999</v>
      </c>
      <c r="N238" t="s">
        <v>6199</v>
      </c>
      <c r="O238" t="s">
        <v>6204</v>
      </c>
    </row>
    <row r="239" spans="1:15" x14ac:dyDescent="0.4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2" t="str">
        <f>IF(_xlfn.XLOOKUP(C239,customers!$A$1:$A$1001,customers!$B$1:$B$1001,,0)=0," ",(_xlfn.XLOOKUP(C239,customers!$A$1:$A$1001,customers!$B$1:$B$1001,,0)))</f>
        <v>Craggy Bril</v>
      </c>
      <c r="G239" s="2" t="str">
        <f>IF(VLOOKUP(C239,customers!$A$1:I1238,3,FALSE)=0," ",(VLOOKUP(C239,customers!$A$1:I1238,3,FALSE)))</f>
        <v xml:space="preserve"> </v>
      </c>
      <c r="H239" s="2" t="str">
        <f>VLOOKUP(C239,customers!$A$1:I1238,7,FALSE)</f>
        <v>United States</v>
      </c>
      <c r="I239" t="str">
        <f>VLOOKUP(D239,products!$A$1:G286,2,FALSE)</f>
        <v>Rob</v>
      </c>
      <c r="J239" t="str">
        <f>VLOOKUP(D239,products!$A$1:G286,3,FALSE)</f>
        <v>L</v>
      </c>
      <c r="K239" s="1">
        <f>VLOOKUP(D239,products!$A$1:G286,4,FALSE)</f>
        <v>0.2</v>
      </c>
      <c r="L239" s="6">
        <f>VLOOKUP(D239,products!$A$1:G286,5,FALSE)</f>
        <v>3.5849999999999995</v>
      </c>
      <c r="M239" s="6">
        <f t="shared" si="3"/>
        <v>3.5849999999999995</v>
      </c>
      <c r="N239" t="s">
        <v>6196</v>
      </c>
      <c r="O239" t="s">
        <v>6203</v>
      </c>
    </row>
    <row r="240" spans="1:15" x14ac:dyDescent="0.4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2" t="str">
        <f>IF(_xlfn.XLOOKUP(C240,customers!$A$1:$A$1001,customers!$B$1:$B$1001,,0)=0," ",(_xlfn.XLOOKUP(C240,customers!$A$1:$A$1001,customers!$B$1:$B$1001,,0)))</f>
        <v>Friederike Drysdale</v>
      </c>
      <c r="G240" s="2" t="str">
        <f>IF(VLOOKUP(C240,customers!$A$1:I1239,3,FALSE)=0," ",(VLOOKUP(C240,customers!$A$1:I1239,3,FALSE)))</f>
        <v>fdrysdale6m@symantec.com</v>
      </c>
      <c r="H240" s="2" t="str">
        <f>VLOOKUP(C240,customers!$A$1:I1239,7,FALSE)</f>
        <v>United States</v>
      </c>
      <c r="I240" t="str">
        <f>VLOOKUP(D240,products!$A$1:G287,2,FALSE)</f>
        <v>Rob</v>
      </c>
      <c r="J240" t="str">
        <f>VLOOKUP(D240,products!$A$1:G287,3,FALSE)</f>
        <v>M</v>
      </c>
      <c r="K240" s="1">
        <f>VLOOKUP(D240,products!$A$1:G287,4,FALSE)</f>
        <v>2.5</v>
      </c>
      <c r="L240" s="6">
        <f>VLOOKUP(D240,products!$A$1:G287,5,FALSE)</f>
        <v>22.884999999999998</v>
      </c>
      <c r="M240" s="6">
        <f t="shared" si="3"/>
        <v>45.769999999999996</v>
      </c>
      <c r="N240" t="s">
        <v>6196</v>
      </c>
      <c r="O240" t="s">
        <v>6202</v>
      </c>
    </row>
    <row r="241" spans="1:15" x14ac:dyDescent="0.4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2" t="str">
        <f>IF(_xlfn.XLOOKUP(C241,customers!$A$1:$A$1001,customers!$B$1:$B$1001,,0)=0," ",(_xlfn.XLOOKUP(C241,customers!$A$1:$A$1001,customers!$B$1:$B$1001,,0)))</f>
        <v>Devon Magowan</v>
      </c>
      <c r="G241" s="2" t="str">
        <f>IF(VLOOKUP(C241,customers!$A$1:I1240,3,FALSE)=0," ",(VLOOKUP(C241,customers!$A$1:I1240,3,FALSE)))</f>
        <v>dmagowan6n@fc2.com</v>
      </c>
      <c r="H241" s="2" t="str">
        <f>VLOOKUP(C241,customers!$A$1:I1240,7,FALSE)</f>
        <v>United States</v>
      </c>
      <c r="I241" t="str">
        <f>VLOOKUP(D241,products!$A$1:G288,2,FALSE)</f>
        <v>Exc</v>
      </c>
      <c r="J241" t="str">
        <f>VLOOKUP(D241,products!$A$1:G288,3,FALSE)</f>
        <v>L</v>
      </c>
      <c r="K241" s="1">
        <f>VLOOKUP(D241,products!$A$1:G288,4,FALSE)</f>
        <v>1</v>
      </c>
      <c r="L241" s="6">
        <f>VLOOKUP(D241,products!$A$1:G288,5,FALSE)</f>
        <v>14.85</v>
      </c>
      <c r="M241" s="6">
        <f t="shared" si="3"/>
        <v>59.4</v>
      </c>
      <c r="N241" t="s">
        <v>6197</v>
      </c>
      <c r="O241" t="s">
        <v>6203</v>
      </c>
    </row>
    <row r="242" spans="1:15" x14ac:dyDescent="0.4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2" t="str">
        <f>IF(_xlfn.XLOOKUP(C242,customers!$A$1:$A$1001,customers!$B$1:$B$1001,,0)=0," ",(_xlfn.XLOOKUP(C242,customers!$A$1:$A$1001,customers!$B$1:$B$1001,,0)))</f>
        <v>Codi Littrell</v>
      </c>
      <c r="G242" s="2" t="str">
        <f>IF(VLOOKUP(C242,customers!$A$1:I1241,3,FALSE)=0," ",(VLOOKUP(C242,customers!$A$1:I1241,3,FALSE)))</f>
        <v xml:space="preserve"> </v>
      </c>
      <c r="H242" s="2" t="str">
        <f>VLOOKUP(C242,customers!$A$1:I1241,7,FALSE)</f>
        <v>United States</v>
      </c>
      <c r="I242" t="str">
        <f>VLOOKUP(D242,products!$A$1:G289,2,FALSE)</f>
        <v>Ara</v>
      </c>
      <c r="J242" t="str">
        <f>VLOOKUP(D242,products!$A$1:G289,3,FALSE)</f>
        <v>M</v>
      </c>
      <c r="K242" s="1">
        <f>VLOOKUP(D242,products!$A$1:G289,4,FALSE)</f>
        <v>2.5</v>
      </c>
      <c r="L242" s="6">
        <f>VLOOKUP(D242,products!$A$1:G289,5,FALSE)</f>
        <v>25.874999999999996</v>
      </c>
      <c r="M242" s="6">
        <f t="shared" si="3"/>
        <v>155.24999999999997</v>
      </c>
      <c r="N242" t="s">
        <v>6198</v>
      </c>
      <c r="O242" t="s">
        <v>6202</v>
      </c>
    </row>
    <row r="243" spans="1:15" x14ac:dyDescent="0.4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2" t="str">
        <f>IF(_xlfn.XLOOKUP(C243,customers!$A$1:$A$1001,customers!$B$1:$B$1001,,0)=0," ",(_xlfn.XLOOKUP(C243,customers!$A$1:$A$1001,customers!$B$1:$B$1001,,0)))</f>
        <v>Christel Speak</v>
      </c>
      <c r="G243" s="2" t="str">
        <f>IF(VLOOKUP(C243,customers!$A$1:I1242,3,FALSE)=0," ",(VLOOKUP(C243,customers!$A$1:I1242,3,FALSE)))</f>
        <v xml:space="preserve"> </v>
      </c>
      <c r="H243" s="2" t="str">
        <f>VLOOKUP(C243,customers!$A$1:I1242,7,FALSE)</f>
        <v>United States</v>
      </c>
      <c r="I243" t="str">
        <f>VLOOKUP(D243,products!$A$1:G290,2,FALSE)</f>
        <v>Rob</v>
      </c>
      <c r="J243" t="str">
        <f>VLOOKUP(D243,products!$A$1:G290,3,FALSE)</f>
        <v>M</v>
      </c>
      <c r="K243" s="1">
        <f>VLOOKUP(D243,products!$A$1:G290,4,FALSE)</f>
        <v>2.5</v>
      </c>
      <c r="L243" s="6">
        <f>VLOOKUP(D243,products!$A$1:G290,5,FALSE)</f>
        <v>22.884999999999998</v>
      </c>
      <c r="M243" s="6">
        <f t="shared" si="3"/>
        <v>45.769999999999996</v>
      </c>
      <c r="N243" t="s">
        <v>6196</v>
      </c>
      <c r="O243" t="s">
        <v>6202</v>
      </c>
    </row>
    <row r="244" spans="1:15" x14ac:dyDescent="0.4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2" t="str">
        <f>IF(_xlfn.XLOOKUP(C244,customers!$A$1:$A$1001,customers!$B$1:$B$1001,,0)=0," ",(_xlfn.XLOOKUP(C244,customers!$A$1:$A$1001,customers!$B$1:$B$1001,,0)))</f>
        <v>Sibella Rushbrooke</v>
      </c>
      <c r="G244" s="2" t="str">
        <f>IF(VLOOKUP(C244,customers!$A$1:I1243,3,FALSE)=0," ",(VLOOKUP(C244,customers!$A$1:I1243,3,FALSE)))</f>
        <v>srushbrooke6q@youku.com</v>
      </c>
      <c r="H244" s="2" t="str">
        <f>VLOOKUP(C244,customers!$A$1:I1243,7,FALSE)</f>
        <v>United States</v>
      </c>
      <c r="I244" t="str">
        <f>VLOOKUP(D244,products!$A$1:G291,2,FALSE)</f>
        <v>Exc</v>
      </c>
      <c r="J244" t="str">
        <f>VLOOKUP(D244,products!$A$1:G291,3,FALSE)</f>
        <v>D</v>
      </c>
      <c r="K244" s="1">
        <f>VLOOKUP(D244,products!$A$1:G291,4,FALSE)</f>
        <v>1</v>
      </c>
      <c r="L244" s="6">
        <f>VLOOKUP(D244,products!$A$1:G291,5,FALSE)</f>
        <v>12.15</v>
      </c>
      <c r="M244" s="6">
        <f t="shared" si="3"/>
        <v>36.450000000000003</v>
      </c>
      <c r="N244" t="s">
        <v>6197</v>
      </c>
      <c r="O244" t="s">
        <v>6204</v>
      </c>
    </row>
    <row r="245" spans="1:15" x14ac:dyDescent="0.4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2" t="str">
        <f>IF(_xlfn.XLOOKUP(C245,customers!$A$1:$A$1001,customers!$B$1:$B$1001,,0)=0," ",(_xlfn.XLOOKUP(C245,customers!$A$1:$A$1001,customers!$B$1:$B$1001,,0)))</f>
        <v>Tammie Drynan</v>
      </c>
      <c r="G245" s="2" t="str">
        <f>IF(VLOOKUP(C245,customers!$A$1:I1244,3,FALSE)=0," ",(VLOOKUP(C245,customers!$A$1:I1244,3,FALSE)))</f>
        <v>tdrynan6r@deviantart.com</v>
      </c>
      <c r="H245" s="2" t="str">
        <f>VLOOKUP(C245,customers!$A$1:I1244,7,FALSE)</f>
        <v>United States</v>
      </c>
      <c r="I245" t="str">
        <f>VLOOKUP(D245,products!$A$1:G292,2,FALSE)</f>
        <v>Exc</v>
      </c>
      <c r="J245" t="str">
        <f>VLOOKUP(D245,products!$A$1:G292,3,FALSE)</f>
        <v>D</v>
      </c>
      <c r="K245" s="1">
        <f>VLOOKUP(D245,products!$A$1:G292,4,FALSE)</f>
        <v>0.5</v>
      </c>
      <c r="L245" s="6">
        <f>VLOOKUP(D245,products!$A$1:G292,5,FALSE)</f>
        <v>7.29</v>
      </c>
      <c r="M245" s="6">
        <f t="shared" si="3"/>
        <v>29.16</v>
      </c>
      <c r="N245" t="s">
        <v>6197</v>
      </c>
      <c r="O245" t="s">
        <v>6204</v>
      </c>
    </row>
    <row r="246" spans="1:15" x14ac:dyDescent="0.4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2" t="str">
        <f>IF(_xlfn.XLOOKUP(C246,customers!$A$1:$A$1001,customers!$B$1:$B$1001,,0)=0," ",(_xlfn.XLOOKUP(C246,customers!$A$1:$A$1001,customers!$B$1:$B$1001,,0)))</f>
        <v>Effie Yurkov</v>
      </c>
      <c r="G246" s="2" t="str">
        <f>IF(VLOOKUP(C246,customers!$A$1:I1245,3,FALSE)=0," ",(VLOOKUP(C246,customers!$A$1:I1245,3,FALSE)))</f>
        <v>eyurkov6s@hud.gov</v>
      </c>
      <c r="H246" s="2" t="str">
        <f>VLOOKUP(C246,customers!$A$1:I1245,7,FALSE)</f>
        <v>United States</v>
      </c>
      <c r="I246" t="str">
        <f>VLOOKUP(D246,products!$A$1:G293,2,FALSE)</f>
        <v>Lib</v>
      </c>
      <c r="J246" t="str">
        <f>VLOOKUP(D246,products!$A$1:G293,3,FALSE)</f>
        <v>M</v>
      </c>
      <c r="K246" s="1">
        <f>VLOOKUP(D246,products!$A$1:G293,4,FALSE)</f>
        <v>2.5</v>
      </c>
      <c r="L246" s="6">
        <f>VLOOKUP(D246,products!$A$1:G293,5,FALSE)</f>
        <v>33.464999999999996</v>
      </c>
      <c r="M246" s="6">
        <f t="shared" si="3"/>
        <v>133.85999999999999</v>
      </c>
      <c r="N246" t="s">
        <v>6199</v>
      </c>
      <c r="O246" t="s">
        <v>6202</v>
      </c>
    </row>
    <row r="247" spans="1:15" x14ac:dyDescent="0.4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2" t="str">
        <f>IF(_xlfn.XLOOKUP(C247,customers!$A$1:$A$1001,customers!$B$1:$B$1001,,0)=0," ",(_xlfn.XLOOKUP(C247,customers!$A$1:$A$1001,customers!$B$1:$B$1001,,0)))</f>
        <v>Lexie Mallan</v>
      </c>
      <c r="G247" s="2" t="str">
        <f>IF(VLOOKUP(C247,customers!$A$1:I1246,3,FALSE)=0," ",(VLOOKUP(C247,customers!$A$1:I1246,3,FALSE)))</f>
        <v>lmallan6t@state.gov</v>
      </c>
      <c r="H247" s="2" t="str">
        <f>VLOOKUP(C247,customers!$A$1:I1246,7,FALSE)</f>
        <v>United States</v>
      </c>
      <c r="I247" t="str">
        <f>VLOOKUP(D247,products!$A$1:G294,2,FALSE)</f>
        <v>Lib</v>
      </c>
      <c r="J247" t="str">
        <f>VLOOKUP(D247,products!$A$1:G294,3,FALSE)</f>
        <v>L</v>
      </c>
      <c r="K247" s="1">
        <f>VLOOKUP(D247,products!$A$1:G294,4,FALSE)</f>
        <v>0.2</v>
      </c>
      <c r="L247" s="6">
        <f>VLOOKUP(D247,products!$A$1:G294,5,FALSE)</f>
        <v>4.7549999999999999</v>
      </c>
      <c r="M247" s="6">
        <f t="shared" si="3"/>
        <v>23.774999999999999</v>
      </c>
      <c r="N247" t="s">
        <v>6199</v>
      </c>
      <c r="O247" t="s">
        <v>6203</v>
      </c>
    </row>
    <row r="248" spans="1:15" x14ac:dyDescent="0.4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2" t="str">
        <f>IF(_xlfn.XLOOKUP(C248,customers!$A$1:$A$1001,customers!$B$1:$B$1001,,0)=0," ",(_xlfn.XLOOKUP(C248,customers!$A$1:$A$1001,customers!$B$1:$B$1001,,0)))</f>
        <v>Georgena Bentjens</v>
      </c>
      <c r="G248" s="2" t="str">
        <f>IF(VLOOKUP(C248,customers!$A$1:I1247,3,FALSE)=0," ",(VLOOKUP(C248,customers!$A$1:I1247,3,FALSE)))</f>
        <v>gbentjens6u@netlog.com</v>
      </c>
      <c r="H248" s="2" t="str">
        <f>VLOOKUP(C248,customers!$A$1:I1247,7,FALSE)</f>
        <v>United Kingdom</v>
      </c>
      <c r="I248" t="str">
        <f>VLOOKUP(D248,products!$A$1:G295,2,FALSE)</f>
        <v>Lib</v>
      </c>
      <c r="J248" t="str">
        <f>VLOOKUP(D248,products!$A$1:G295,3,FALSE)</f>
        <v>D</v>
      </c>
      <c r="K248" s="1">
        <f>VLOOKUP(D248,products!$A$1:G295,4,FALSE)</f>
        <v>1</v>
      </c>
      <c r="L248" s="6">
        <f>VLOOKUP(D248,products!$A$1:G295,5,FALSE)</f>
        <v>12.95</v>
      </c>
      <c r="M248" s="6">
        <f t="shared" si="3"/>
        <v>38.849999999999994</v>
      </c>
      <c r="N248" t="s">
        <v>6199</v>
      </c>
      <c r="O248" t="s">
        <v>6204</v>
      </c>
    </row>
    <row r="249" spans="1:15" x14ac:dyDescent="0.4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2" t="str">
        <f>IF(_xlfn.XLOOKUP(C249,customers!$A$1:$A$1001,customers!$B$1:$B$1001,,0)=0," ",(_xlfn.XLOOKUP(C249,customers!$A$1:$A$1001,customers!$B$1:$B$1001,,0)))</f>
        <v>Delmar Beasant</v>
      </c>
      <c r="G249" s="2" t="str">
        <f>IF(VLOOKUP(C249,customers!$A$1:I1248,3,FALSE)=0," ",(VLOOKUP(C249,customers!$A$1:I1248,3,FALSE)))</f>
        <v xml:space="preserve"> </v>
      </c>
      <c r="H249" s="2" t="str">
        <f>VLOOKUP(C249,customers!$A$1:I1248,7,FALSE)</f>
        <v>Ireland</v>
      </c>
      <c r="I249" t="str">
        <f>VLOOKUP(D249,products!$A$1:G296,2,FALSE)</f>
        <v>Rob</v>
      </c>
      <c r="J249" t="str">
        <f>VLOOKUP(D249,products!$A$1:G296,3,FALSE)</f>
        <v>L</v>
      </c>
      <c r="K249" s="1">
        <f>VLOOKUP(D249,products!$A$1:G296,4,FALSE)</f>
        <v>0.2</v>
      </c>
      <c r="L249" s="6">
        <f>VLOOKUP(D249,products!$A$1:G296,5,FALSE)</f>
        <v>3.5849999999999995</v>
      </c>
      <c r="M249" s="6">
        <f t="shared" si="3"/>
        <v>21.509999999999998</v>
      </c>
      <c r="N249" t="s">
        <v>6196</v>
      </c>
      <c r="O249" t="s">
        <v>6203</v>
      </c>
    </row>
    <row r="250" spans="1:15" x14ac:dyDescent="0.4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2" t="str">
        <f>IF(_xlfn.XLOOKUP(C250,customers!$A$1:$A$1001,customers!$B$1:$B$1001,,0)=0," ",(_xlfn.XLOOKUP(C250,customers!$A$1:$A$1001,customers!$B$1:$B$1001,,0)))</f>
        <v>Lyn Entwistle</v>
      </c>
      <c r="G250" s="2" t="str">
        <f>IF(VLOOKUP(C250,customers!$A$1:I1249,3,FALSE)=0," ",(VLOOKUP(C250,customers!$A$1:I1249,3,FALSE)))</f>
        <v>lentwistle6w@omniture.com</v>
      </c>
      <c r="H250" s="2" t="str">
        <f>VLOOKUP(C250,customers!$A$1:I1249,7,FALSE)</f>
        <v>United States</v>
      </c>
      <c r="I250" t="str">
        <f>VLOOKUP(D250,products!$A$1:G297,2,FALSE)</f>
        <v>Ara</v>
      </c>
      <c r="J250" t="str">
        <f>VLOOKUP(D250,products!$A$1:G297,3,FALSE)</f>
        <v>D</v>
      </c>
      <c r="K250" s="1">
        <f>VLOOKUP(D250,products!$A$1:G297,4,FALSE)</f>
        <v>1</v>
      </c>
      <c r="L250" s="6">
        <f>VLOOKUP(D250,products!$A$1:G297,5,FALSE)</f>
        <v>9.9499999999999993</v>
      </c>
      <c r="M250" s="6">
        <f t="shared" si="3"/>
        <v>9.9499999999999993</v>
      </c>
      <c r="N250" t="s">
        <v>6198</v>
      </c>
      <c r="O250" t="s">
        <v>6204</v>
      </c>
    </row>
    <row r="251" spans="1:15" x14ac:dyDescent="0.4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2" t="str">
        <f>IF(_xlfn.XLOOKUP(C251,customers!$A$1:$A$1001,customers!$B$1:$B$1001,,0)=0," ",(_xlfn.XLOOKUP(C251,customers!$A$1:$A$1001,customers!$B$1:$B$1001,,0)))</f>
        <v>Zacharias Kiffe</v>
      </c>
      <c r="G251" s="2" t="str">
        <f>IF(VLOOKUP(C251,customers!$A$1:I1250,3,FALSE)=0," ",(VLOOKUP(C251,customers!$A$1:I1250,3,FALSE)))</f>
        <v>zkiffe74@cyberchimps.com</v>
      </c>
      <c r="H251" s="2" t="str">
        <f>VLOOKUP(C251,customers!$A$1:I1250,7,FALSE)</f>
        <v>United States</v>
      </c>
      <c r="I251" t="str">
        <f>VLOOKUP(D251,products!$A$1:G298,2,FALSE)</f>
        <v>Lib</v>
      </c>
      <c r="J251" t="str">
        <f>VLOOKUP(D251,products!$A$1:G298,3,FALSE)</f>
        <v>L</v>
      </c>
      <c r="K251" s="1">
        <f>VLOOKUP(D251,products!$A$1:G298,4,FALSE)</f>
        <v>1</v>
      </c>
      <c r="L251" s="6">
        <f>VLOOKUP(D251,products!$A$1:G298,5,FALSE)</f>
        <v>15.85</v>
      </c>
      <c r="M251" s="6">
        <f t="shared" si="3"/>
        <v>15.85</v>
      </c>
      <c r="N251" t="s">
        <v>6199</v>
      </c>
      <c r="O251" t="s">
        <v>6203</v>
      </c>
    </row>
    <row r="252" spans="1:15" x14ac:dyDescent="0.4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2" t="str">
        <f>IF(_xlfn.XLOOKUP(C252,customers!$A$1:$A$1001,customers!$B$1:$B$1001,,0)=0," ",(_xlfn.XLOOKUP(C252,customers!$A$1:$A$1001,customers!$B$1:$B$1001,,0)))</f>
        <v>Mercedes Acott</v>
      </c>
      <c r="G252" s="2" t="str">
        <f>IF(VLOOKUP(C252,customers!$A$1:I1251,3,FALSE)=0," ",(VLOOKUP(C252,customers!$A$1:I1251,3,FALSE)))</f>
        <v>macott6y@pagesperso-orange.fr</v>
      </c>
      <c r="H252" s="2" t="str">
        <f>VLOOKUP(C252,customers!$A$1:I1251,7,FALSE)</f>
        <v>United States</v>
      </c>
      <c r="I252" t="str">
        <f>VLOOKUP(D252,products!$A$1:G299,2,FALSE)</f>
        <v>Rob</v>
      </c>
      <c r="J252" t="str">
        <f>VLOOKUP(D252,products!$A$1:G299,3,FALSE)</f>
        <v>M</v>
      </c>
      <c r="K252" s="1">
        <f>VLOOKUP(D252,products!$A$1:G299,4,FALSE)</f>
        <v>0.2</v>
      </c>
      <c r="L252" s="6">
        <f>VLOOKUP(D252,products!$A$1:G299,5,FALSE)</f>
        <v>2.9849999999999999</v>
      </c>
      <c r="M252" s="6">
        <f t="shared" si="3"/>
        <v>2.9849999999999999</v>
      </c>
      <c r="N252" t="s">
        <v>6196</v>
      </c>
      <c r="O252" t="s">
        <v>6202</v>
      </c>
    </row>
    <row r="253" spans="1:15" x14ac:dyDescent="0.4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2" t="str">
        <f>IF(_xlfn.XLOOKUP(C253,customers!$A$1:$A$1001,customers!$B$1:$B$1001,,0)=0," ",(_xlfn.XLOOKUP(C253,customers!$A$1:$A$1001,customers!$B$1:$B$1001,,0)))</f>
        <v>Connor Heaviside</v>
      </c>
      <c r="G253" s="2" t="str">
        <f>IF(VLOOKUP(C253,customers!$A$1:I1252,3,FALSE)=0," ",(VLOOKUP(C253,customers!$A$1:I1252,3,FALSE)))</f>
        <v>cheaviside6z@rediff.com</v>
      </c>
      <c r="H253" s="2" t="str">
        <f>VLOOKUP(C253,customers!$A$1:I1252,7,FALSE)</f>
        <v>United States</v>
      </c>
      <c r="I253" t="str">
        <f>VLOOKUP(D253,products!$A$1:G300,2,FALSE)</f>
        <v>Exc</v>
      </c>
      <c r="J253" t="str">
        <f>VLOOKUP(D253,products!$A$1:G300,3,FALSE)</f>
        <v>M</v>
      </c>
      <c r="K253" s="1">
        <f>VLOOKUP(D253,products!$A$1:G300,4,FALSE)</f>
        <v>1</v>
      </c>
      <c r="L253" s="6">
        <f>VLOOKUP(D253,products!$A$1:G300,5,FALSE)</f>
        <v>13.75</v>
      </c>
      <c r="M253" s="6">
        <f t="shared" si="3"/>
        <v>68.75</v>
      </c>
      <c r="N253" t="s">
        <v>6197</v>
      </c>
      <c r="O253" t="s">
        <v>6202</v>
      </c>
    </row>
    <row r="254" spans="1:15" x14ac:dyDescent="0.4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2" t="str">
        <f>IF(_xlfn.XLOOKUP(C254,customers!$A$1:$A$1001,customers!$B$1:$B$1001,,0)=0," ",(_xlfn.XLOOKUP(C254,customers!$A$1:$A$1001,customers!$B$1:$B$1001,,0)))</f>
        <v>Devy Bulbrook</v>
      </c>
      <c r="G254" s="2" t="str">
        <f>IF(VLOOKUP(C254,customers!$A$1:I1253,3,FALSE)=0," ",(VLOOKUP(C254,customers!$A$1:I1253,3,FALSE)))</f>
        <v xml:space="preserve"> </v>
      </c>
      <c r="H254" s="2" t="str">
        <f>VLOOKUP(C254,customers!$A$1:I1253,7,FALSE)</f>
        <v>United States</v>
      </c>
      <c r="I254" t="str">
        <f>VLOOKUP(D254,products!$A$1:G301,2,FALSE)</f>
        <v>Ara</v>
      </c>
      <c r="J254" t="str">
        <f>VLOOKUP(D254,products!$A$1:G301,3,FALSE)</f>
        <v>D</v>
      </c>
      <c r="K254" s="1">
        <f>VLOOKUP(D254,products!$A$1:G301,4,FALSE)</f>
        <v>1</v>
      </c>
      <c r="L254" s="6">
        <f>VLOOKUP(D254,products!$A$1:G301,5,FALSE)</f>
        <v>9.9499999999999993</v>
      </c>
      <c r="M254" s="6">
        <f t="shared" si="3"/>
        <v>29.849999999999998</v>
      </c>
      <c r="N254" t="s">
        <v>6198</v>
      </c>
      <c r="O254" t="s">
        <v>6204</v>
      </c>
    </row>
    <row r="255" spans="1:15" x14ac:dyDescent="0.4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2" t="str">
        <f>IF(_xlfn.XLOOKUP(C255,customers!$A$1:$A$1001,customers!$B$1:$B$1001,,0)=0," ",(_xlfn.XLOOKUP(C255,customers!$A$1:$A$1001,customers!$B$1:$B$1001,,0)))</f>
        <v>Leia Kernan</v>
      </c>
      <c r="G255" s="2" t="str">
        <f>IF(VLOOKUP(C255,customers!$A$1:I1254,3,FALSE)=0," ",(VLOOKUP(C255,customers!$A$1:I1254,3,FALSE)))</f>
        <v>lkernan71@wsj.com</v>
      </c>
      <c r="H255" s="2" t="str">
        <f>VLOOKUP(C255,customers!$A$1:I1254,7,FALSE)</f>
        <v>United States</v>
      </c>
      <c r="I255" t="str">
        <f>VLOOKUP(D255,products!$A$1:G302,2,FALSE)</f>
        <v>Lib</v>
      </c>
      <c r="J255" t="str">
        <f>VLOOKUP(D255,products!$A$1:G302,3,FALSE)</f>
        <v>M</v>
      </c>
      <c r="K255" s="1">
        <f>VLOOKUP(D255,products!$A$1:G302,4,FALSE)</f>
        <v>1</v>
      </c>
      <c r="L255" s="6">
        <f>VLOOKUP(D255,products!$A$1:G302,5,FALSE)</f>
        <v>14.55</v>
      </c>
      <c r="M255" s="6">
        <f t="shared" si="3"/>
        <v>58.2</v>
      </c>
      <c r="N255" t="s">
        <v>6199</v>
      </c>
      <c r="O255" t="s">
        <v>6202</v>
      </c>
    </row>
    <row r="256" spans="1:15" x14ac:dyDescent="0.4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2" t="str">
        <f>IF(_xlfn.XLOOKUP(C256,customers!$A$1:$A$1001,customers!$B$1:$B$1001,,0)=0," ",(_xlfn.XLOOKUP(C256,customers!$A$1:$A$1001,customers!$B$1:$B$1001,,0)))</f>
        <v>Rosaline McLae</v>
      </c>
      <c r="G256" s="2" t="str">
        <f>IF(VLOOKUP(C256,customers!$A$1:I1255,3,FALSE)=0," ",(VLOOKUP(C256,customers!$A$1:I1255,3,FALSE)))</f>
        <v>rmclae72@dailymotion.com</v>
      </c>
      <c r="H256" s="2" t="str">
        <f>VLOOKUP(C256,customers!$A$1:I1255,7,FALSE)</f>
        <v>United Kingdom</v>
      </c>
      <c r="I256" t="str">
        <f>VLOOKUP(D256,products!$A$1:G303,2,FALSE)</f>
        <v>Rob</v>
      </c>
      <c r="J256" t="str">
        <f>VLOOKUP(D256,products!$A$1:G303,3,FALSE)</f>
        <v>L</v>
      </c>
      <c r="K256" s="1">
        <f>VLOOKUP(D256,products!$A$1:G303,4,FALSE)</f>
        <v>0.5</v>
      </c>
      <c r="L256" s="6">
        <f>VLOOKUP(D256,products!$A$1:G303,5,FALSE)</f>
        <v>7.169999999999999</v>
      </c>
      <c r="M256" s="6">
        <f t="shared" si="3"/>
        <v>28.679999999999996</v>
      </c>
      <c r="N256" t="s">
        <v>6196</v>
      </c>
      <c r="O256" t="s">
        <v>6203</v>
      </c>
    </row>
    <row r="257" spans="1:15" x14ac:dyDescent="0.4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2" t="str">
        <f>IF(_xlfn.XLOOKUP(C257,customers!$A$1:$A$1001,customers!$B$1:$B$1001,,0)=0," ",(_xlfn.XLOOKUP(C257,customers!$A$1:$A$1001,customers!$B$1:$B$1001,,0)))</f>
        <v>Cleve Blowfelde</v>
      </c>
      <c r="G257" s="2" t="str">
        <f>IF(VLOOKUP(C257,customers!$A$1:I1256,3,FALSE)=0," ",(VLOOKUP(C257,customers!$A$1:I1256,3,FALSE)))</f>
        <v>cblowfelde73@ustream.tv</v>
      </c>
      <c r="H257" s="2" t="str">
        <f>VLOOKUP(C257,customers!$A$1:I1256,7,FALSE)</f>
        <v>United States</v>
      </c>
      <c r="I257" t="str">
        <f>VLOOKUP(D257,products!$A$1:G304,2,FALSE)</f>
        <v>Rob</v>
      </c>
      <c r="J257" t="str">
        <f>VLOOKUP(D257,products!$A$1:G304,3,FALSE)</f>
        <v>L</v>
      </c>
      <c r="K257" s="1">
        <f>VLOOKUP(D257,products!$A$1:G304,4,FALSE)</f>
        <v>0.5</v>
      </c>
      <c r="L257" s="6">
        <f>VLOOKUP(D257,products!$A$1:G304,5,FALSE)</f>
        <v>7.169999999999999</v>
      </c>
      <c r="M257" s="6">
        <f t="shared" si="3"/>
        <v>21.509999999999998</v>
      </c>
      <c r="N257" t="s">
        <v>6196</v>
      </c>
      <c r="O257" t="s">
        <v>6203</v>
      </c>
    </row>
    <row r="258" spans="1:15" x14ac:dyDescent="0.4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2" t="str">
        <f>IF(_xlfn.XLOOKUP(C258,customers!$A$1:$A$1001,customers!$B$1:$B$1001,,0)=0," ",(_xlfn.XLOOKUP(C258,customers!$A$1:$A$1001,customers!$B$1:$B$1001,,0)))</f>
        <v>Zacharias Kiffe</v>
      </c>
      <c r="G258" s="2" t="str">
        <f>IF(VLOOKUP(C258,customers!$A$1:I1257,3,FALSE)=0," ",(VLOOKUP(C258,customers!$A$1:I1257,3,FALSE)))</f>
        <v>zkiffe74@cyberchimps.com</v>
      </c>
      <c r="H258" s="2" t="str">
        <f>VLOOKUP(C258,customers!$A$1:I1257,7,FALSE)</f>
        <v>United States</v>
      </c>
      <c r="I258" t="str">
        <f>VLOOKUP(D258,products!$A$1:G305,2,FALSE)</f>
        <v>Lib</v>
      </c>
      <c r="J258" t="str">
        <f>VLOOKUP(D258,products!$A$1:G305,3,FALSE)</f>
        <v>M</v>
      </c>
      <c r="K258" s="1">
        <f>VLOOKUP(D258,products!$A$1:G305,4,FALSE)</f>
        <v>0.5</v>
      </c>
      <c r="L258" s="6">
        <f>VLOOKUP(D258,products!$A$1:G305,5,FALSE)</f>
        <v>8.73</v>
      </c>
      <c r="M258" s="6">
        <f t="shared" si="3"/>
        <v>17.46</v>
      </c>
      <c r="N258" t="s">
        <v>6199</v>
      </c>
      <c r="O258" t="s">
        <v>6202</v>
      </c>
    </row>
    <row r="259" spans="1:15" x14ac:dyDescent="0.4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2" t="str">
        <f>IF(_xlfn.XLOOKUP(C259,customers!$A$1:$A$1001,customers!$B$1:$B$1001,,0)=0," ",(_xlfn.XLOOKUP(C259,customers!$A$1:$A$1001,customers!$B$1:$B$1001,,0)))</f>
        <v>Denyse O'Calleran</v>
      </c>
      <c r="G259" s="2" t="str">
        <f>IF(VLOOKUP(C259,customers!$A$1:I1258,3,FALSE)=0," ",(VLOOKUP(C259,customers!$A$1:I1258,3,FALSE)))</f>
        <v>docalleran75@ucla.edu</v>
      </c>
      <c r="H259" s="2" t="str">
        <f>VLOOKUP(C259,customers!$A$1:I1258,7,FALSE)</f>
        <v>United States</v>
      </c>
      <c r="I259" t="str">
        <f>VLOOKUP(D259,products!$A$1:G306,2,FALSE)</f>
        <v>Exc</v>
      </c>
      <c r="J259" t="str">
        <f>VLOOKUP(D259,products!$A$1:G306,3,FALSE)</f>
        <v>D</v>
      </c>
      <c r="K259" s="1">
        <f>VLOOKUP(D259,products!$A$1:G306,4,FALSE)</f>
        <v>2.5</v>
      </c>
      <c r="L259" s="6">
        <f>VLOOKUP(D259,products!$A$1:G306,5,FALSE)</f>
        <v>27.945</v>
      </c>
      <c r="M259" s="6">
        <f t="shared" ref="M259:M322" si="4">L259*E259</f>
        <v>27.945</v>
      </c>
      <c r="N259" t="s">
        <v>6197</v>
      </c>
      <c r="O259" t="s">
        <v>6204</v>
      </c>
    </row>
    <row r="260" spans="1:15" x14ac:dyDescent="0.4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2" t="str">
        <f>IF(_xlfn.XLOOKUP(C260,customers!$A$1:$A$1001,customers!$B$1:$B$1001,,0)=0," ",(_xlfn.XLOOKUP(C260,customers!$A$1:$A$1001,customers!$B$1:$B$1001,,0)))</f>
        <v>Cobby Cromwell</v>
      </c>
      <c r="G260" s="2" t="str">
        <f>IF(VLOOKUP(C260,customers!$A$1:I1259,3,FALSE)=0," ",(VLOOKUP(C260,customers!$A$1:I1259,3,FALSE)))</f>
        <v>ccromwell76@desdev.cn</v>
      </c>
      <c r="H260" s="2" t="str">
        <f>VLOOKUP(C260,customers!$A$1:I1259,7,FALSE)</f>
        <v>United States</v>
      </c>
      <c r="I260" t="str">
        <f>VLOOKUP(D260,products!$A$1:G307,2,FALSE)</f>
        <v>Exc</v>
      </c>
      <c r="J260" t="str">
        <f>VLOOKUP(D260,products!$A$1:G307,3,FALSE)</f>
        <v>D</v>
      </c>
      <c r="K260" s="1">
        <f>VLOOKUP(D260,products!$A$1:G307,4,FALSE)</f>
        <v>2.5</v>
      </c>
      <c r="L260" s="6">
        <f>VLOOKUP(D260,products!$A$1:G307,5,FALSE)</f>
        <v>27.945</v>
      </c>
      <c r="M260" s="6">
        <f t="shared" si="4"/>
        <v>139.72499999999999</v>
      </c>
      <c r="N260" t="s">
        <v>6197</v>
      </c>
      <c r="O260" t="s">
        <v>6204</v>
      </c>
    </row>
    <row r="261" spans="1:15" x14ac:dyDescent="0.4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2" t="str">
        <f>IF(_xlfn.XLOOKUP(C261,customers!$A$1:$A$1001,customers!$B$1:$B$1001,,0)=0," ",(_xlfn.XLOOKUP(C261,customers!$A$1:$A$1001,customers!$B$1:$B$1001,,0)))</f>
        <v>Irv Hay</v>
      </c>
      <c r="G261" s="2" t="str">
        <f>IF(VLOOKUP(C261,customers!$A$1:I1260,3,FALSE)=0," ",(VLOOKUP(C261,customers!$A$1:I1260,3,FALSE)))</f>
        <v>ihay77@lulu.com</v>
      </c>
      <c r="H261" s="2" t="str">
        <f>VLOOKUP(C261,customers!$A$1:I1260,7,FALSE)</f>
        <v>United Kingdom</v>
      </c>
      <c r="I261" t="str">
        <f>VLOOKUP(D261,products!$A$1:G308,2,FALSE)</f>
        <v>Rob</v>
      </c>
      <c r="J261" t="str">
        <f>VLOOKUP(D261,products!$A$1:G308,3,FALSE)</f>
        <v>M</v>
      </c>
      <c r="K261" s="1">
        <f>VLOOKUP(D261,products!$A$1:G308,4,FALSE)</f>
        <v>0.2</v>
      </c>
      <c r="L261" s="6">
        <f>VLOOKUP(D261,products!$A$1:G308,5,FALSE)</f>
        <v>2.9849999999999999</v>
      </c>
      <c r="M261" s="6">
        <f t="shared" si="4"/>
        <v>5.97</v>
      </c>
      <c r="N261" t="s">
        <v>6196</v>
      </c>
      <c r="O261" t="s">
        <v>6202</v>
      </c>
    </row>
    <row r="262" spans="1:15" x14ac:dyDescent="0.4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2" t="str">
        <f>IF(_xlfn.XLOOKUP(C262,customers!$A$1:$A$1001,customers!$B$1:$B$1001,,0)=0," ",(_xlfn.XLOOKUP(C262,customers!$A$1:$A$1001,customers!$B$1:$B$1001,,0)))</f>
        <v>Tani Taffarello</v>
      </c>
      <c r="G262" s="2" t="str">
        <f>IF(VLOOKUP(C262,customers!$A$1:I1261,3,FALSE)=0," ",(VLOOKUP(C262,customers!$A$1:I1261,3,FALSE)))</f>
        <v>ttaffarello78@sciencedaily.com</v>
      </c>
      <c r="H262" s="2" t="str">
        <f>VLOOKUP(C262,customers!$A$1:I1261,7,FALSE)</f>
        <v>United States</v>
      </c>
      <c r="I262" t="str">
        <f>VLOOKUP(D262,products!$A$1:G309,2,FALSE)</f>
        <v>Rob</v>
      </c>
      <c r="J262" t="str">
        <f>VLOOKUP(D262,products!$A$1:G309,3,FALSE)</f>
        <v>L</v>
      </c>
      <c r="K262" s="1">
        <f>VLOOKUP(D262,products!$A$1:G309,4,FALSE)</f>
        <v>2.5</v>
      </c>
      <c r="L262" s="6">
        <f>VLOOKUP(D262,products!$A$1:G309,5,FALSE)</f>
        <v>27.484999999999996</v>
      </c>
      <c r="M262" s="6">
        <f t="shared" si="4"/>
        <v>27.484999999999996</v>
      </c>
      <c r="N262" t="s">
        <v>6196</v>
      </c>
      <c r="O262" t="s">
        <v>6203</v>
      </c>
    </row>
    <row r="263" spans="1:15" x14ac:dyDescent="0.4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2" t="str">
        <f>IF(_xlfn.XLOOKUP(C263,customers!$A$1:$A$1001,customers!$B$1:$B$1001,,0)=0," ",(_xlfn.XLOOKUP(C263,customers!$A$1:$A$1001,customers!$B$1:$B$1001,,0)))</f>
        <v>Monique Canty</v>
      </c>
      <c r="G263" s="2" t="str">
        <f>IF(VLOOKUP(C263,customers!$A$1:I1262,3,FALSE)=0," ",(VLOOKUP(C263,customers!$A$1:I1262,3,FALSE)))</f>
        <v>mcanty79@jigsy.com</v>
      </c>
      <c r="H263" s="2" t="str">
        <f>VLOOKUP(C263,customers!$A$1:I1262,7,FALSE)</f>
        <v>United States</v>
      </c>
      <c r="I263" t="str">
        <f>VLOOKUP(D263,products!$A$1:G310,2,FALSE)</f>
        <v>Rob</v>
      </c>
      <c r="J263" t="str">
        <f>VLOOKUP(D263,products!$A$1:G310,3,FALSE)</f>
        <v>L</v>
      </c>
      <c r="K263" s="1">
        <f>VLOOKUP(D263,products!$A$1:G310,4,FALSE)</f>
        <v>1</v>
      </c>
      <c r="L263" s="6">
        <f>VLOOKUP(D263,products!$A$1:G310,5,FALSE)</f>
        <v>11.95</v>
      </c>
      <c r="M263" s="6">
        <f t="shared" si="4"/>
        <v>59.75</v>
      </c>
      <c r="N263" t="s">
        <v>6196</v>
      </c>
      <c r="O263" t="s">
        <v>6203</v>
      </c>
    </row>
    <row r="264" spans="1:15" x14ac:dyDescent="0.4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2" t="str">
        <f>IF(_xlfn.XLOOKUP(C264,customers!$A$1:$A$1001,customers!$B$1:$B$1001,,0)=0," ",(_xlfn.XLOOKUP(C264,customers!$A$1:$A$1001,customers!$B$1:$B$1001,,0)))</f>
        <v>Javier Kopke</v>
      </c>
      <c r="G264" s="2" t="str">
        <f>IF(VLOOKUP(C264,customers!$A$1:I1263,3,FALSE)=0," ",(VLOOKUP(C264,customers!$A$1:I1263,3,FALSE)))</f>
        <v>jkopke7a@auda.org.au</v>
      </c>
      <c r="H264" s="2" t="str">
        <f>VLOOKUP(C264,customers!$A$1:I1263,7,FALSE)</f>
        <v>United States</v>
      </c>
      <c r="I264" t="str">
        <f>VLOOKUP(D264,products!$A$1:G311,2,FALSE)</f>
        <v>Exc</v>
      </c>
      <c r="J264" t="str">
        <f>VLOOKUP(D264,products!$A$1:G311,3,FALSE)</f>
        <v>M</v>
      </c>
      <c r="K264" s="1">
        <f>VLOOKUP(D264,products!$A$1:G311,4,FALSE)</f>
        <v>1</v>
      </c>
      <c r="L264" s="6">
        <f>VLOOKUP(D264,products!$A$1:G311,5,FALSE)</f>
        <v>13.75</v>
      </c>
      <c r="M264" s="6">
        <f t="shared" si="4"/>
        <v>41.25</v>
      </c>
      <c r="N264" t="s">
        <v>6197</v>
      </c>
      <c r="O264" t="s">
        <v>6202</v>
      </c>
    </row>
    <row r="265" spans="1:15" x14ac:dyDescent="0.4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2" t="str">
        <f>IF(_xlfn.XLOOKUP(C265,customers!$A$1:$A$1001,customers!$B$1:$B$1001,,0)=0," ",(_xlfn.XLOOKUP(C265,customers!$A$1:$A$1001,customers!$B$1:$B$1001,,0)))</f>
        <v>Mar McIver</v>
      </c>
      <c r="G265" s="2" t="str">
        <f>IF(VLOOKUP(C265,customers!$A$1:I1264,3,FALSE)=0," ",(VLOOKUP(C265,customers!$A$1:I1264,3,FALSE)))</f>
        <v xml:space="preserve"> </v>
      </c>
      <c r="H265" s="2" t="str">
        <f>VLOOKUP(C265,customers!$A$1:I1264,7,FALSE)</f>
        <v>United States</v>
      </c>
      <c r="I265" t="str">
        <f>VLOOKUP(D265,products!$A$1:G312,2,FALSE)</f>
        <v>Lib</v>
      </c>
      <c r="J265" t="str">
        <f>VLOOKUP(D265,products!$A$1:G312,3,FALSE)</f>
        <v>M</v>
      </c>
      <c r="K265" s="1">
        <f>VLOOKUP(D265,products!$A$1:G312,4,FALSE)</f>
        <v>2.5</v>
      </c>
      <c r="L265" s="6">
        <f>VLOOKUP(D265,products!$A$1:G312,5,FALSE)</f>
        <v>33.464999999999996</v>
      </c>
      <c r="M265" s="6">
        <f t="shared" si="4"/>
        <v>133.85999999999999</v>
      </c>
      <c r="N265" t="s">
        <v>6199</v>
      </c>
      <c r="O265" t="s">
        <v>6202</v>
      </c>
    </row>
    <row r="266" spans="1:15" x14ac:dyDescent="0.4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2" t="str">
        <f>IF(_xlfn.XLOOKUP(C266,customers!$A$1:$A$1001,customers!$B$1:$B$1001,,0)=0," ",(_xlfn.XLOOKUP(C266,customers!$A$1:$A$1001,customers!$B$1:$B$1001,,0)))</f>
        <v>Arabella Fransewich</v>
      </c>
      <c r="G266" s="2" t="str">
        <f>IF(VLOOKUP(C266,customers!$A$1:I1265,3,FALSE)=0," ",(VLOOKUP(C266,customers!$A$1:I1265,3,FALSE)))</f>
        <v xml:space="preserve"> </v>
      </c>
      <c r="H266" s="2" t="str">
        <f>VLOOKUP(C266,customers!$A$1:I1265,7,FALSE)</f>
        <v>Ireland</v>
      </c>
      <c r="I266" t="str">
        <f>VLOOKUP(D266,products!$A$1:G313,2,FALSE)</f>
        <v>Rob</v>
      </c>
      <c r="J266" t="str">
        <f>VLOOKUP(D266,products!$A$1:G313,3,FALSE)</f>
        <v>L</v>
      </c>
      <c r="K266" s="1">
        <f>VLOOKUP(D266,products!$A$1:G313,4,FALSE)</f>
        <v>1</v>
      </c>
      <c r="L266" s="6">
        <f>VLOOKUP(D266,products!$A$1:G313,5,FALSE)</f>
        <v>11.95</v>
      </c>
      <c r="M266" s="6">
        <f t="shared" si="4"/>
        <v>59.75</v>
      </c>
      <c r="N266" t="s">
        <v>6196</v>
      </c>
      <c r="O266" t="s">
        <v>6203</v>
      </c>
    </row>
    <row r="267" spans="1:15" x14ac:dyDescent="0.4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2" t="str">
        <f>IF(_xlfn.XLOOKUP(C267,customers!$A$1:$A$1001,customers!$B$1:$B$1001,,0)=0," ",(_xlfn.XLOOKUP(C267,customers!$A$1:$A$1001,customers!$B$1:$B$1001,,0)))</f>
        <v>Violette Hellmore</v>
      </c>
      <c r="G267" s="2" t="str">
        <f>IF(VLOOKUP(C267,customers!$A$1:I1266,3,FALSE)=0," ",(VLOOKUP(C267,customers!$A$1:I1266,3,FALSE)))</f>
        <v>vhellmore7d@bbc.co.uk</v>
      </c>
      <c r="H267" s="2" t="str">
        <f>VLOOKUP(C267,customers!$A$1:I1266,7,FALSE)</f>
        <v>United States</v>
      </c>
      <c r="I267" t="str">
        <f>VLOOKUP(D267,products!$A$1:G314,2,FALSE)</f>
        <v>Ara</v>
      </c>
      <c r="J267" t="str">
        <f>VLOOKUP(D267,products!$A$1:G314,3,FALSE)</f>
        <v>D</v>
      </c>
      <c r="K267" s="1">
        <f>VLOOKUP(D267,products!$A$1:G314,4,FALSE)</f>
        <v>0.5</v>
      </c>
      <c r="L267" s="6">
        <f>VLOOKUP(D267,products!$A$1:G314,5,FALSE)</f>
        <v>5.97</v>
      </c>
      <c r="M267" s="6">
        <f t="shared" si="4"/>
        <v>5.97</v>
      </c>
      <c r="N267" t="s">
        <v>6198</v>
      </c>
      <c r="O267" t="s">
        <v>6204</v>
      </c>
    </row>
    <row r="268" spans="1:15" x14ac:dyDescent="0.4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2" t="str">
        <f>IF(_xlfn.XLOOKUP(C268,customers!$A$1:$A$1001,customers!$B$1:$B$1001,,0)=0," ",(_xlfn.XLOOKUP(C268,customers!$A$1:$A$1001,customers!$B$1:$B$1001,,0)))</f>
        <v>Myles Seawright</v>
      </c>
      <c r="G268" s="2" t="str">
        <f>IF(VLOOKUP(C268,customers!$A$1:I1267,3,FALSE)=0," ",(VLOOKUP(C268,customers!$A$1:I1267,3,FALSE)))</f>
        <v>mseawright7e@nbcnews.com</v>
      </c>
      <c r="H268" s="2" t="str">
        <f>VLOOKUP(C268,customers!$A$1:I1267,7,FALSE)</f>
        <v>United Kingdom</v>
      </c>
      <c r="I268" t="str">
        <f>VLOOKUP(D268,products!$A$1:G315,2,FALSE)</f>
        <v>Exc</v>
      </c>
      <c r="J268" t="str">
        <f>VLOOKUP(D268,products!$A$1:G315,3,FALSE)</f>
        <v>D</v>
      </c>
      <c r="K268" s="1">
        <f>VLOOKUP(D268,products!$A$1:G315,4,FALSE)</f>
        <v>1</v>
      </c>
      <c r="L268" s="6">
        <f>VLOOKUP(D268,products!$A$1:G315,5,FALSE)</f>
        <v>12.15</v>
      </c>
      <c r="M268" s="6">
        <f t="shared" si="4"/>
        <v>24.3</v>
      </c>
      <c r="N268" t="s">
        <v>6197</v>
      </c>
      <c r="O268" t="s">
        <v>6204</v>
      </c>
    </row>
    <row r="269" spans="1:15" x14ac:dyDescent="0.4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2" t="str">
        <f>IF(_xlfn.XLOOKUP(C269,customers!$A$1:$A$1001,customers!$B$1:$B$1001,,0)=0," ",(_xlfn.XLOOKUP(C269,customers!$A$1:$A$1001,customers!$B$1:$B$1001,,0)))</f>
        <v>Silvana Northeast</v>
      </c>
      <c r="G269" s="2" t="str">
        <f>IF(VLOOKUP(C269,customers!$A$1:I1268,3,FALSE)=0," ",(VLOOKUP(C269,customers!$A$1:I1268,3,FALSE)))</f>
        <v>snortheast7f@mashable.com</v>
      </c>
      <c r="H269" s="2" t="str">
        <f>VLOOKUP(C269,customers!$A$1:I1268,7,FALSE)</f>
        <v>United States</v>
      </c>
      <c r="I269" t="str">
        <f>VLOOKUP(D269,products!$A$1:G316,2,FALSE)</f>
        <v>Exc</v>
      </c>
      <c r="J269" t="str">
        <f>VLOOKUP(D269,products!$A$1:G316,3,FALSE)</f>
        <v>D</v>
      </c>
      <c r="K269" s="1">
        <f>VLOOKUP(D269,products!$A$1:G316,4,FALSE)</f>
        <v>0.2</v>
      </c>
      <c r="L269" s="6">
        <f>VLOOKUP(D269,products!$A$1:G316,5,FALSE)</f>
        <v>3.645</v>
      </c>
      <c r="M269" s="6">
        <f t="shared" si="4"/>
        <v>21.87</v>
      </c>
      <c r="N269" t="s">
        <v>6197</v>
      </c>
      <c r="O269" t="s">
        <v>6204</v>
      </c>
    </row>
    <row r="270" spans="1:15" x14ac:dyDescent="0.4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2" t="str">
        <f>IF(_xlfn.XLOOKUP(C270,customers!$A$1:$A$1001,customers!$B$1:$B$1001,,0)=0," ",(_xlfn.XLOOKUP(C270,customers!$A$1:$A$1001,customers!$B$1:$B$1001,,0)))</f>
        <v>Anselma Attwater</v>
      </c>
      <c r="G270" s="2" t="str">
        <f>IF(VLOOKUP(C270,customers!$A$1:I1269,3,FALSE)=0," ",(VLOOKUP(C270,customers!$A$1:I1269,3,FALSE)))</f>
        <v>aattwater5u@wikia.com</v>
      </c>
      <c r="H270" s="2" t="str">
        <f>VLOOKUP(C270,customers!$A$1:I1269,7,FALSE)</f>
        <v>United States</v>
      </c>
      <c r="I270" t="str">
        <f>VLOOKUP(D270,products!$A$1:G317,2,FALSE)</f>
        <v>Ara</v>
      </c>
      <c r="J270" t="str">
        <f>VLOOKUP(D270,products!$A$1:G317,3,FALSE)</f>
        <v>D</v>
      </c>
      <c r="K270" s="1">
        <f>VLOOKUP(D270,products!$A$1:G317,4,FALSE)</f>
        <v>1</v>
      </c>
      <c r="L270" s="6">
        <f>VLOOKUP(D270,products!$A$1:G317,5,FALSE)</f>
        <v>9.9499999999999993</v>
      </c>
      <c r="M270" s="6">
        <f t="shared" si="4"/>
        <v>19.899999999999999</v>
      </c>
      <c r="N270" t="s">
        <v>6198</v>
      </c>
      <c r="O270" t="s">
        <v>6204</v>
      </c>
    </row>
    <row r="271" spans="1:15" x14ac:dyDescent="0.4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2" t="str">
        <f>IF(_xlfn.XLOOKUP(C271,customers!$A$1:$A$1001,customers!$B$1:$B$1001,,0)=0," ",(_xlfn.XLOOKUP(C271,customers!$A$1:$A$1001,customers!$B$1:$B$1001,,0)))</f>
        <v>Monica Fearon</v>
      </c>
      <c r="G271" s="2" t="str">
        <f>IF(VLOOKUP(C271,customers!$A$1:I1270,3,FALSE)=0," ",(VLOOKUP(C271,customers!$A$1:I1270,3,FALSE)))</f>
        <v>mfearon7h@reverbnation.com</v>
      </c>
      <c r="H271" s="2" t="str">
        <f>VLOOKUP(C271,customers!$A$1:I1270,7,FALSE)</f>
        <v>United States</v>
      </c>
      <c r="I271" t="str">
        <f>VLOOKUP(D271,products!$A$1:G318,2,FALSE)</f>
        <v>Ara</v>
      </c>
      <c r="J271" t="str">
        <f>VLOOKUP(D271,products!$A$1:G318,3,FALSE)</f>
        <v>D</v>
      </c>
      <c r="K271" s="1">
        <f>VLOOKUP(D271,products!$A$1:G318,4,FALSE)</f>
        <v>0.2</v>
      </c>
      <c r="L271" s="6">
        <f>VLOOKUP(D271,products!$A$1:G318,5,FALSE)</f>
        <v>2.9849999999999999</v>
      </c>
      <c r="M271" s="6">
        <f t="shared" si="4"/>
        <v>5.97</v>
      </c>
      <c r="N271" t="s">
        <v>6198</v>
      </c>
      <c r="O271" t="s">
        <v>6204</v>
      </c>
    </row>
    <row r="272" spans="1:15" x14ac:dyDescent="0.4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2" t="str">
        <f>IF(_xlfn.XLOOKUP(C272,customers!$A$1:$A$1001,customers!$B$1:$B$1001,,0)=0," ",(_xlfn.XLOOKUP(C272,customers!$A$1:$A$1001,customers!$B$1:$B$1001,,0)))</f>
        <v>Barney Chisnell</v>
      </c>
      <c r="G272" s="2" t="str">
        <f>IF(VLOOKUP(C272,customers!$A$1:I1271,3,FALSE)=0," ",(VLOOKUP(C272,customers!$A$1:I1271,3,FALSE)))</f>
        <v xml:space="preserve"> </v>
      </c>
      <c r="H272" s="2" t="str">
        <f>VLOOKUP(C272,customers!$A$1:I1271,7,FALSE)</f>
        <v>Ireland</v>
      </c>
      <c r="I272" t="str">
        <f>VLOOKUP(D272,products!$A$1:G319,2,FALSE)</f>
        <v>Exc</v>
      </c>
      <c r="J272" t="str">
        <f>VLOOKUP(D272,products!$A$1:G319,3,FALSE)</f>
        <v>D</v>
      </c>
      <c r="K272" s="1">
        <f>VLOOKUP(D272,products!$A$1:G319,4,FALSE)</f>
        <v>0.5</v>
      </c>
      <c r="L272" s="6">
        <f>VLOOKUP(D272,products!$A$1:G319,5,FALSE)</f>
        <v>7.29</v>
      </c>
      <c r="M272" s="6">
        <f t="shared" si="4"/>
        <v>7.29</v>
      </c>
      <c r="N272" t="s">
        <v>6197</v>
      </c>
      <c r="O272" t="s">
        <v>6204</v>
      </c>
    </row>
    <row r="273" spans="1:15" x14ac:dyDescent="0.4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2" t="str">
        <f>IF(_xlfn.XLOOKUP(C273,customers!$A$1:$A$1001,customers!$B$1:$B$1001,,0)=0," ",(_xlfn.XLOOKUP(C273,customers!$A$1:$A$1001,customers!$B$1:$B$1001,,0)))</f>
        <v>Jasper Sisneros</v>
      </c>
      <c r="G273" s="2" t="str">
        <f>IF(VLOOKUP(C273,customers!$A$1:I1272,3,FALSE)=0," ",(VLOOKUP(C273,customers!$A$1:I1272,3,FALSE)))</f>
        <v>jsisneros7j@a8.net</v>
      </c>
      <c r="H273" s="2" t="str">
        <f>VLOOKUP(C273,customers!$A$1:I1272,7,FALSE)</f>
        <v>United States</v>
      </c>
      <c r="I273" t="str">
        <f>VLOOKUP(D273,products!$A$1:G320,2,FALSE)</f>
        <v>Ara</v>
      </c>
      <c r="J273" t="str">
        <f>VLOOKUP(D273,products!$A$1:G320,3,FALSE)</f>
        <v>D</v>
      </c>
      <c r="K273" s="1">
        <f>VLOOKUP(D273,products!$A$1:G320,4,FALSE)</f>
        <v>0.2</v>
      </c>
      <c r="L273" s="6">
        <f>VLOOKUP(D273,products!$A$1:G320,5,FALSE)</f>
        <v>2.9849999999999999</v>
      </c>
      <c r="M273" s="6">
        <f t="shared" si="4"/>
        <v>11.94</v>
      </c>
      <c r="N273" t="s">
        <v>6198</v>
      </c>
      <c r="O273" t="s">
        <v>6204</v>
      </c>
    </row>
    <row r="274" spans="1:15" x14ac:dyDescent="0.4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2" t="str">
        <f>IF(_xlfn.XLOOKUP(C274,customers!$A$1:$A$1001,customers!$B$1:$B$1001,,0)=0," ",(_xlfn.XLOOKUP(C274,customers!$A$1:$A$1001,customers!$B$1:$B$1001,,0)))</f>
        <v>Zachariah Carlson</v>
      </c>
      <c r="G274" s="2" t="str">
        <f>IF(VLOOKUP(C274,customers!$A$1:I1273,3,FALSE)=0," ",(VLOOKUP(C274,customers!$A$1:I1273,3,FALSE)))</f>
        <v>zcarlson7k@bigcartel.com</v>
      </c>
      <c r="H274" s="2" t="str">
        <f>VLOOKUP(C274,customers!$A$1:I1273,7,FALSE)</f>
        <v>Ireland</v>
      </c>
      <c r="I274" t="str">
        <f>VLOOKUP(D274,products!$A$1:G321,2,FALSE)</f>
        <v>Rob</v>
      </c>
      <c r="J274" t="str">
        <f>VLOOKUP(D274,products!$A$1:G321,3,FALSE)</f>
        <v>L</v>
      </c>
      <c r="K274" s="1">
        <f>VLOOKUP(D274,products!$A$1:G321,4,FALSE)</f>
        <v>1</v>
      </c>
      <c r="L274" s="6">
        <f>VLOOKUP(D274,products!$A$1:G321,5,FALSE)</f>
        <v>11.95</v>
      </c>
      <c r="M274" s="6">
        <f t="shared" si="4"/>
        <v>71.699999999999989</v>
      </c>
      <c r="N274" t="s">
        <v>6196</v>
      </c>
      <c r="O274" t="s">
        <v>6203</v>
      </c>
    </row>
    <row r="275" spans="1:15" x14ac:dyDescent="0.4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2" t="str">
        <f>IF(_xlfn.XLOOKUP(C275,customers!$A$1:$A$1001,customers!$B$1:$B$1001,,0)=0," ",(_xlfn.XLOOKUP(C275,customers!$A$1:$A$1001,customers!$B$1:$B$1001,,0)))</f>
        <v>Warner Maddox</v>
      </c>
      <c r="G275" s="2" t="str">
        <f>IF(VLOOKUP(C275,customers!$A$1:I1274,3,FALSE)=0," ",(VLOOKUP(C275,customers!$A$1:I1274,3,FALSE)))</f>
        <v>wmaddox7l@timesonline.co.uk</v>
      </c>
      <c r="H275" s="2" t="str">
        <f>VLOOKUP(C275,customers!$A$1:I1274,7,FALSE)</f>
        <v>United States</v>
      </c>
      <c r="I275" t="str">
        <f>VLOOKUP(D275,products!$A$1:G322,2,FALSE)</f>
        <v>Ara</v>
      </c>
      <c r="J275" t="str">
        <f>VLOOKUP(D275,products!$A$1:G322,3,FALSE)</f>
        <v>L</v>
      </c>
      <c r="K275" s="1">
        <f>VLOOKUP(D275,products!$A$1:G322,4,FALSE)</f>
        <v>0.2</v>
      </c>
      <c r="L275" s="6">
        <f>VLOOKUP(D275,products!$A$1:G322,5,FALSE)</f>
        <v>3.8849999999999998</v>
      </c>
      <c r="M275" s="6">
        <f t="shared" si="4"/>
        <v>7.77</v>
      </c>
      <c r="N275" t="s">
        <v>6198</v>
      </c>
      <c r="O275" t="s">
        <v>6203</v>
      </c>
    </row>
    <row r="276" spans="1:15" x14ac:dyDescent="0.4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2" t="str">
        <f>IF(_xlfn.XLOOKUP(C276,customers!$A$1:$A$1001,customers!$B$1:$B$1001,,0)=0," ",(_xlfn.XLOOKUP(C276,customers!$A$1:$A$1001,customers!$B$1:$B$1001,,0)))</f>
        <v>Donnie Hedlestone</v>
      </c>
      <c r="G276" s="2" t="str">
        <f>IF(VLOOKUP(C276,customers!$A$1:I1275,3,FALSE)=0," ",(VLOOKUP(C276,customers!$A$1:I1275,3,FALSE)))</f>
        <v>dhedlestone7m@craigslist.org</v>
      </c>
      <c r="H276" s="2" t="str">
        <f>VLOOKUP(C276,customers!$A$1:I1275,7,FALSE)</f>
        <v>United States</v>
      </c>
      <c r="I276" t="str">
        <f>VLOOKUP(D276,products!$A$1:G323,2,FALSE)</f>
        <v>Ara</v>
      </c>
      <c r="J276" t="str">
        <f>VLOOKUP(D276,products!$A$1:G323,3,FALSE)</f>
        <v>M</v>
      </c>
      <c r="K276" s="1">
        <f>VLOOKUP(D276,products!$A$1:G323,4,FALSE)</f>
        <v>2.5</v>
      </c>
      <c r="L276" s="6">
        <f>VLOOKUP(D276,products!$A$1:G323,5,FALSE)</f>
        <v>25.874999999999996</v>
      </c>
      <c r="M276" s="6">
        <f t="shared" si="4"/>
        <v>25.874999999999996</v>
      </c>
      <c r="N276" t="s">
        <v>6198</v>
      </c>
      <c r="O276" t="s">
        <v>6202</v>
      </c>
    </row>
    <row r="277" spans="1:15" x14ac:dyDescent="0.4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2" t="str">
        <f>IF(_xlfn.XLOOKUP(C277,customers!$A$1:$A$1001,customers!$B$1:$B$1001,,0)=0," ",(_xlfn.XLOOKUP(C277,customers!$A$1:$A$1001,customers!$B$1:$B$1001,,0)))</f>
        <v>Teddi Crowthe</v>
      </c>
      <c r="G277" s="2" t="str">
        <f>IF(VLOOKUP(C277,customers!$A$1:I1276,3,FALSE)=0," ",(VLOOKUP(C277,customers!$A$1:I1276,3,FALSE)))</f>
        <v>tcrowthe7n@europa.eu</v>
      </c>
      <c r="H277" s="2" t="str">
        <f>VLOOKUP(C277,customers!$A$1:I1276,7,FALSE)</f>
        <v>United States</v>
      </c>
      <c r="I277" t="str">
        <f>VLOOKUP(D277,products!$A$1:G324,2,FALSE)</f>
        <v>Exc</v>
      </c>
      <c r="J277" t="str">
        <f>VLOOKUP(D277,products!$A$1:G324,3,FALSE)</f>
        <v>L</v>
      </c>
      <c r="K277" s="1">
        <f>VLOOKUP(D277,products!$A$1:G324,4,FALSE)</f>
        <v>2.5</v>
      </c>
      <c r="L277" s="6">
        <f>VLOOKUP(D277,products!$A$1:G324,5,FALSE)</f>
        <v>34.154999999999994</v>
      </c>
      <c r="M277" s="6">
        <f t="shared" si="4"/>
        <v>204.92999999999995</v>
      </c>
      <c r="N277" t="s">
        <v>6197</v>
      </c>
      <c r="O277" t="s">
        <v>6203</v>
      </c>
    </row>
    <row r="278" spans="1:15" x14ac:dyDescent="0.4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2" t="str">
        <f>IF(_xlfn.XLOOKUP(C278,customers!$A$1:$A$1001,customers!$B$1:$B$1001,,0)=0," ",(_xlfn.XLOOKUP(C278,customers!$A$1:$A$1001,customers!$B$1:$B$1001,,0)))</f>
        <v>Dorelia Bury</v>
      </c>
      <c r="G278" s="2" t="str">
        <f>IF(VLOOKUP(C278,customers!$A$1:I1277,3,FALSE)=0," ",(VLOOKUP(C278,customers!$A$1:I1277,3,FALSE)))</f>
        <v>dbury7o@tinyurl.com</v>
      </c>
      <c r="H278" s="2" t="str">
        <f>VLOOKUP(C278,customers!$A$1:I1277,7,FALSE)</f>
        <v>Ireland</v>
      </c>
      <c r="I278" t="str">
        <f>VLOOKUP(D278,products!$A$1:G325,2,FALSE)</f>
        <v>Rob</v>
      </c>
      <c r="J278" t="str">
        <f>VLOOKUP(D278,products!$A$1:G325,3,FALSE)</f>
        <v>L</v>
      </c>
      <c r="K278" s="1">
        <f>VLOOKUP(D278,products!$A$1:G325,4,FALSE)</f>
        <v>2.5</v>
      </c>
      <c r="L278" s="6">
        <f>VLOOKUP(D278,products!$A$1:G325,5,FALSE)</f>
        <v>27.484999999999996</v>
      </c>
      <c r="M278" s="6">
        <f t="shared" si="4"/>
        <v>109.93999999999998</v>
      </c>
      <c r="N278" t="s">
        <v>6196</v>
      </c>
      <c r="O278" t="s">
        <v>6203</v>
      </c>
    </row>
    <row r="279" spans="1:15" x14ac:dyDescent="0.4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2" t="str">
        <f>IF(_xlfn.XLOOKUP(C279,customers!$A$1:$A$1001,customers!$B$1:$B$1001,,0)=0," ",(_xlfn.XLOOKUP(C279,customers!$A$1:$A$1001,customers!$B$1:$B$1001,,0)))</f>
        <v>Gussy Broadbear</v>
      </c>
      <c r="G279" s="2" t="str">
        <f>IF(VLOOKUP(C279,customers!$A$1:I1278,3,FALSE)=0," ",(VLOOKUP(C279,customers!$A$1:I1278,3,FALSE)))</f>
        <v>gbroadbear7p@omniture.com</v>
      </c>
      <c r="H279" s="2" t="str">
        <f>VLOOKUP(C279,customers!$A$1:I1278,7,FALSE)</f>
        <v>United States</v>
      </c>
      <c r="I279" t="str">
        <f>VLOOKUP(D279,products!$A$1:G326,2,FALSE)</f>
        <v>Exc</v>
      </c>
      <c r="J279" t="str">
        <f>VLOOKUP(D279,products!$A$1:G326,3,FALSE)</f>
        <v>L</v>
      </c>
      <c r="K279" s="1">
        <f>VLOOKUP(D279,products!$A$1:G326,4,FALSE)</f>
        <v>1</v>
      </c>
      <c r="L279" s="6">
        <f>VLOOKUP(D279,products!$A$1:G326,5,FALSE)</f>
        <v>14.85</v>
      </c>
      <c r="M279" s="6">
        <f t="shared" si="4"/>
        <v>89.1</v>
      </c>
      <c r="N279" t="s">
        <v>6197</v>
      </c>
      <c r="O279" t="s">
        <v>6203</v>
      </c>
    </row>
    <row r="280" spans="1:15" x14ac:dyDescent="0.4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2" t="str">
        <f>IF(_xlfn.XLOOKUP(C280,customers!$A$1:$A$1001,customers!$B$1:$B$1001,,0)=0," ",(_xlfn.XLOOKUP(C280,customers!$A$1:$A$1001,customers!$B$1:$B$1001,,0)))</f>
        <v>Emlynne Palfrey</v>
      </c>
      <c r="G280" s="2" t="str">
        <f>IF(VLOOKUP(C280,customers!$A$1:I1279,3,FALSE)=0," ",(VLOOKUP(C280,customers!$A$1:I1279,3,FALSE)))</f>
        <v>epalfrey7q@devhub.com</v>
      </c>
      <c r="H280" s="2" t="str">
        <f>VLOOKUP(C280,customers!$A$1:I1279,7,FALSE)</f>
        <v>United States</v>
      </c>
      <c r="I280" t="str">
        <f>VLOOKUP(D280,products!$A$1:G327,2,FALSE)</f>
        <v>Ara</v>
      </c>
      <c r="J280" t="str">
        <f>VLOOKUP(D280,products!$A$1:G327,3,FALSE)</f>
        <v>L</v>
      </c>
      <c r="K280" s="1">
        <f>VLOOKUP(D280,products!$A$1:G327,4,FALSE)</f>
        <v>0.2</v>
      </c>
      <c r="L280" s="6">
        <f>VLOOKUP(D280,products!$A$1:G327,5,FALSE)</f>
        <v>3.8849999999999998</v>
      </c>
      <c r="M280" s="6">
        <f t="shared" si="4"/>
        <v>7.77</v>
      </c>
      <c r="N280" t="s">
        <v>6198</v>
      </c>
      <c r="O280" t="s">
        <v>6203</v>
      </c>
    </row>
    <row r="281" spans="1:15" x14ac:dyDescent="0.4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2" t="str">
        <f>IF(_xlfn.XLOOKUP(C281,customers!$A$1:$A$1001,customers!$B$1:$B$1001,,0)=0," ",(_xlfn.XLOOKUP(C281,customers!$A$1:$A$1001,customers!$B$1:$B$1001,,0)))</f>
        <v>Parsifal Metrick</v>
      </c>
      <c r="G281" s="2" t="str">
        <f>IF(VLOOKUP(C281,customers!$A$1:I1280,3,FALSE)=0," ",(VLOOKUP(C281,customers!$A$1:I1280,3,FALSE)))</f>
        <v>pmetrick7r@rakuten.co.jp</v>
      </c>
      <c r="H281" s="2" t="str">
        <f>VLOOKUP(C281,customers!$A$1:I1280,7,FALSE)</f>
        <v>United States</v>
      </c>
      <c r="I281" t="str">
        <f>VLOOKUP(D281,products!$A$1:G328,2,FALSE)</f>
        <v>Lib</v>
      </c>
      <c r="J281" t="str">
        <f>VLOOKUP(D281,products!$A$1:G328,3,FALSE)</f>
        <v>M</v>
      </c>
      <c r="K281" s="1">
        <f>VLOOKUP(D281,products!$A$1:G328,4,FALSE)</f>
        <v>2.5</v>
      </c>
      <c r="L281" s="6">
        <f>VLOOKUP(D281,products!$A$1:G328,5,FALSE)</f>
        <v>33.464999999999996</v>
      </c>
      <c r="M281" s="6">
        <f t="shared" si="4"/>
        <v>33.464999999999996</v>
      </c>
      <c r="N281" t="s">
        <v>6199</v>
      </c>
      <c r="O281" t="s">
        <v>6202</v>
      </c>
    </row>
    <row r="282" spans="1:15" x14ac:dyDescent="0.4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2" t="str">
        <f>IF(_xlfn.XLOOKUP(C282,customers!$A$1:$A$1001,customers!$B$1:$B$1001,,0)=0," ",(_xlfn.XLOOKUP(C282,customers!$A$1:$A$1001,customers!$B$1:$B$1001,,0)))</f>
        <v>Christopher Grieveson</v>
      </c>
      <c r="G282" s="2" t="str">
        <f>IF(VLOOKUP(C282,customers!$A$1:I1281,3,FALSE)=0," ",(VLOOKUP(C282,customers!$A$1:I1281,3,FALSE)))</f>
        <v xml:space="preserve"> </v>
      </c>
      <c r="H282" s="2" t="str">
        <f>VLOOKUP(C282,customers!$A$1:I1281,7,FALSE)</f>
        <v>United States</v>
      </c>
      <c r="I282" t="str">
        <f>VLOOKUP(D282,products!$A$1:G329,2,FALSE)</f>
        <v>Exc</v>
      </c>
      <c r="J282" t="str">
        <f>VLOOKUP(D282,products!$A$1:G329,3,FALSE)</f>
        <v>M</v>
      </c>
      <c r="K282" s="1">
        <f>VLOOKUP(D282,products!$A$1:G329,4,FALSE)</f>
        <v>0.5</v>
      </c>
      <c r="L282" s="6">
        <f>VLOOKUP(D282,products!$A$1:G329,5,FALSE)</f>
        <v>8.25</v>
      </c>
      <c r="M282" s="6">
        <f t="shared" si="4"/>
        <v>41.25</v>
      </c>
      <c r="N282" t="s">
        <v>6197</v>
      </c>
      <c r="O282" t="s">
        <v>6202</v>
      </c>
    </row>
    <row r="283" spans="1:15" x14ac:dyDescent="0.4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2" t="str">
        <f>IF(_xlfn.XLOOKUP(C283,customers!$A$1:$A$1001,customers!$B$1:$B$1001,,0)=0," ",(_xlfn.XLOOKUP(C283,customers!$A$1:$A$1001,customers!$B$1:$B$1001,,0)))</f>
        <v>Karlan Karby</v>
      </c>
      <c r="G283" s="2" t="str">
        <f>IF(VLOOKUP(C283,customers!$A$1:I1282,3,FALSE)=0," ",(VLOOKUP(C283,customers!$A$1:I1282,3,FALSE)))</f>
        <v>kkarby7t@sbwire.com</v>
      </c>
      <c r="H283" s="2" t="str">
        <f>VLOOKUP(C283,customers!$A$1:I1282,7,FALSE)</f>
        <v>United States</v>
      </c>
      <c r="I283" t="str">
        <f>VLOOKUP(D283,products!$A$1:G330,2,FALSE)</f>
        <v>Exc</v>
      </c>
      <c r="J283" t="str">
        <f>VLOOKUP(D283,products!$A$1:G330,3,FALSE)</f>
        <v>L</v>
      </c>
      <c r="K283" s="1">
        <f>VLOOKUP(D283,products!$A$1:G330,4,FALSE)</f>
        <v>1</v>
      </c>
      <c r="L283" s="6">
        <f>VLOOKUP(D283,products!$A$1:G330,5,FALSE)</f>
        <v>14.85</v>
      </c>
      <c r="M283" s="6">
        <f t="shared" si="4"/>
        <v>59.4</v>
      </c>
      <c r="N283" t="s">
        <v>6197</v>
      </c>
      <c r="O283" t="s">
        <v>6203</v>
      </c>
    </row>
    <row r="284" spans="1:15" x14ac:dyDescent="0.4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2" t="str">
        <f>IF(_xlfn.XLOOKUP(C284,customers!$A$1:$A$1001,customers!$B$1:$B$1001,,0)=0," ",(_xlfn.XLOOKUP(C284,customers!$A$1:$A$1001,customers!$B$1:$B$1001,,0)))</f>
        <v>Flory Crumpe</v>
      </c>
      <c r="G284" s="2" t="str">
        <f>IF(VLOOKUP(C284,customers!$A$1:I1283,3,FALSE)=0," ",(VLOOKUP(C284,customers!$A$1:I1283,3,FALSE)))</f>
        <v>fcrumpe7u@ftc.gov</v>
      </c>
      <c r="H284" s="2" t="str">
        <f>VLOOKUP(C284,customers!$A$1:I1283,7,FALSE)</f>
        <v>United Kingdom</v>
      </c>
      <c r="I284" t="str">
        <f>VLOOKUP(D284,products!$A$1:G331,2,FALSE)</f>
        <v>Ara</v>
      </c>
      <c r="J284" t="str">
        <f>VLOOKUP(D284,products!$A$1:G331,3,FALSE)</f>
        <v>L</v>
      </c>
      <c r="K284" s="1">
        <f>VLOOKUP(D284,products!$A$1:G331,4,FALSE)</f>
        <v>0.5</v>
      </c>
      <c r="L284" s="6">
        <f>VLOOKUP(D284,products!$A$1:G331,5,FALSE)</f>
        <v>7.77</v>
      </c>
      <c r="M284" s="6">
        <f t="shared" si="4"/>
        <v>7.77</v>
      </c>
      <c r="N284" t="s">
        <v>6198</v>
      </c>
      <c r="O284" t="s">
        <v>6203</v>
      </c>
    </row>
    <row r="285" spans="1:15" x14ac:dyDescent="0.4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2" t="str">
        <f>IF(_xlfn.XLOOKUP(C285,customers!$A$1:$A$1001,customers!$B$1:$B$1001,,0)=0," ",(_xlfn.XLOOKUP(C285,customers!$A$1:$A$1001,customers!$B$1:$B$1001,,0)))</f>
        <v>Amity Chatto</v>
      </c>
      <c r="G285" s="2" t="str">
        <f>IF(VLOOKUP(C285,customers!$A$1:I1284,3,FALSE)=0," ",(VLOOKUP(C285,customers!$A$1:I1284,3,FALSE)))</f>
        <v>achatto7v@sakura.ne.jp</v>
      </c>
      <c r="H285" s="2" t="str">
        <f>VLOOKUP(C285,customers!$A$1:I1284,7,FALSE)</f>
        <v>United Kingdom</v>
      </c>
      <c r="I285" t="str">
        <f>VLOOKUP(D285,products!$A$1:G332,2,FALSE)</f>
        <v>Rob</v>
      </c>
      <c r="J285" t="str">
        <f>VLOOKUP(D285,products!$A$1:G332,3,FALSE)</f>
        <v>D</v>
      </c>
      <c r="K285" s="1">
        <f>VLOOKUP(D285,products!$A$1:G332,4,FALSE)</f>
        <v>0.5</v>
      </c>
      <c r="L285" s="6">
        <f>VLOOKUP(D285,products!$A$1:G332,5,FALSE)</f>
        <v>5.3699999999999992</v>
      </c>
      <c r="M285" s="6">
        <f t="shared" si="4"/>
        <v>5.3699999999999992</v>
      </c>
      <c r="N285" t="s">
        <v>6196</v>
      </c>
      <c r="O285" t="s">
        <v>6204</v>
      </c>
    </row>
    <row r="286" spans="1:15" x14ac:dyDescent="0.4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2" t="str">
        <f>IF(_xlfn.XLOOKUP(C286,customers!$A$1:$A$1001,customers!$B$1:$B$1001,,0)=0," ",(_xlfn.XLOOKUP(C286,customers!$A$1:$A$1001,customers!$B$1:$B$1001,,0)))</f>
        <v>Nanine McCarthy</v>
      </c>
      <c r="G286" s="2" t="str">
        <f>IF(VLOOKUP(C286,customers!$A$1:I1285,3,FALSE)=0," ",(VLOOKUP(C286,customers!$A$1:I1285,3,FALSE)))</f>
        <v xml:space="preserve"> </v>
      </c>
      <c r="H286" s="2" t="str">
        <f>VLOOKUP(C286,customers!$A$1:I1285,7,FALSE)</f>
        <v>United States</v>
      </c>
      <c r="I286" t="str">
        <f>VLOOKUP(D286,products!$A$1:G333,2,FALSE)</f>
        <v>Exc</v>
      </c>
      <c r="J286" t="str">
        <f>VLOOKUP(D286,products!$A$1:G333,3,FALSE)</f>
        <v>M</v>
      </c>
      <c r="K286" s="1">
        <f>VLOOKUP(D286,products!$A$1:G333,4,FALSE)</f>
        <v>2.5</v>
      </c>
      <c r="L286" s="6">
        <f>VLOOKUP(D286,products!$A$1:G333,5,FALSE)</f>
        <v>31.624999999999996</v>
      </c>
      <c r="M286" s="6">
        <f t="shared" si="4"/>
        <v>94.874999999999986</v>
      </c>
      <c r="N286" t="s">
        <v>6197</v>
      </c>
      <c r="O286" t="s">
        <v>6202</v>
      </c>
    </row>
    <row r="287" spans="1:15" x14ac:dyDescent="0.4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2" t="str">
        <f>IF(_xlfn.XLOOKUP(C287,customers!$A$1:$A$1001,customers!$B$1:$B$1001,,0)=0," ",(_xlfn.XLOOKUP(C287,customers!$A$1:$A$1001,customers!$B$1:$B$1001,,0)))</f>
        <v>Lyndsey Megany</v>
      </c>
      <c r="G287" s="2" t="str">
        <f>IF(VLOOKUP(C287,customers!$A$1:I1286,3,FALSE)=0," ",(VLOOKUP(C287,customers!$A$1:I1286,3,FALSE)))</f>
        <v xml:space="preserve"> </v>
      </c>
      <c r="H287" s="2" t="str">
        <f>VLOOKUP(C287,customers!$A$1:I1286,7,FALSE)</f>
        <v>United States</v>
      </c>
      <c r="I287" t="str">
        <f>VLOOKUP(D287,products!$A$1:G334,2,FALSE)</f>
        <v>Lib</v>
      </c>
      <c r="J287" t="str">
        <f>VLOOKUP(D287,products!$A$1:G334,3,FALSE)</f>
        <v>L</v>
      </c>
      <c r="K287" s="1">
        <f>VLOOKUP(D287,products!$A$1:G334,4,FALSE)</f>
        <v>2.5</v>
      </c>
      <c r="L287" s="6">
        <f>VLOOKUP(D287,products!$A$1:G334,5,FALSE)</f>
        <v>36.454999999999998</v>
      </c>
      <c r="M287" s="6">
        <f t="shared" si="4"/>
        <v>36.454999999999998</v>
      </c>
      <c r="N287" t="s">
        <v>6199</v>
      </c>
      <c r="O287" t="s">
        <v>6203</v>
      </c>
    </row>
    <row r="288" spans="1:15" x14ac:dyDescent="0.4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2" t="str">
        <f>IF(_xlfn.XLOOKUP(C288,customers!$A$1:$A$1001,customers!$B$1:$B$1001,,0)=0," ",(_xlfn.XLOOKUP(C288,customers!$A$1:$A$1001,customers!$B$1:$B$1001,,0)))</f>
        <v>Byram Mergue</v>
      </c>
      <c r="G288" s="2" t="str">
        <f>IF(VLOOKUP(C288,customers!$A$1:I1287,3,FALSE)=0," ",(VLOOKUP(C288,customers!$A$1:I1287,3,FALSE)))</f>
        <v>bmergue7y@umn.edu</v>
      </c>
      <c r="H288" s="2" t="str">
        <f>VLOOKUP(C288,customers!$A$1:I1287,7,FALSE)</f>
        <v>United States</v>
      </c>
      <c r="I288" t="str">
        <f>VLOOKUP(D288,products!$A$1:G335,2,FALSE)</f>
        <v>Ara</v>
      </c>
      <c r="J288" t="str">
        <f>VLOOKUP(D288,products!$A$1:G335,3,FALSE)</f>
        <v>M</v>
      </c>
      <c r="K288" s="1">
        <f>VLOOKUP(D288,products!$A$1:G335,4,FALSE)</f>
        <v>0.2</v>
      </c>
      <c r="L288" s="6">
        <f>VLOOKUP(D288,products!$A$1:G335,5,FALSE)</f>
        <v>3.375</v>
      </c>
      <c r="M288" s="6">
        <f t="shared" si="4"/>
        <v>13.5</v>
      </c>
      <c r="N288" t="s">
        <v>6198</v>
      </c>
      <c r="O288" t="s">
        <v>6202</v>
      </c>
    </row>
    <row r="289" spans="1:15" x14ac:dyDescent="0.4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2" t="str">
        <f>IF(_xlfn.XLOOKUP(C289,customers!$A$1:$A$1001,customers!$B$1:$B$1001,,0)=0," ",(_xlfn.XLOOKUP(C289,customers!$A$1:$A$1001,customers!$B$1:$B$1001,,0)))</f>
        <v>Kerr Patise</v>
      </c>
      <c r="G289" s="2" t="str">
        <f>IF(VLOOKUP(C289,customers!$A$1:I1288,3,FALSE)=0," ",(VLOOKUP(C289,customers!$A$1:I1288,3,FALSE)))</f>
        <v>kpatise7z@jigsy.com</v>
      </c>
      <c r="H289" s="2" t="str">
        <f>VLOOKUP(C289,customers!$A$1:I1288,7,FALSE)</f>
        <v>United States</v>
      </c>
      <c r="I289" t="str">
        <f>VLOOKUP(D289,products!$A$1:G336,2,FALSE)</f>
        <v>Rob</v>
      </c>
      <c r="J289" t="str">
        <f>VLOOKUP(D289,products!$A$1:G336,3,FALSE)</f>
        <v>L</v>
      </c>
      <c r="K289" s="1">
        <f>VLOOKUP(D289,products!$A$1:G336,4,FALSE)</f>
        <v>0.2</v>
      </c>
      <c r="L289" s="6">
        <f>VLOOKUP(D289,products!$A$1:G336,5,FALSE)</f>
        <v>3.5849999999999995</v>
      </c>
      <c r="M289" s="6">
        <f t="shared" si="4"/>
        <v>14.339999999999998</v>
      </c>
      <c r="N289" t="s">
        <v>6196</v>
      </c>
      <c r="O289" t="s">
        <v>6203</v>
      </c>
    </row>
    <row r="290" spans="1:15" x14ac:dyDescent="0.4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2" t="str">
        <f>IF(_xlfn.XLOOKUP(C290,customers!$A$1:$A$1001,customers!$B$1:$B$1001,,0)=0," ",(_xlfn.XLOOKUP(C290,customers!$A$1:$A$1001,customers!$B$1:$B$1001,,0)))</f>
        <v>Mathew Goulter</v>
      </c>
      <c r="G290" s="2" t="str">
        <f>IF(VLOOKUP(C290,customers!$A$1:I1289,3,FALSE)=0," ",(VLOOKUP(C290,customers!$A$1:I1289,3,FALSE)))</f>
        <v xml:space="preserve"> </v>
      </c>
      <c r="H290" s="2" t="str">
        <f>VLOOKUP(C290,customers!$A$1:I1289,7,FALSE)</f>
        <v>Ireland</v>
      </c>
      <c r="I290" t="str">
        <f>VLOOKUP(D290,products!$A$1:G337,2,FALSE)</f>
        <v>Exc</v>
      </c>
      <c r="J290" t="str">
        <f>VLOOKUP(D290,products!$A$1:G337,3,FALSE)</f>
        <v>M</v>
      </c>
      <c r="K290" s="1">
        <f>VLOOKUP(D290,products!$A$1:G337,4,FALSE)</f>
        <v>0.5</v>
      </c>
      <c r="L290" s="6">
        <f>VLOOKUP(D290,products!$A$1:G337,5,FALSE)</f>
        <v>8.25</v>
      </c>
      <c r="M290" s="6">
        <f t="shared" si="4"/>
        <v>8.25</v>
      </c>
      <c r="N290" t="s">
        <v>6197</v>
      </c>
      <c r="O290" t="s">
        <v>6202</v>
      </c>
    </row>
    <row r="291" spans="1:15" x14ac:dyDescent="0.4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2" t="str">
        <f>IF(_xlfn.XLOOKUP(C291,customers!$A$1:$A$1001,customers!$B$1:$B$1001,,0)=0," ",(_xlfn.XLOOKUP(C291,customers!$A$1:$A$1001,customers!$B$1:$B$1001,,0)))</f>
        <v>Marris Grcic</v>
      </c>
      <c r="G291" s="2" t="str">
        <f>IF(VLOOKUP(C291,customers!$A$1:I1290,3,FALSE)=0," ",(VLOOKUP(C291,customers!$A$1:I1290,3,FALSE)))</f>
        <v xml:space="preserve"> </v>
      </c>
      <c r="H291" s="2" t="str">
        <f>VLOOKUP(C291,customers!$A$1:I1290,7,FALSE)</f>
        <v>United States</v>
      </c>
      <c r="I291" t="str">
        <f>VLOOKUP(D291,products!$A$1:G338,2,FALSE)</f>
        <v>Rob</v>
      </c>
      <c r="J291" t="str">
        <f>VLOOKUP(D291,products!$A$1:G338,3,FALSE)</f>
        <v>D</v>
      </c>
      <c r="K291" s="1">
        <f>VLOOKUP(D291,products!$A$1:G338,4,FALSE)</f>
        <v>0.2</v>
      </c>
      <c r="L291" s="6">
        <f>VLOOKUP(D291,products!$A$1:G338,5,FALSE)</f>
        <v>2.6849999999999996</v>
      </c>
      <c r="M291" s="6">
        <f t="shared" si="4"/>
        <v>13.424999999999997</v>
      </c>
      <c r="N291" t="s">
        <v>6196</v>
      </c>
      <c r="O291" t="s">
        <v>6204</v>
      </c>
    </row>
    <row r="292" spans="1:15" x14ac:dyDescent="0.4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2" t="str">
        <f>IF(_xlfn.XLOOKUP(C292,customers!$A$1:$A$1001,customers!$B$1:$B$1001,,0)=0," ",(_xlfn.XLOOKUP(C292,customers!$A$1:$A$1001,customers!$B$1:$B$1001,,0)))</f>
        <v>Domeniga Duke</v>
      </c>
      <c r="G292" s="2" t="str">
        <f>IF(VLOOKUP(C292,customers!$A$1:I1291,3,FALSE)=0," ",(VLOOKUP(C292,customers!$A$1:I1291,3,FALSE)))</f>
        <v>dduke82@vkontakte.ru</v>
      </c>
      <c r="H292" s="2" t="str">
        <f>VLOOKUP(C292,customers!$A$1:I1291,7,FALSE)</f>
        <v>United States</v>
      </c>
      <c r="I292" t="str">
        <f>VLOOKUP(D292,products!$A$1:G339,2,FALSE)</f>
        <v>Ara</v>
      </c>
      <c r="J292" t="str">
        <f>VLOOKUP(D292,products!$A$1:G339,3,FALSE)</f>
        <v>D</v>
      </c>
      <c r="K292" s="1">
        <f>VLOOKUP(D292,products!$A$1:G339,4,FALSE)</f>
        <v>1</v>
      </c>
      <c r="L292" s="6">
        <f>VLOOKUP(D292,products!$A$1:G339,5,FALSE)</f>
        <v>9.9499999999999993</v>
      </c>
      <c r="M292" s="6">
        <f t="shared" si="4"/>
        <v>49.75</v>
      </c>
      <c r="N292" t="s">
        <v>6198</v>
      </c>
      <c r="O292" t="s">
        <v>6204</v>
      </c>
    </row>
    <row r="293" spans="1:15" x14ac:dyDescent="0.4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2" t="str">
        <f>IF(_xlfn.XLOOKUP(C293,customers!$A$1:$A$1001,customers!$B$1:$B$1001,,0)=0," ",(_xlfn.XLOOKUP(C293,customers!$A$1:$A$1001,customers!$B$1:$B$1001,,0)))</f>
        <v>Violante Skouling</v>
      </c>
      <c r="G293" s="2" t="str">
        <f>IF(VLOOKUP(C293,customers!$A$1:I1292,3,FALSE)=0," ",(VLOOKUP(C293,customers!$A$1:I1292,3,FALSE)))</f>
        <v xml:space="preserve"> </v>
      </c>
      <c r="H293" s="2" t="str">
        <f>VLOOKUP(C293,customers!$A$1:I1292,7,FALSE)</f>
        <v>Ireland</v>
      </c>
      <c r="I293" t="str">
        <f>VLOOKUP(D293,products!$A$1:G340,2,FALSE)</f>
        <v>Exc</v>
      </c>
      <c r="J293" t="str">
        <f>VLOOKUP(D293,products!$A$1:G340,3,FALSE)</f>
        <v>M</v>
      </c>
      <c r="K293" s="1">
        <f>VLOOKUP(D293,products!$A$1:G340,4,FALSE)</f>
        <v>0.5</v>
      </c>
      <c r="L293" s="6">
        <f>VLOOKUP(D293,products!$A$1:G340,5,FALSE)</f>
        <v>8.25</v>
      </c>
      <c r="M293" s="6">
        <f t="shared" si="4"/>
        <v>16.5</v>
      </c>
      <c r="N293" t="s">
        <v>6197</v>
      </c>
      <c r="O293" t="s">
        <v>6202</v>
      </c>
    </row>
    <row r="294" spans="1:15" x14ac:dyDescent="0.4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2" t="str">
        <f>IF(_xlfn.XLOOKUP(C294,customers!$A$1:$A$1001,customers!$B$1:$B$1001,,0)=0," ",(_xlfn.XLOOKUP(C294,customers!$A$1:$A$1001,customers!$B$1:$B$1001,,0)))</f>
        <v>Isidore Hussey</v>
      </c>
      <c r="G294" s="2" t="str">
        <f>IF(VLOOKUP(C294,customers!$A$1:I1293,3,FALSE)=0," ",(VLOOKUP(C294,customers!$A$1:I1293,3,FALSE)))</f>
        <v>ihussey84@mapy.cz</v>
      </c>
      <c r="H294" s="2" t="str">
        <f>VLOOKUP(C294,customers!$A$1:I1293,7,FALSE)</f>
        <v>United States</v>
      </c>
      <c r="I294" t="str">
        <f>VLOOKUP(D294,products!$A$1:G341,2,FALSE)</f>
        <v>Ara</v>
      </c>
      <c r="J294" t="str">
        <f>VLOOKUP(D294,products!$A$1:G341,3,FALSE)</f>
        <v>D</v>
      </c>
      <c r="K294" s="1">
        <f>VLOOKUP(D294,products!$A$1:G341,4,FALSE)</f>
        <v>0.5</v>
      </c>
      <c r="L294" s="6">
        <f>VLOOKUP(D294,products!$A$1:G341,5,FALSE)</f>
        <v>5.97</v>
      </c>
      <c r="M294" s="6">
        <f t="shared" si="4"/>
        <v>17.91</v>
      </c>
      <c r="N294" t="s">
        <v>6198</v>
      </c>
      <c r="O294" t="s">
        <v>6204</v>
      </c>
    </row>
    <row r="295" spans="1:15" x14ac:dyDescent="0.4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2" t="str">
        <f>IF(_xlfn.XLOOKUP(C295,customers!$A$1:$A$1001,customers!$B$1:$B$1001,,0)=0," ",(_xlfn.XLOOKUP(C295,customers!$A$1:$A$1001,customers!$B$1:$B$1001,,0)))</f>
        <v>Cassie Pinkerton</v>
      </c>
      <c r="G295" s="2" t="str">
        <f>IF(VLOOKUP(C295,customers!$A$1:I1294,3,FALSE)=0," ",(VLOOKUP(C295,customers!$A$1:I1294,3,FALSE)))</f>
        <v>cpinkerton85@upenn.edu</v>
      </c>
      <c r="H295" s="2" t="str">
        <f>VLOOKUP(C295,customers!$A$1:I1294,7,FALSE)</f>
        <v>United States</v>
      </c>
      <c r="I295" t="str">
        <f>VLOOKUP(D295,products!$A$1:G342,2,FALSE)</f>
        <v>Ara</v>
      </c>
      <c r="J295" t="str">
        <f>VLOOKUP(D295,products!$A$1:G342,3,FALSE)</f>
        <v>D</v>
      </c>
      <c r="K295" s="1">
        <f>VLOOKUP(D295,products!$A$1:G342,4,FALSE)</f>
        <v>0.5</v>
      </c>
      <c r="L295" s="6">
        <f>VLOOKUP(D295,products!$A$1:G342,5,FALSE)</f>
        <v>5.97</v>
      </c>
      <c r="M295" s="6">
        <f t="shared" si="4"/>
        <v>29.849999999999998</v>
      </c>
      <c r="N295" t="s">
        <v>6198</v>
      </c>
      <c r="O295" t="s">
        <v>6204</v>
      </c>
    </row>
    <row r="296" spans="1:15" x14ac:dyDescent="0.4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2" t="str">
        <f>IF(_xlfn.XLOOKUP(C296,customers!$A$1:$A$1001,customers!$B$1:$B$1001,,0)=0," ",(_xlfn.XLOOKUP(C296,customers!$A$1:$A$1001,customers!$B$1:$B$1001,,0)))</f>
        <v>Micki Fero</v>
      </c>
      <c r="G296" s="2" t="str">
        <f>IF(VLOOKUP(C296,customers!$A$1:I1295,3,FALSE)=0," ",(VLOOKUP(C296,customers!$A$1:I1295,3,FALSE)))</f>
        <v xml:space="preserve"> </v>
      </c>
      <c r="H296" s="2" t="str">
        <f>VLOOKUP(C296,customers!$A$1:I1295,7,FALSE)</f>
        <v>United States</v>
      </c>
      <c r="I296" t="str">
        <f>VLOOKUP(D296,products!$A$1:G343,2,FALSE)</f>
        <v>Exc</v>
      </c>
      <c r="J296" t="str">
        <f>VLOOKUP(D296,products!$A$1:G343,3,FALSE)</f>
        <v>L</v>
      </c>
      <c r="K296" s="1">
        <f>VLOOKUP(D296,products!$A$1:G343,4,FALSE)</f>
        <v>1</v>
      </c>
      <c r="L296" s="6">
        <f>VLOOKUP(D296,products!$A$1:G343,5,FALSE)</f>
        <v>14.85</v>
      </c>
      <c r="M296" s="6">
        <f t="shared" si="4"/>
        <v>44.55</v>
      </c>
      <c r="N296" t="s">
        <v>6197</v>
      </c>
      <c r="O296" t="s">
        <v>6203</v>
      </c>
    </row>
    <row r="297" spans="1:15" x14ac:dyDescent="0.4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2" t="str">
        <f>IF(_xlfn.XLOOKUP(C297,customers!$A$1:$A$1001,customers!$B$1:$B$1001,,0)=0," ",(_xlfn.XLOOKUP(C297,customers!$A$1:$A$1001,customers!$B$1:$B$1001,,0)))</f>
        <v>Cybill Graddell</v>
      </c>
      <c r="G297" s="2" t="str">
        <f>IF(VLOOKUP(C297,customers!$A$1:I1296,3,FALSE)=0," ",(VLOOKUP(C297,customers!$A$1:I1296,3,FALSE)))</f>
        <v xml:space="preserve"> </v>
      </c>
      <c r="H297" s="2" t="str">
        <f>VLOOKUP(C297,customers!$A$1:I1296,7,FALSE)</f>
        <v>United States</v>
      </c>
      <c r="I297" t="str">
        <f>VLOOKUP(D297,products!$A$1:G344,2,FALSE)</f>
        <v>Exc</v>
      </c>
      <c r="J297" t="str">
        <f>VLOOKUP(D297,products!$A$1:G344,3,FALSE)</f>
        <v>M</v>
      </c>
      <c r="K297" s="1">
        <f>VLOOKUP(D297,products!$A$1:G344,4,FALSE)</f>
        <v>1</v>
      </c>
      <c r="L297" s="6">
        <f>VLOOKUP(D297,products!$A$1:G344,5,FALSE)</f>
        <v>13.75</v>
      </c>
      <c r="M297" s="6">
        <f t="shared" si="4"/>
        <v>27.5</v>
      </c>
      <c r="N297" t="s">
        <v>6197</v>
      </c>
      <c r="O297" t="s">
        <v>6202</v>
      </c>
    </row>
    <row r="298" spans="1:15" x14ac:dyDescent="0.4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2" t="str">
        <f>IF(_xlfn.XLOOKUP(C298,customers!$A$1:$A$1001,customers!$B$1:$B$1001,,0)=0," ",(_xlfn.XLOOKUP(C298,customers!$A$1:$A$1001,customers!$B$1:$B$1001,,0)))</f>
        <v>Dorian Vizor</v>
      </c>
      <c r="G298" s="2" t="str">
        <f>IF(VLOOKUP(C298,customers!$A$1:I1297,3,FALSE)=0," ",(VLOOKUP(C298,customers!$A$1:I1297,3,FALSE)))</f>
        <v>dvizor88@furl.net</v>
      </c>
      <c r="H298" s="2" t="str">
        <f>VLOOKUP(C298,customers!$A$1:I1297,7,FALSE)</f>
        <v>United States</v>
      </c>
      <c r="I298" t="str">
        <f>VLOOKUP(D298,products!$A$1:G345,2,FALSE)</f>
        <v>Rob</v>
      </c>
      <c r="J298" t="str">
        <f>VLOOKUP(D298,products!$A$1:G345,3,FALSE)</f>
        <v>M</v>
      </c>
      <c r="K298" s="1">
        <f>VLOOKUP(D298,products!$A$1:G345,4,FALSE)</f>
        <v>0.5</v>
      </c>
      <c r="L298" s="6">
        <f>VLOOKUP(D298,products!$A$1:G345,5,FALSE)</f>
        <v>5.97</v>
      </c>
      <c r="M298" s="6">
        <f t="shared" si="4"/>
        <v>35.82</v>
      </c>
      <c r="N298" t="s">
        <v>6196</v>
      </c>
      <c r="O298" t="s">
        <v>6202</v>
      </c>
    </row>
    <row r="299" spans="1:15" x14ac:dyDescent="0.4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2" t="str">
        <f>IF(_xlfn.XLOOKUP(C299,customers!$A$1:$A$1001,customers!$B$1:$B$1001,,0)=0," ",(_xlfn.XLOOKUP(C299,customers!$A$1:$A$1001,customers!$B$1:$B$1001,,0)))</f>
        <v>Eddi Sedgebeer</v>
      </c>
      <c r="G299" s="2" t="str">
        <f>IF(VLOOKUP(C299,customers!$A$1:I1298,3,FALSE)=0," ",(VLOOKUP(C299,customers!$A$1:I1298,3,FALSE)))</f>
        <v>esedgebeer89@oaic.gov.au</v>
      </c>
      <c r="H299" s="2" t="str">
        <f>VLOOKUP(C299,customers!$A$1:I1298,7,FALSE)</f>
        <v>United States</v>
      </c>
      <c r="I299" t="str">
        <f>VLOOKUP(D299,products!$A$1:G346,2,FALSE)</f>
        <v>Rob</v>
      </c>
      <c r="J299" t="str">
        <f>VLOOKUP(D299,products!$A$1:G346,3,FALSE)</f>
        <v>D</v>
      </c>
      <c r="K299" s="1">
        <f>VLOOKUP(D299,products!$A$1:G346,4,FALSE)</f>
        <v>0.5</v>
      </c>
      <c r="L299" s="6">
        <f>VLOOKUP(D299,products!$A$1:G346,5,FALSE)</f>
        <v>5.3699999999999992</v>
      </c>
      <c r="M299" s="6">
        <f t="shared" si="4"/>
        <v>16.11</v>
      </c>
      <c r="N299" t="s">
        <v>6196</v>
      </c>
      <c r="O299" t="s">
        <v>6204</v>
      </c>
    </row>
    <row r="300" spans="1:15" x14ac:dyDescent="0.4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2" t="str">
        <f>IF(_xlfn.XLOOKUP(C300,customers!$A$1:$A$1001,customers!$B$1:$B$1001,,0)=0," ",(_xlfn.XLOOKUP(C300,customers!$A$1:$A$1001,customers!$B$1:$B$1001,,0)))</f>
        <v>Ken Lestrange</v>
      </c>
      <c r="G300" s="2" t="str">
        <f>IF(VLOOKUP(C300,customers!$A$1:I1299,3,FALSE)=0," ",(VLOOKUP(C300,customers!$A$1:I1299,3,FALSE)))</f>
        <v>klestrange8a@lulu.com</v>
      </c>
      <c r="H300" s="2" t="str">
        <f>VLOOKUP(C300,customers!$A$1:I1299,7,FALSE)</f>
        <v>United States</v>
      </c>
      <c r="I300" t="str">
        <f>VLOOKUP(D300,products!$A$1:G347,2,FALSE)</f>
        <v>Exc</v>
      </c>
      <c r="J300" t="str">
        <f>VLOOKUP(D300,products!$A$1:G347,3,FALSE)</f>
        <v>L</v>
      </c>
      <c r="K300" s="1">
        <f>VLOOKUP(D300,products!$A$1:G347,4,FALSE)</f>
        <v>0.2</v>
      </c>
      <c r="L300" s="6">
        <f>VLOOKUP(D300,products!$A$1:G347,5,FALSE)</f>
        <v>4.4550000000000001</v>
      </c>
      <c r="M300" s="6">
        <f t="shared" si="4"/>
        <v>26.73</v>
      </c>
      <c r="N300" t="s">
        <v>6197</v>
      </c>
      <c r="O300" t="s">
        <v>6203</v>
      </c>
    </row>
    <row r="301" spans="1:15" x14ac:dyDescent="0.4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2" t="str">
        <f>IF(_xlfn.XLOOKUP(C301,customers!$A$1:$A$1001,customers!$B$1:$B$1001,,0)=0," ",(_xlfn.XLOOKUP(C301,customers!$A$1:$A$1001,customers!$B$1:$B$1001,,0)))</f>
        <v>Lacee Tanti</v>
      </c>
      <c r="G301" s="2" t="str">
        <f>IF(VLOOKUP(C301,customers!$A$1:I1300,3,FALSE)=0," ",(VLOOKUP(C301,customers!$A$1:I1300,3,FALSE)))</f>
        <v>ltanti8b@techcrunch.com</v>
      </c>
      <c r="H301" s="2" t="str">
        <f>VLOOKUP(C301,customers!$A$1:I1300,7,FALSE)</f>
        <v>United States</v>
      </c>
      <c r="I301" t="str">
        <f>VLOOKUP(D301,products!$A$1:G348,2,FALSE)</f>
        <v>Exc</v>
      </c>
      <c r="J301" t="str">
        <f>VLOOKUP(D301,products!$A$1:G348,3,FALSE)</f>
        <v>L</v>
      </c>
      <c r="K301" s="1">
        <f>VLOOKUP(D301,products!$A$1:G348,4,FALSE)</f>
        <v>2.5</v>
      </c>
      <c r="L301" s="6">
        <f>VLOOKUP(D301,products!$A$1:G348,5,FALSE)</f>
        <v>34.154999999999994</v>
      </c>
      <c r="M301" s="6">
        <f t="shared" si="4"/>
        <v>204.92999999999995</v>
      </c>
      <c r="N301" t="s">
        <v>6197</v>
      </c>
      <c r="O301" t="s">
        <v>6203</v>
      </c>
    </row>
    <row r="302" spans="1:15" x14ac:dyDescent="0.4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2" t="str">
        <f>IF(_xlfn.XLOOKUP(C302,customers!$A$1:$A$1001,customers!$B$1:$B$1001,,0)=0," ",(_xlfn.XLOOKUP(C302,customers!$A$1:$A$1001,customers!$B$1:$B$1001,,0)))</f>
        <v>Arel De Lasci</v>
      </c>
      <c r="G302" s="2" t="str">
        <f>IF(VLOOKUP(C302,customers!$A$1:I1301,3,FALSE)=0," ",(VLOOKUP(C302,customers!$A$1:I1301,3,FALSE)))</f>
        <v>ade8c@1und1.de</v>
      </c>
      <c r="H302" s="2" t="str">
        <f>VLOOKUP(C302,customers!$A$1:I1301,7,FALSE)</f>
        <v>United States</v>
      </c>
      <c r="I302" t="str">
        <f>VLOOKUP(D302,products!$A$1:G349,2,FALSE)</f>
        <v>Ara</v>
      </c>
      <c r="J302" t="str">
        <f>VLOOKUP(D302,products!$A$1:G349,3,FALSE)</f>
        <v>L</v>
      </c>
      <c r="K302" s="1">
        <f>VLOOKUP(D302,products!$A$1:G349,4,FALSE)</f>
        <v>1</v>
      </c>
      <c r="L302" s="6">
        <f>VLOOKUP(D302,products!$A$1:G349,5,FALSE)</f>
        <v>12.95</v>
      </c>
      <c r="M302" s="6">
        <f t="shared" si="4"/>
        <v>38.849999999999994</v>
      </c>
      <c r="N302" t="s">
        <v>6198</v>
      </c>
      <c r="O302" t="s">
        <v>6203</v>
      </c>
    </row>
    <row r="303" spans="1:15" x14ac:dyDescent="0.4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2" t="str">
        <f>IF(_xlfn.XLOOKUP(C303,customers!$A$1:$A$1001,customers!$B$1:$B$1001,,0)=0," ",(_xlfn.XLOOKUP(C303,customers!$A$1:$A$1001,customers!$B$1:$B$1001,,0)))</f>
        <v>Trescha Jedrachowicz</v>
      </c>
      <c r="G303" s="2" t="str">
        <f>IF(VLOOKUP(C303,customers!$A$1:I1302,3,FALSE)=0," ",(VLOOKUP(C303,customers!$A$1:I1302,3,FALSE)))</f>
        <v>tjedrachowicz8d@acquirethisname.com</v>
      </c>
      <c r="H303" s="2" t="str">
        <f>VLOOKUP(C303,customers!$A$1:I1302,7,FALSE)</f>
        <v>United States</v>
      </c>
      <c r="I303" t="str">
        <f>VLOOKUP(D303,products!$A$1:G350,2,FALSE)</f>
        <v>Lib</v>
      </c>
      <c r="J303" t="str">
        <f>VLOOKUP(D303,products!$A$1:G350,3,FALSE)</f>
        <v>D</v>
      </c>
      <c r="K303" s="1">
        <f>VLOOKUP(D303,products!$A$1:G350,4,FALSE)</f>
        <v>0.2</v>
      </c>
      <c r="L303" s="6">
        <f>VLOOKUP(D303,products!$A$1:G350,5,FALSE)</f>
        <v>3.8849999999999998</v>
      </c>
      <c r="M303" s="6">
        <f t="shared" si="4"/>
        <v>15.54</v>
      </c>
      <c r="N303" t="s">
        <v>6199</v>
      </c>
      <c r="O303" t="s">
        <v>6204</v>
      </c>
    </row>
    <row r="304" spans="1:15" x14ac:dyDescent="0.4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2" t="str">
        <f>IF(_xlfn.XLOOKUP(C304,customers!$A$1:$A$1001,customers!$B$1:$B$1001,,0)=0," ",(_xlfn.XLOOKUP(C304,customers!$A$1:$A$1001,customers!$B$1:$B$1001,,0)))</f>
        <v>Perkin Stonner</v>
      </c>
      <c r="G304" s="2" t="str">
        <f>IF(VLOOKUP(C304,customers!$A$1:I1303,3,FALSE)=0," ",(VLOOKUP(C304,customers!$A$1:I1303,3,FALSE)))</f>
        <v>pstonner8e@moonfruit.com</v>
      </c>
      <c r="H304" s="2" t="str">
        <f>VLOOKUP(C304,customers!$A$1:I1303,7,FALSE)</f>
        <v>United States</v>
      </c>
      <c r="I304" t="str">
        <f>VLOOKUP(D304,products!$A$1:G351,2,FALSE)</f>
        <v>Ara</v>
      </c>
      <c r="J304" t="str">
        <f>VLOOKUP(D304,products!$A$1:G351,3,FALSE)</f>
        <v>M</v>
      </c>
      <c r="K304" s="1">
        <f>VLOOKUP(D304,products!$A$1:G351,4,FALSE)</f>
        <v>0.5</v>
      </c>
      <c r="L304" s="6">
        <f>VLOOKUP(D304,products!$A$1:G351,5,FALSE)</f>
        <v>6.75</v>
      </c>
      <c r="M304" s="6">
        <f t="shared" si="4"/>
        <v>6.75</v>
      </c>
      <c r="N304" t="s">
        <v>6198</v>
      </c>
      <c r="O304" t="s">
        <v>6202</v>
      </c>
    </row>
    <row r="305" spans="1:15" x14ac:dyDescent="0.4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2" t="str">
        <f>IF(_xlfn.XLOOKUP(C305,customers!$A$1:$A$1001,customers!$B$1:$B$1001,,0)=0," ",(_xlfn.XLOOKUP(C305,customers!$A$1:$A$1001,customers!$B$1:$B$1001,,0)))</f>
        <v>Darrin Tingly</v>
      </c>
      <c r="G305" s="2" t="str">
        <f>IF(VLOOKUP(C305,customers!$A$1:I1304,3,FALSE)=0," ",(VLOOKUP(C305,customers!$A$1:I1304,3,FALSE)))</f>
        <v>dtingly8f@goo.ne.jp</v>
      </c>
      <c r="H305" s="2" t="str">
        <f>VLOOKUP(C305,customers!$A$1:I1304,7,FALSE)</f>
        <v>United States</v>
      </c>
      <c r="I305" t="str">
        <f>VLOOKUP(D305,products!$A$1:G352,2,FALSE)</f>
        <v>Exc</v>
      </c>
      <c r="J305" t="str">
        <f>VLOOKUP(D305,products!$A$1:G352,3,FALSE)</f>
        <v>D</v>
      </c>
      <c r="K305" s="1">
        <f>VLOOKUP(D305,products!$A$1:G352,4,FALSE)</f>
        <v>2.5</v>
      </c>
      <c r="L305" s="6">
        <f>VLOOKUP(D305,products!$A$1:G352,5,FALSE)</f>
        <v>27.945</v>
      </c>
      <c r="M305" s="6">
        <f t="shared" si="4"/>
        <v>111.78</v>
      </c>
      <c r="N305" t="s">
        <v>6197</v>
      </c>
      <c r="O305" t="s">
        <v>6204</v>
      </c>
    </row>
    <row r="306" spans="1:15" x14ac:dyDescent="0.4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2" t="str">
        <f>IF(_xlfn.XLOOKUP(C306,customers!$A$1:$A$1001,customers!$B$1:$B$1001,,0)=0," ",(_xlfn.XLOOKUP(C306,customers!$A$1:$A$1001,customers!$B$1:$B$1001,,0)))</f>
        <v>Claudetta Rushe</v>
      </c>
      <c r="G306" s="2" t="str">
        <f>IF(VLOOKUP(C306,customers!$A$1:I1305,3,FALSE)=0," ",(VLOOKUP(C306,customers!$A$1:I1305,3,FALSE)))</f>
        <v>crushe8n@about.me</v>
      </c>
      <c r="H306" s="2" t="str">
        <f>VLOOKUP(C306,customers!$A$1:I1305,7,FALSE)</f>
        <v>United States</v>
      </c>
      <c r="I306" t="str">
        <f>VLOOKUP(D306,products!$A$1:G353,2,FALSE)</f>
        <v>Ara</v>
      </c>
      <c r="J306" t="str">
        <f>VLOOKUP(D306,products!$A$1:G353,3,FALSE)</f>
        <v>L</v>
      </c>
      <c r="K306" s="1">
        <f>VLOOKUP(D306,products!$A$1:G353,4,FALSE)</f>
        <v>0.2</v>
      </c>
      <c r="L306" s="6">
        <f>VLOOKUP(D306,products!$A$1:G353,5,FALSE)</f>
        <v>3.8849999999999998</v>
      </c>
      <c r="M306" s="6">
        <f t="shared" si="4"/>
        <v>3.8849999999999998</v>
      </c>
      <c r="N306" t="s">
        <v>6198</v>
      </c>
      <c r="O306" t="s">
        <v>6203</v>
      </c>
    </row>
    <row r="307" spans="1:15" x14ac:dyDescent="0.4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2" t="str">
        <f>IF(_xlfn.XLOOKUP(C307,customers!$A$1:$A$1001,customers!$B$1:$B$1001,,0)=0," ",(_xlfn.XLOOKUP(C307,customers!$A$1:$A$1001,customers!$B$1:$B$1001,,0)))</f>
        <v>Benn Checci</v>
      </c>
      <c r="G307" s="2" t="str">
        <f>IF(VLOOKUP(C307,customers!$A$1:I1306,3,FALSE)=0," ",(VLOOKUP(C307,customers!$A$1:I1306,3,FALSE)))</f>
        <v>bchecci8h@usa.gov</v>
      </c>
      <c r="H307" s="2" t="str">
        <f>VLOOKUP(C307,customers!$A$1:I1306,7,FALSE)</f>
        <v>United Kingdom</v>
      </c>
      <c r="I307" t="str">
        <f>VLOOKUP(D307,products!$A$1:G354,2,FALSE)</f>
        <v>Lib</v>
      </c>
      <c r="J307" t="str">
        <f>VLOOKUP(D307,products!$A$1:G354,3,FALSE)</f>
        <v>M</v>
      </c>
      <c r="K307" s="1">
        <f>VLOOKUP(D307,products!$A$1:G354,4,FALSE)</f>
        <v>0.2</v>
      </c>
      <c r="L307" s="6">
        <f>VLOOKUP(D307,products!$A$1:G354,5,FALSE)</f>
        <v>4.3650000000000002</v>
      </c>
      <c r="M307" s="6">
        <f t="shared" si="4"/>
        <v>21.825000000000003</v>
      </c>
      <c r="N307" t="s">
        <v>6199</v>
      </c>
      <c r="O307" t="s">
        <v>6202</v>
      </c>
    </row>
    <row r="308" spans="1:15" x14ac:dyDescent="0.4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2" t="str">
        <f>IF(_xlfn.XLOOKUP(C308,customers!$A$1:$A$1001,customers!$B$1:$B$1001,,0)=0," ",(_xlfn.XLOOKUP(C308,customers!$A$1:$A$1001,customers!$B$1:$B$1001,,0)))</f>
        <v>Janifer Bagot</v>
      </c>
      <c r="G308" s="2" t="str">
        <f>IF(VLOOKUP(C308,customers!$A$1:I1307,3,FALSE)=0," ",(VLOOKUP(C308,customers!$A$1:I1307,3,FALSE)))</f>
        <v>jbagot8i@mac.com</v>
      </c>
      <c r="H308" s="2" t="str">
        <f>VLOOKUP(C308,customers!$A$1:I1307,7,FALSE)</f>
        <v>United States</v>
      </c>
      <c r="I308" t="str">
        <f>VLOOKUP(D308,products!$A$1:G355,2,FALSE)</f>
        <v>Rob</v>
      </c>
      <c r="J308" t="str">
        <f>VLOOKUP(D308,products!$A$1:G355,3,FALSE)</f>
        <v>M</v>
      </c>
      <c r="K308" s="1">
        <f>VLOOKUP(D308,products!$A$1:G355,4,FALSE)</f>
        <v>0.2</v>
      </c>
      <c r="L308" s="6">
        <f>VLOOKUP(D308,products!$A$1:G355,5,FALSE)</f>
        <v>2.9849999999999999</v>
      </c>
      <c r="M308" s="6">
        <f t="shared" si="4"/>
        <v>14.924999999999999</v>
      </c>
      <c r="N308" t="s">
        <v>6196</v>
      </c>
      <c r="O308" t="s">
        <v>6202</v>
      </c>
    </row>
    <row r="309" spans="1:15" x14ac:dyDescent="0.4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2" t="str">
        <f>IF(_xlfn.XLOOKUP(C309,customers!$A$1:$A$1001,customers!$B$1:$B$1001,,0)=0," ",(_xlfn.XLOOKUP(C309,customers!$A$1:$A$1001,customers!$B$1:$B$1001,,0)))</f>
        <v>Ermin Beeble</v>
      </c>
      <c r="G309" s="2" t="str">
        <f>IF(VLOOKUP(C309,customers!$A$1:I1308,3,FALSE)=0," ",(VLOOKUP(C309,customers!$A$1:I1308,3,FALSE)))</f>
        <v>ebeeble8j@soundcloud.com</v>
      </c>
      <c r="H309" s="2" t="str">
        <f>VLOOKUP(C309,customers!$A$1:I1308,7,FALSE)</f>
        <v>United States</v>
      </c>
      <c r="I309" t="str">
        <f>VLOOKUP(D309,products!$A$1:G356,2,FALSE)</f>
        <v>Ara</v>
      </c>
      <c r="J309" t="str">
        <f>VLOOKUP(D309,products!$A$1:G356,3,FALSE)</f>
        <v>M</v>
      </c>
      <c r="K309" s="1">
        <f>VLOOKUP(D309,products!$A$1:G356,4,FALSE)</f>
        <v>1</v>
      </c>
      <c r="L309" s="6">
        <f>VLOOKUP(D309,products!$A$1:G356,5,FALSE)</f>
        <v>11.25</v>
      </c>
      <c r="M309" s="6">
        <f t="shared" si="4"/>
        <v>33.75</v>
      </c>
      <c r="N309" t="s">
        <v>6198</v>
      </c>
      <c r="O309" t="s">
        <v>6202</v>
      </c>
    </row>
    <row r="310" spans="1:15" x14ac:dyDescent="0.4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2" t="str">
        <f>IF(_xlfn.XLOOKUP(C310,customers!$A$1:$A$1001,customers!$B$1:$B$1001,,0)=0," ",(_xlfn.XLOOKUP(C310,customers!$A$1:$A$1001,customers!$B$1:$B$1001,,0)))</f>
        <v>Cos Fluin</v>
      </c>
      <c r="G310" s="2" t="str">
        <f>IF(VLOOKUP(C310,customers!$A$1:I1309,3,FALSE)=0," ",(VLOOKUP(C310,customers!$A$1:I1309,3,FALSE)))</f>
        <v>cfluin8k@flickr.com</v>
      </c>
      <c r="H310" s="2" t="str">
        <f>VLOOKUP(C310,customers!$A$1:I1309,7,FALSE)</f>
        <v>United Kingdom</v>
      </c>
      <c r="I310" t="str">
        <f>VLOOKUP(D310,products!$A$1:G357,2,FALSE)</f>
        <v>Ara</v>
      </c>
      <c r="J310" t="str">
        <f>VLOOKUP(D310,products!$A$1:G357,3,FALSE)</f>
        <v>M</v>
      </c>
      <c r="K310" s="1">
        <f>VLOOKUP(D310,products!$A$1:G357,4,FALSE)</f>
        <v>1</v>
      </c>
      <c r="L310" s="6">
        <f>VLOOKUP(D310,products!$A$1:G357,5,FALSE)</f>
        <v>11.25</v>
      </c>
      <c r="M310" s="6">
        <f t="shared" si="4"/>
        <v>33.75</v>
      </c>
      <c r="N310" t="s">
        <v>6198</v>
      </c>
      <c r="O310" t="s">
        <v>6202</v>
      </c>
    </row>
    <row r="311" spans="1:15" x14ac:dyDescent="0.4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2" t="str">
        <f>IF(_xlfn.XLOOKUP(C311,customers!$A$1:$A$1001,customers!$B$1:$B$1001,,0)=0," ",(_xlfn.XLOOKUP(C311,customers!$A$1:$A$1001,customers!$B$1:$B$1001,,0)))</f>
        <v>Eveleen Bletsor</v>
      </c>
      <c r="G311" s="2" t="str">
        <f>IF(VLOOKUP(C311,customers!$A$1:I1310,3,FALSE)=0," ",(VLOOKUP(C311,customers!$A$1:I1310,3,FALSE)))</f>
        <v>ebletsor8l@vinaora.com</v>
      </c>
      <c r="H311" s="2" t="str">
        <f>VLOOKUP(C311,customers!$A$1:I1310,7,FALSE)</f>
        <v>United States</v>
      </c>
      <c r="I311" t="str">
        <f>VLOOKUP(D311,products!$A$1:G358,2,FALSE)</f>
        <v>Lib</v>
      </c>
      <c r="J311" t="str">
        <f>VLOOKUP(D311,products!$A$1:G358,3,FALSE)</f>
        <v>M</v>
      </c>
      <c r="K311" s="1">
        <f>VLOOKUP(D311,products!$A$1:G358,4,FALSE)</f>
        <v>0.2</v>
      </c>
      <c r="L311" s="6">
        <f>VLOOKUP(D311,products!$A$1:G358,5,FALSE)</f>
        <v>4.3650000000000002</v>
      </c>
      <c r="M311" s="6">
        <f t="shared" si="4"/>
        <v>26.19</v>
      </c>
      <c r="N311" t="s">
        <v>6199</v>
      </c>
      <c r="O311" t="s">
        <v>6202</v>
      </c>
    </row>
    <row r="312" spans="1:15" x14ac:dyDescent="0.4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2" t="str">
        <f>IF(_xlfn.XLOOKUP(C312,customers!$A$1:$A$1001,customers!$B$1:$B$1001,,0)=0," ",(_xlfn.XLOOKUP(C312,customers!$A$1:$A$1001,customers!$B$1:$B$1001,,0)))</f>
        <v>Paola Brydell</v>
      </c>
      <c r="G312" s="2" t="str">
        <f>IF(VLOOKUP(C312,customers!$A$1:I1311,3,FALSE)=0," ",(VLOOKUP(C312,customers!$A$1:I1311,3,FALSE)))</f>
        <v>pbrydell8m@bloglovin.com</v>
      </c>
      <c r="H312" s="2" t="str">
        <f>VLOOKUP(C312,customers!$A$1:I1311,7,FALSE)</f>
        <v>Ireland</v>
      </c>
      <c r="I312" t="str">
        <f>VLOOKUP(D312,products!$A$1:G359,2,FALSE)</f>
        <v>Exc</v>
      </c>
      <c r="J312" t="str">
        <f>VLOOKUP(D312,products!$A$1:G359,3,FALSE)</f>
        <v>L</v>
      </c>
      <c r="K312" s="1">
        <f>VLOOKUP(D312,products!$A$1:G359,4,FALSE)</f>
        <v>1</v>
      </c>
      <c r="L312" s="6">
        <f>VLOOKUP(D312,products!$A$1:G359,5,FALSE)</f>
        <v>14.85</v>
      </c>
      <c r="M312" s="6">
        <f t="shared" si="4"/>
        <v>14.85</v>
      </c>
      <c r="N312" t="s">
        <v>6197</v>
      </c>
      <c r="O312" t="s">
        <v>6203</v>
      </c>
    </row>
    <row r="313" spans="1:15" x14ac:dyDescent="0.4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2" t="str">
        <f>IF(_xlfn.XLOOKUP(C313,customers!$A$1:$A$1001,customers!$B$1:$B$1001,,0)=0," ",(_xlfn.XLOOKUP(C313,customers!$A$1:$A$1001,customers!$B$1:$B$1001,,0)))</f>
        <v>Claudetta Rushe</v>
      </c>
      <c r="G313" s="2" t="str">
        <f>IF(VLOOKUP(C313,customers!$A$1:I1312,3,FALSE)=0," ",(VLOOKUP(C313,customers!$A$1:I1312,3,FALSE)))</f>
        <v>crushe8n@about.me</v>
      </c>
      <c r="H313" s="2" t="str">
        <f>VLOOKUP(C313,customers!$A$1:I1312,7,FALSE)</f>
        <v>United States</v>
      </c>
      <c r="I313" t="str">
        <f>VLOOKUP(D313,products!$A$1:G360,2,FALSE)</f>
        <v>Exc</v>
      </c>
      <c r="J313" t="str">
        <f>VLOOKUP(D313,products!$A$1:G360,3,FALSE)</f>
        <v>M</v>
      </c>
      <c r="K313" s="1">
        <f>VLOOKUP(D313,products!$A$1:G360,4,FALSE)</f>
        <v>2.5</v>
      </c>
      <c r="L313" s="6">
        <f>VLOOKUP(D313,products!$A$1:G360,5,FALSE)</f>
        <v>31.624999999999996</v>
      </c>
      <c r="M313" s="6">
        <f t="shared" si="4"/>
        <v>189.74999999999997</v>
      </c>
      <c r="N313" t="s">
        <v>6197</v>
      </c>
      <c r="O313" t="s">
        <v>6202</v>
      </c>
    </row>
    <row r="314" spans="1:15" x14ac:dyDescent="0.4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2" t="str">
        <f>IF(_xlfn.XLOOKUP(C314,customers!$A$1:$A$1001,customers!$B$1:$B$1001,,0)=0," ",(_xlfn.XLOOKUP(C314,customers!$A$1:$A$1001,customers!$B$1:$B$1001,,0)))</f>
        <v>Natka Leethem</v>
      </c>
      <c r="G314" s="2" t="str">
        <f>IF(VLOOKUP(C314,customers!$A$1:I1313,3,FALSE)=0," ",(VLOOKUP(C314,customers!$A$1:I1313,3,FALSE)))</f>
        <v>nleethem8o@mac.com</v>
      </c>
      <c r="H314" s="2" t="str">
        <f>VLOOKUP(C314,customers!$A$1:I1313,7,FALSE)</f>
        <v>United States</v>
      </c>
      <c r="I314" t="str">
        <f>VLOOKUP(D314,products!$A$1:G361,2,FALSE)</f>
        <v>Rob</v>
      </c>
      <c r="J314" t="str">
        <f>VLOOKUP(D314,products!$A$1:G361,3,FALSE)</f>
        <v>M</v>
      </c>
      <c r="K314" s="1">
        <f>VLOOKUP(D314,products!$A$1:G361,4,FALSE)</f>
        <v>0.5</v>
      </c>
      <c r="L314" s="6">
        <f>VLOOKUP(D314,products!$A$1:G361,5,FALSE)</f>
        <v>5.97</v>
      </c>
      <c r="M314" s="6">
        <f t="shared" si="4"/>
        <v>5.97</v>
      </c>
      <c r="N314" t="s">
        <v>6196</v>
      </c>
      <c r="O314" t="s">
        <v>6202</v>
      </c>
    </row>
    <row r="315" spans="1:15" x14ac:dyDescent="0.4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2" t="str">
        <f>IF(_xlfn.XLOOKUP(C315,customers!$A$1:$A$1001,customers!$B$1:$B$1001,,0)=0," ",(_xlfn.XLOOKUP(C315,customers!$A$1:$A$1001,customers!$B$1:$B$1001,,0)))</f>
        <v>Ailene Nesfield</v>
      </c>
      <c r="G315" s="2" t="str">
        <f>IF(VLOOKUP(C315,customers!$A$1:I1314,3,FALSE)=0," ",(VLOOKUP(C315,customers!$A$1:I1314,3,FALSE)))</f>
        <v>anesfield8p@people.com.cn</v>
      </c>
      <c r="H315" s="2" t="str">
        <f>VLOOKUP(C315,customers!$A$1:I1314,7,FALSE)</f>
        <v>United Kingdom</v>
      </c>
      <c r="I315" t="str">
        <f>VLOOKUP(D315,products!$A$1:G362,2,FALSE)</f>
        <v>Rob</v>
      </c>
      <c r="J315" t="str">
        <f>VLOOKUP(D315,products!$A$1:G362,3,FALSE)</f>
        <v>M</v>
      </c>
      <c r="K315" s="1">
        <f>VLOOKUP(D315,products!$A$1:G362,4,FALSE)</f>
        <v>1</v>
      </c>
      <c r="L315" s="6">
        <f>VLOOKUP(D315,products!$A$1:G362,5,FALSE)</f>
        <v>9.9499999999999993</v>
      </c>
      <c r="M315" s="6">
        <f t="shared" si="4"/>
        <v>29.849999999999998</v>
      </c>
      <c r="N315" t="s">
        <v>6196</v>
      </c>
      <c r="O315" t="s">
        <v>6202</v>
      </c>
    </row>
    <row r="316" spans="1:15" x14ac:dyDescent="0.4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2" t="str">
        <f>IF(_xlfn.XLOOKUP(C316,customers!$A$1:$A$1001,customers!$B$1:$B$1001,,0)=0," ",(_xlfn.XLOOKUP(C316,customers!$A$1:$A$1001,customers!$B$1:$B$1001,,0)))</f>
        <v>Stacy Pickworth</v>
      </c>
      <c r="G316" s="2" t="str">
        <f>IF(VLOOKUP(C316,customers!$A$1:I1315,3,FALSE)=0," ",(VLOOKUP(C316,customers!$A$1:I1315,3,FALSE)))</f>
        <v xml:space="preserve"> </v>
      </c>
      <c r="H316" s="2" t="str">
        <f>VLOOKUP(C316,customers!$A$1:I1315,7,FALSE)</f>
        <v>United States</v>
      </c>
      <c r="I316" t="str">
        <f>VLOOKUP(D316,products!$A$1:G363,2,FALSE)</f>
        <v>Rob</v>
      </c>
      <c r="J316" t="str">
        <f>VLOOKUP(D316,products!$A$1:G363,3,FALSE)</f>
        <v>D</v>
      </c>
      <c r="K316" s="1">
        <f>VLOOKUP(D316,products!$A$1:G363,4,FALSE)</f>
        <v>1</v>
      </c>
      <c r="L316" s="6">
        <f>VLOOKUP(D316,products!$A$1:G363,5,FALSE)</f>
        <v>8.9499999999999993</v>
      </c>
      <c r="M316" s="6">
        <f t="shared" si="4"/>
        <v>44.75</v>
      </c>
      <c r="N316" t="s">
        <v>6196</v>
      </c>
      <c r="O316" t="s">
        <v>6204</v>
      </c>
    </row>
    <row r="317" spans="1:15" x14ac:dyDescent="0.4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2" t="str">
        <f>IF(_xlfn.XLOOKUP(C317,customers!$A$1:$A$1001,customers!$B$1:$B$1001,,0)=0," ",(_xlfn.XLOOKUP(C317,customers!$A$1:$A$1001,customers!$B$1:$B$1001,,0)))</f>
        <v>Melli Brockway</v>
      </c>
      <c r="G317" s="2" t="str">
        <f>IF(VLOOKUP(C317,customers!$A$1:I1316,3,FALSE)=0," ",(VLOOKUP(C317,customers!$A$1:I1316,3,FALSE)))</f>
        <v>mbrockway8r@ibm.com</v>
      </c>
      <c r="H317" s="2" t="str">
        <f>VLOOKUP(C317,customers!$A$1:I1316,7,FALSE)</f>
        <v>United States</v>
      </c>
      <c r="I317" t="str">
        <f>VLOOKUP(D317,products!$A$1:G364,2,FALSE)</f>
        <v>Exc</v>
      </c>
      <c r="J317" t="str">
        <f>VLOOKUP(D317,products!$A$1:G364,3,FALSE)</f>
        <v>L</v>
      </c>
      <c r="K317" s="1">
        <f>VLOOKUP(D317,products!$A$1:G364,4,FALSE)</f>
        <v>2.5</v>
      </c>
      <c r="L317" s="6">
        <f>VLOOKUP(D317,products!$A$1:G364,5,FALSE)</f>
        <v>34.154999999999994</v>
      </c>
      <c r="M317" s="6">
        <f t="shared" si="4"/>
        <v>34.154999999999994</v>
      </c>
      <c r="N317" t="s">
        <v>6197</v>
      </c>
      <c r="O317" t="s">
        <v>6203</v>
      </c>
    </row>
    <row r="318" spans="1:15" x14ac:dyDescent="0.4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2" t="str">
        <f>IF(_xlfn.XLOOKUP(C318,customers!$A$1:$A$1001,customers!$B$1:$B$1001,,0)=0," ",(_xlfn.XLOOKUP(C318,customers!$A$1:$A$1001,customers!$B$1:$B$1001,,0)))</f>
        <v>Nanny Lush</v>
      </c>
      <c r="G318" s="2" t="str">
        <f>IF(VLOOKUP(C318,customers!$A$1:I1317,3,FALSE)=0," ",(VLOOKUP(C318,customers!$A$1:I1317,3,FALSE)))</f>
        <v>nlush8s@dedecms.com</v>
      </c>
      <c r="H318" s="2" t="str">
        <f>VLOOKUP(C318,customers!$A$1:I1317,7,FALSE)</f>
        <v>Ireland</v>
      </c>
      <c r="I318" t="str">
        <f>VLOOKUP(D318,products!$A$1:G365,2,FALSE)</f>
        <v>Exc</v>
      </c>
      <c r="J318" t="str">
        <f>VLOOKUP(D318,products!$A$1:G365,3,FALSE)</f>
        <v>L</v>
      </c>
      <c r="K318" s="1">
        <f>VLOOKUP(D318,products!$A$1:G365,4,FALSE)</f>
        <v>2.5</v>
      </c>
      <c r="L318" s="6">
        <f>VLOOKUP(D318,products!$A$1:G365,5,FALSE)</f>
        <v>34.154999999999994</v>
      </c>
      <c r="M318" s="6">
        <f t="shared" si="4"/>
        <v>204.92999999999995</v>
      </c>
      <c r="N318" t="s">
        <v>6197</v>
      </c>
      <c r="O318" t="s">
        <v>6203</v>
      </c>
    </row>
    <row r="319" spans="1:15" x14ac:dyDescent="0.4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2" t="str">
        <f>IF(_xlfn.XLOOKUP(C319,customers!$A$1:$A$1001,customers!$B$1:$B$1001,,0)=0," ",(_xlfn.XLOOKUP(C319,customers!$A$1:$A$1001,customers!$B$1:$B$1001,,0)))</f>
        <v>Selma McMillian</v>
      </c>
      <c r="G319" s="2" t="str">
        <f>IF(VLOOKUP(C319,customers!$A$1:I1318,3,FALSE)=0," ",(VLOOKUP(C319,customers!$A$1:I1318,3,FALSE)))</f>
        <v>smcmillian8t@csmonitor.com</v>
      </c>
      <c r="H319" s="2" t="str">
        <f>VLOOKUP(C319,customers!$A$1:I1318,7,FALSE)</f>
        <v>United States</v>
      </c>
      <c r="I319" t="str">
        <f>VLOOKUP(D319,products!$A$1:G366,2,FALSE)</f>
        <v>Exc</v>
      </c>
      <c r="J319" t="str">
        <f>VLOOKUP(D319,products!$A$1:G366,3,FALSE)</f>
        <v>D</v>
      </c>
      <c r="K319" s="1">
        <f>VLOOKUP(D319,products!$A$1:G366,4,FALSE)</f>
        <v>0.5</v>
      </c>
      <c r="L319" s="6">
        <f>VLOOKUP(D319,products!$A$1:G366,5,FALSE)</f>
        <v>7.29</v>
      </c>
      <c r="M319" s="6">
        <f t="shared" si="4"/>
        <v>21.87</v>
      </c>
      <c r="N319" t="s">
        <v>6197</v>
      </c>
      <c r="O319" t="s">
        <v>6204</v>
      </c>
    </row>
    <row r="320" spans="1:15" x14ac:dyDescent="0.4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2" t="str">
        <f>IF(_xlfn.XLOOKUP(C320,customers!$A$1:$A$1001,customers!$B$1:$B$1001,,0)=0," ",(_xlfn.XLOOKUP(C320,customers!$A$1:$A$1001,customers!$B$1:$B$1001,,0)))</f>
        <v>Tess Bennison</v>
      </c>
      <c r="G320" s="2" t="str">
        <f>IF(VLOOKUP(C320,customers!$A$1:I1319,3,FALSE)=0," ",(VLOOKUP(C320,customers!$A$1:I1319,3,FALSE)))</f>
        <v>tbennison8u@google.cn</v>
      </c>
      <c r="H320" s="2" t="str">
        <f>VLOOKUP(C320,customers!$A$1:I1319,7,FALSE)</f>
        <v>United States</v>
      </c>
      <c r="I320" t="str">
        <f>VLOOKUP(D320,products!$A$1:G367,2,FALSE)</f>
        <v>Ara</v>
      </c>
      <c r="J320" t="str">
        <f>VLOOKUP(D320,products!$A$1:G367,3,FALSE)</f>
        <v>M</v>
      </c>
      <c r="K320" s="1">
        <f>VLOOKUP(D320,products!$A$1:G367,4,FALSE)</f>
        <v>2.5</v>
      </c>
      <c r="L320" s="6">
        <f>VLOOKUP(D320,products!$A$1:G367,5,FALSE)</f>
        <v>25.874999999999996</v>
      </c>
      <c r="M320" s="6">
        <f t="shared" si="4"/>
        <v>51.749999999999993</v>
      </c>
      <c r="N320" t="s">
        <v>6198</v>
      </c>
      <c r="O320" t="s">
        <v>6202</v>
      </c>
    </row>
    <row r="321" spans="1:15" x14ac:dyDescent="0.4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2" t="str">
        <f>IF(_xlfn.XLOOKUP(C321,customers!$A$1:$A$1001,customers!$B$1:$B$1001,,0)=0," ",(_xlfn.XLOOKUP(C321,customers!$A$1:$A$1001,customers!$B$1:$B$1001,,0)))</f>
        <v>Gabie Tweed</v>
      </c>
      <c r="G321" s="2" t="str">
        <f>IF(VLOOKUP(C321,customers!$A$1:I1320,3,FALSE)=0," ",(VLOOKUP(C321,customers!$A$1:I1320,3,FALSE)))</f>
        <v>gtweed8v@yolasite.com</v>
      </c>
      <c r="H321" s="2" t="str">
        <f>VLOOKUP(C321,customers!$A$1:I1320,7,FALSE)</f>
        <v>United States</v>
      </c>
      <c r="I321" t="str">
        <f>VLOOKUP(D321,products!$A$1:G368,2,FALSE)</f>
        <v>Exc</v>
      </c>
      <c r="J321" t="str">
        <f>VLOOKUP(D321,products!$A$1:G368,3,FALSE)</f>
        <v>M</v>
      </c>
      <c r="K321" s="1">
        <f>VLOOKUP(D321,products!$A$1:G368,4,FALSE)</f>
        <v>0.2</v>
      </c>
      <c r="L321" s="6">
        <f>VLOOKUP(D321,products!$A$1:G368,5,FALSE)</f>
        <v>4.125</v>
      </c>
      <c r="M321" s="6">
        <f t="shared" si="4"/>
        <v>8.25</v>
      </c>
      <c r="N321" t="s">
        <v>6197</v>
      </c>
      <c r="O321" t="s">
        <v>6202</v>
      </c>
    </row>
    <row r="322" spans="1:15" x14ac:dyDescent="0.4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2" t="str">
        <f>IF(_xlfn.XLOOKUP(C322,customers!$A$1:$A$1001,customers!$B$1:$B$1001,,0)=0," ",(_xlfn.XLOOKUP(C322,customers!$A$1:$A$1001,customers!$B$1:$B$1001,,0)))</f>
        <v>Gabie Tweed</v>
      </c>
      <c r="G322" s="2" t="str">
        <f>IF(VLOOKUP(C322,customers!$A$1:I1321,3,FALSE)=0," ",(VLOOKUP(C322,customers!$A$1:I1321,3,FALSE)))</f>
        <v>gtweed8v@yolasite.com</v>
      </c>
      <c r="H322" s="2" t="str">
        <f>VLOOKUP(C322,customers!$A$1:I1321,7,FALSE)</f>
        <v>United States</v>
      </c>
      <c r="I322" t="str">
        <f>VLOOKUP(D322,products!$A$1:G369,2,FALSE)</f>
        <v>Ara</v>
      </c>
      <c r="J322" t="str">
        <f>VLOOKUP(D322,products!$A$1:G369,3,FALSE)</f>
        <v>L</v>
      </c>
      <c r="K322" s="1">
        <f>VLOOKUP(D322,products!$A$1:G369,4,FALSE)</f>
        <v>0.2</v>
      </c>
      <c r="L322" s="6">
        <f>VLOOKUP(D322,products!$A$1:G369,5,FALSE)</f>
        <v>3.8849999999999998</v>
      </c>
      <c r="M322" s="6">
        <f t="shared" si="4"/>
        <v>19.424999999999997</v>
      </c>
      <c r="N322" t="s">
        <v>6198</v>
      </c>
      <c r="O322" t="s">
        <v>6203</v>
      </c>
    </row>
    <row r="323" spans="1:15" x14ac:dyDescent="0.4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2" t="str">
        <f>IF(_xlfn.XLOOKUP(C323,customers!$A$1:$A$1001,customers!$B$1:$B$1001,,0)=0," ",(_xlfn.XLOOKUP(C323,customers!$A$1:$A$1001,customers!$B$1:$B$1001,,0)))</f>
        <v>Gaile Goggin</v>
      </c>
      <c r="G323" s="2" t="str">
        <f>IF(VLOOKUP(C323,customers!$A$1:I1322,3,FALSE)=0," ",(VLOOKUP(C323,customers!$A$1:I1322,3,FALSE)))</f>
        <v>ggoggin8x@wix.com</v>
      </c>
      <c r="H323" s="2" t="str">
        <f>VLOOKUP(C323,customers!$A$1:I1322,7,FALSE)</f>
        <v>Ireland</v>
      </c>
      <c r="I323" t="str">
        <f>VLOOKUP(D323,products!$A$1:G370,2,FALSE)</f>
        <v>Ara</v>
      </c>
      <c r="J323" t="str">
        <f>VLOOKUP(D323,products!$A$1:G370,3,FALSE)</f>
        <v>M</v>
      </c>
      <c r="K323" s="1">
        <f>VLOOKUP(D323,products!$A$1:G370,4,FALSE)</f>
        <v>0.2</v>
      </c>
      <c r="L323" s="6">
        <f>VLOOKUP(D323,products!$A$1:G370,5,FALSE)</f>
        <v>3.375</v>
      </c>
      <c r="M323" s="6">
        <f t="shared" ref="M323:M386" si="5">L323*E323</f>
        <v>20.25</v>
      </c>
      <c r="N323" t="s">
        <v>6198</v>
      </c>
      <c r="O323" t="s">
        <v>6202</v>
      </c>
    </row>
    <row r="324" spans="1:15" x14ac:dyDescent="0.4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2" t="str">
        <f>IF(_xlfn.XLOOKUP(C324,customers!$A$1:$A$1001,customers!$B$1:$B$1001,,0)=0," ",(_xlfn.XLOOKUP(C324,customers!$A$1:$A$1001,customers!$B$1:$B$1001,,0)))</f>
        <v>Skylar Jeyness</v>
      </c>
      <c r="G324" s="2" t="str">
        <f>IF(VLOOKUP(C324,customers!$A$1:I1323,3,FALSE)=0," ",(VLOOKUP(C324,customers!$A$1:I1323,3,FALSE)))</f>
        <v>sjeyness8y@biglobe.ne.jp</v>
      </c>
      <c r="H324" s="2" t="str">
        <f>VLOOKUP(C324,customers!$A$1:I1323,7,FALSE)</f>
        <v>Ireland</v>
      </c>
      <c r="I324" t="str">
        <f>VLOOKUP(D324,products!$A$1:G371,2,FALSE)</f>
        <v>Lib</v>
      </c>
      <c r="J324" t="str">
        <f>VLOOKUP(D324,products!$A$1:G371,3,FALSE)</f>
        <v>D</v>
      </c>
      <c r="K324" s="1">
        <f>VLOOKUP(D324,products!$A$1:G371,4,FALSE)</f>
        <v>0.5</v>
      </c>
      <c r="L324" s="6">
        <f>VLOOKUP(D324,products!$A$1:G371,5,FALSE)</f>
        <v>7.77</v>
      </c>
      <c r="M324" s="6">
        <f t="shared" si="5"/>
        <v>23.31</v>
      </c>
      <c r="N324" t="s">
        <v>6199</v>
      </c>
      <c r="O324" t="s">
        <v>6204</v>
      </c>
    </row>
    <row r="325" spans="1:15" x14ac:dyDescent="0.4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2" t="str">
        <f>IF(_xlfn.XLOOKUP(C325,customers!$A$1:$A$1001,customers!$B$1:$B$1001,,0)=0," ",(_xlfn.XLOOKUP(C325,customers!$A$1:$A$1001,customers!$B$1:$B$1001,,0)))</f>
        <v>Donica Bonhome</v>
      </c>
      <c r="G325" s="2" t="str">
        <f>IF(VLOOKUP(C325,customers!$A$1:I1324,3,FALSE)=0," ",(VLOOKUP(C325,customers!$A$1:I1324,3,FALSE)))</f>
        <v>dbonhome8z@shinystat.com</v>
      </c>
      <c r="H325" s="2" t="str">
        <f>VLOOKUP(C325,customers!$A$1:I1324,7,FALSE)</f>
        <v>United States</v>
      </c>
      <c r="I325" t="str">
        <f>VLOOKUP(D325,products!$A$1:G372,2,FALSE)</f>
        <v>Exc</v>
      </c>
      <c r="J325" t="str">
        <f>VLOOKUP(D325,products!$A$1:G372,3,FALSE)</f>
        <v>D</v>
      </c>
      <c r="K325" s="1">
        <f>VLOOKUP(D325,products!$A$1:G372,4,FALSE)</f>
        <v>0.2</v>
      </c>
      <c r="L325" s="6">
        <f>VLOOKUP(D325,products!$A$1:G372,5,FALSE)</f>
        <v>3.645</v>
      </c>
      <c r="M325" s="6">
        <f t="shared" si="5"/>
        <v>18.225000000000001</v>
      </c>
      <c r="N325" t="s">
        <v>6197</v>
      </c>
      <c r="O325" t="s">
        <v>6204</v>
      </c>
    </row>
    <row r="326" spans="1:15" x14ac:dyDescent="0.4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2" t="str">
        <f>IF(_xlfn.XLOOKUP(C326,customers!$A$1:$A$1001,customers!$B$1:$B$1001,,0)=0," ",(_xlfn.XLOOKUP(C326,customers!$A$1:$A$1001,customers!$B$1:$B$1001,,0)))</f>
        <v>Diena Peetermann</v>
      </c>
      <c r="G326" s="2" t="str">
        <f>IF(VLOOKUP(C326,customers!$A$1:I1325,3,FALSE)=0," ",(VLOOKUP(C326,customers!$A$1:I1325,3,FALSE)))</f>
        <v xml:space="preserve"> </v>
      </c>
      <c r="H326" s="2" t="str">
        <f>VLOOKUP(C326,customers!$A$1:I1325,7,FALSE)</f>
        <v>United States</v>
      </c>
      <c r="I326" t="str">
        <f>VLOOKUP(D326,products!$A$1:G373,2,FALSE)</f>
        <v>Exc</v>
      </c>
      <c r="J326" t="str">
        <f>VLOOKUP(D326,products!$A$1:G373,3,FALSE)</f>
        <v>M</v>
      </c>
      <c r="K326" s="1">
        <f>VLOOKUP(D326,products!$A$1:G373,4,FALSE)</f>
        <v>1</v>
      </c>
      <c r="L326" s="6">
        <f>VLOOKUP(D326,products!$A$1:G373,5,FALSE)</f>
        <v>13.75</v>
      </c>
      <c r="M326" s="6">
        <f t="shared" si="5"/>
        <v>13.75</v>
      </c>
      <c r="N326" t="s">
        <v>6197</v>
      </c>
      <c r="O326" t="s">
        <v>6202</v>
      </c>
    </row>
    <row r="327" spans="1:15" x14ac:dyDescent="0.4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2" t="str">
        <f>IF(_xlfn.XLOOKUP(C327,customers!$A$1:$A$1001,customers!$B$1:$B$1001,,0)=0," ",(_xlfn.XLOOKUP(C327,customers!$A$1:$A$1001,customers!$B$1:$B$1001,,0)))</f>
        <v>Trina Le Sarr</v>
      </c>
      <c r="G327" s="2" t="str">
        <f>IF(VLOOKUP(C327,customers!$A$1:I1326,3,FALSE)=0," ",(VLOOKUP(C327,customers!$A$1:I1326,3,FALSE)))</f>
        <v>tle91@epa.gov</v>
      </c>
      <c r="H327" s="2" t="str">
        <f>VLOOKUP(C327,customers!$A$1:I1326,7,FALSE)</f>
        <v>United States</v>
      </c>
      <c r="I327" t="str">
        <f>VLOOKUP(D327,products!$A$1:G374,2,FALSE)</f>
        <v>Ara</v>
      </c>
      <c r="J327" t="str">
        <f>VLOOKUP(D327,products!$A$1:G374,3,FALSE)</f>
        <v>L</v>
      </c>
      <c r="K327" s="1">
        <f>VLOOKUP(D327,products!$A$1:G374,4,FALSE)</f>
        <v>2.5</v>
      </c>
      <c r="L327" s="6">
        <f>VLOOKUP(D327,products!$A$1:G374,5,FALSE)</f>
        <v>29.784999999999997</v>
      </c>
      <c r="M327" s="6">
        <f t="shared" si="5"/>
        <v>29.784999999999997</v>
      </c>
      <c r="N327" t="s">
        <v>6198</v>
      </c>
      <c r="O327" t="s">
        <v>6203</v>
      </c>
    </row>
    <row r="328" spans="1:15" x14ac:dyDescent="0.4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2" t="str">
        <f>IF(_xlfn.XLOOKUP(C328,customers!$A$1:$A$1001,customers!$B$1:$B$1001,,0)=0," ",(_xlfn.XLOOKUP(C328,customers!$A$1:$A$1001,customers!$B$1:$B$1001,,0)))</f>
        <v>Flynn Antony</v>
      </c>
      <c r="G328" s="2" t="str">
        <f>IF(VLOOKUP(C328,customers!$A$1:I1327,3,FALSE)=0," ",(VLOOKUP(C328,customers!$A$1:I1327,3,FALSE)))</f>
        <v xml:space="preserve"> </v>
      </c>
      <c r="H328" s="2" t="str">
        <f>VLOOKUP(C328,customers!$A$1:I1327,7,FALSE)</f>
        <v>United States</v>
      </c>
      <c r="I328" t="str">
        <f>VLOOKUP(D328,products!$A$1:G375,2,FALSE)</f>
        <v>Rob</v>
      </c>
      <c r="J328" t="str">
        <f>VLOOKUP(D328,products!$A$1:G375,3,FALSE)</f>
        <v>D</v>
      </c>
      <c r="K328" s="1">
        <f>VLOOKUP(D328,products!$A$1:G375,4,FALSE)</f>
        <v>1</v>
      </c>
      <c r="L328" s="6">
        <f>VLOOKUP(D328,products!$A$1:G375,5,FALSE)</f>
        <v>8.9499999999999993</v>
      </c>
      <c r="M328" s="6">
        <f t="shared" si="5"/>
        <v>44.75</v>
      </c>
      <c r="N328" t="s">
        <v>6196</v>
      </c>
      <c r="O328" t="s">
        <v>6204</v>
      </c>
    </row>
    <row r="329" spans="1:15" x14ac:dyDescent="0.4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2" t="str">
        <f>IF(_xlfn.XLOOKUP(C329,customers!$A$1:$A$1001,customers!$B$1:$B$1001,,0)=0," ",(_xlfn.XLOOKUP(C329,customers!$A$1:$A$1001,customers!$B$1:$B$1001,,0)))</f>
        <v>Baudoin Alldridge</v>
      </c>
      <c r="G329" s="2" t="str">
        <f>IF(VLOOKUP(C329,customers!$A$1:I1328,3,FALSE)=0," ",(VLOOKUP(C329,customers!$A$1:I1328,3,FALSE)))</f>
        <v>balldridge93@yandex.ru</v>
      </c>
      <c r="H329" s="2" t="str">
        <f>VLOOKUP(C329,customers!$A$1:I1328,7,FALSE)</f>
        <v>United States</v>
      </c>
      <c r="I329" t="str">
        <f>VLOOKUP(D329,products!$A$1:G376,2,FALSE)</f>
        <v>Rob</v>
      </c>
      <c r="J329" t="str">
        <f>VLOOKUP(D329,products!$A$1:G376,3,FALSE)</f>
        <v>D</v>
      </c>
      <c r="K329" s="1">
        <f>VLOOKUP(D329,products!$A$1:G376,4,FALSE)</f>
        <v>1</v>
      </c>
      <c r="L329" s="6">
        <f>VLOOKUP(D329,products!$A$1:G376,5,FALSE)</f>
        <v>8.9499999999999993</v>
      </c>
      <c r="M329" s="6">
        <f t="shared" si="5"/>
        <v>44.75</v>
      </c>
      <c r="N329" t="s">
        <v>6196</v>
      </c>
      <c r="O329" t="s">
        <v>6204</v>
      </c>
    </row>
    <row r="330" spans="1:15" x14ac:dyDescent="0.4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2" t="str">
        <f>IF(_xlfn.XLOOKUP(C330,customers!$A$1:$A$1001,customers!$B$1:$B$1001,,0)=0," ",(_xlfn.XLOOKUP(C330,customers!$A$1:$A$1001,customers!$B$1:$B$1001,,0)))</f>
        <v>Homer Dulany</v>
      </c>
      <c r="G330" s="2" t="str">
        <f>IF(VLOOKUP(C330,customers!$A$1:I1329,3,FALSE)=0," ",(VLOOKUP(C330,customers!$A$1:I1329,3,FALSE)))</f>
        <v xml:space="preserve"> </v>
      </c>
      <c r="H330" s="2" t="str">
        <f>VLOOKUP(C330,customers!$A$1:I1329,7,FALSE)</f>
        <v>United States</v>
      </c>
      <c r="I330" t="str">
        <f>VLOOKUP(D330,products!$A$1:G377,2,FALSE)</f>
        <v>Lib</v>
      </c>
      <c r="J330" t="str">
        <f>VLOOKUP(D330,products!$A$1:G377,3,FALSE)</f>
        <v>L</v>
      </c>
      <c r="K330" s="1">
        <f>VLOOKUP(D330,products!$A$1:G377,4,FALSE)</f>
        <v>0.5</v>
      </c>
      <c r="L330" s="6">
        <f>VLOOKUP(D330,products!$A$1:G377,5,FALSE)</f>
        <v>9.51</v>
      </c>
      <c r="M330" s="6">
        <f t="shared" si="5"/>
        <v>38.04</v>
      </c>
      <c r="N330" t="s">
        <v>6199</v>
      </c>
      <c r="O330" t="s">
        <v>6203</v>
      </c>
    </row>
    <row r="331" spans="1:15" x14ac:dyDescent="0.4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2" t="str">
        <f>IF(_xlfn.XLOOKUP(C331,customers!$A$1:$A$1001,customers!$B$1:$B$1001,,0)=0," ",(_xlfn.XLOOKUP(C331,customers!$A$1:$A$1001,customers!$B$1:$B$1001,,0)))</f>
        <v>Lisa Goodger</v>
      </c>
      <c r="G331" s="2" t="str">
        <f>IF(VLOOKUP(C331,customers!$A$1:I1330,3,FALSE)=0," ",(VLOOKUP(C331,customers!$A$1:I1330,3,FALSE)))</f>
        <v>lgoodger95@guardian.co.uk</v>
      </c>
      <c r="H331" s="2" t="str">
        <f>VLOOKUP(C331,customers!$A$1:I1330,7,FALSE)</f>
        <v>United States</v>
      </c>
      <c r="I331" t="str">
        <f>VLOOKUP(D331,products!$A$1:G378,2,FALSE)</f>
        <v>Rob</v>
      </c>
      <c r="J331" t="str">
        <f>VLOOKUP(D331,products!$A$1:G378,3,FALSE)</f>
        <v>D</v>
      </c>
      <c r="K331" s="1">
        <f>VLOOKUP(D331,products!$A$1:G378,4,FALSE)</f>
        <v>0.5</v>
      </c>
      <c r="L331" s="6">
        <f>VLOOKUP(D331,products!$A$1:G378,5,FALSE)</f>
        <v>5.3699999999999992</v>
      </c>
      <c r="M331" s="6">
        <f t="shared" si="5"/>
        <v>21.479999999999997</v>
      </c>
      <c r="N331" t="s">
        <v>6196</v>
      </c>
      <c r="O331" t="s">
        <v>6204</v>
      </c>
    </row>
    <row r="332" spans="1:15" x14ac:dyDescent="0.4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2" t="str">
        <f>IF(_xlfn.XLOOKUP(C332,customers!$A$1:$A$1001,customers!$B$1:$B$1001,,0)=0," ",(_xlfn.XLOOKUP(C332,customers!$A$1:$A$1001,customers!$B$1:$B$1001,,0)))</f>
        <v>Selma McMillian</v>
      </c>
      <c r="G332" s="2" t="str">
        <f>IF(VLOOKUP(C332,customers!$A$1:I1331,3,FALSE)=0," ",(VLOOKUP(C332,customers!$A$1:I1331,3,FALSE)))</f>
        <v>smcmillian8t@csmonitor.com</v>
      </c>
      <c r="H332" s="2" t="str">
        <f>VLOOKUP(C332,customers!$A$1:I1331,7,FALSE)</f>
        <v>United States</v>
      </c>
      <c r="I332" t="str">
        <f>VLOOKUP(D332,products!$A$1:G379,2,FALSE)</f>
        <v>Rob</v>
      </c>
      <c r="J332" t="str">
        <f>VLOOKUP(D332,products!$A$1:G379,3,FALSE)</f>
        <v>D</v>
      </c>
      <c r="K332" s="1">
        <f>VLOOKUP(D332,products!$A$1:G379,4,FALSE)</f>
        <v>0.5</v>
      </c>
      <c r="L332" s="6">
        <f>VLOOKUP(D332,products!$A$1:G379,5,FALSE)</f>
        <v>5.3699999999999992</v>
      </c>
      <c r="M332" s="6">
        <f t="shared" si="5"/>
        <v>16.11</v>
      </c>
      <c r="N332" t="s">
        <v>6196</v>
      </c>
      <c r="O332" t="s">
        <v>6204</v>
      </c>
    </row>
    <row r="333" spans="1:15" x14ac:dyDescent="0.4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2" t="str">
        <f>IF(_xlfn.XLOOKUP(C333,customers!$A$1:$A$1001,customers!$B$1:$B$1001,,0)=0," ",(_xlfn.XLOOKUP(C333,customers!$A$1:$A$1001,customers!$B$1:$B$1001,,0)))</f>
        <v>Corine Drewett</v>
      </c>
      <c r="G333" s="2" t="str">
        <f>IF(VLOOKUP(C333,customers!$A$1:I1332,3,FALSE)=0," ",(VLOOKUP(C333,customers!$A$1:I1332,3,FALSE)))</f>
        <v>cdrewett97@wikipedia.org</v>
      </c>
      <c r="H333" s="2" t="str">
        <f>VLOOKUP(C333,customers!$A$1:I1332,7,FALSE)</f>
        <v>United States</v>
      </c>
      <c r="I333" t="str">
        <f>VLOOKUP(D333,products!$A$1:G380,2,FALSE)</f>
        <v>Rob</v>
      </c>
      <c r="J333" t="str">
        <f>VLOOKUP(D333,products!$A$1:G380,3,FALSE)</f>
        <v>M</v>
      </c>
      <c r="K333" s="1">
        <f>VLOOKUP(D333,products!$A$1:G380,4,FALSE)</f>
        <v>2.5</v>
      </c>
      <c r="L333" s="6">
        <f>VLOOKUP(D333,products!$A$1:G380,5,FALSE)</f>
        <v>22.884999999999998</v>
      </c>
      <c r="M333" s="6">
        <f t="shared" si="5"/>
        <v>22.884999999999998</v>
      </c>
      <c r="N333" t="s">
        <v>6196</v>
      </c>
      <c r="O333" t="s">
        <v>6202</v>
      </c>
    </row>
    <row r="334" spans="1:15" x14ac:dyDescent="0.4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2" t="str">
        <f>IF(_xlfn.XLOOKUP(C334,customers!$A$1:$A$1001,customers!$B$1:$B$1001,,0)=0," ",(_xlfn.XLOOKUP(C334,customers!$A$1:$A$1001,customers!$B$1:$B$1001,,0)))</f>
        <v>Quinn Parsons</v>
      </c>
      <c r="G334" s="2" t="str">
        <f>IF(VLOOKUP(C334,customers!$A$1:I1333,3,FALSE)=0," ",(VLOOKUP(C334,customers!$A$1:I1333,3,FALSE)))</f>
        <v>qparsons98@blogtalkradio.com</v>
      </c>
      <c r="H334" s="2" t="str">
        <f>VLOOKUP(C334,customers!$A$1:I1333,7,FALSE)</f>
        <v>United States</v>
      </c>
      <c r="I334" t="str">
        <f>VLOOKUP(D334,products!$A$1:G381,2,FALSE)</f>
        <v>Ara</v>
      </c>
      <c r="J334" t="str">
        <f>VLOOKUP(D334,products!$A$1:G381,3,FALSE)</f>
        <v>D</v>
      </c>
      <c r="K334" s="1">
        <f>VLOOKUP(D334,products!$A$1:G381,4,FALSE)</f>
        <v>0.5</v>
      </c>
      <c r="L334" s="6">
        <f>VLOOKUP(D334,products!$A$1:G381,5,FALSE)</f>
        <v>5.97</v>
      </c>
      <c r="M334" s="6">
        <f t="shared" si="5"/>
        <v>17.91</v>
      </c>
      <c r="N334" t="s">
        <v>6198</v>
      </c>
      <c r="O334" t="s">
        <v>6204</v>
      </c>
    </row>
    <row r="335" spans="1:15" x14ac:dyDescent="0.4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2" t="str">
        <f>IF(_xlfn.XLOOKUP(C335,customers!$A$1:$A$1001,customers!$B$1:$B$1001,,0)=0," ",(_xlfn.XLOOKUP(C335,customers!$A$1:$A$1001,customers!$B$1:$B$1001,,0)))</f>
        <v>Vivyan Ceely</v>
      </c>
      <c r="G335" s="2" t="str">
        <f>IF(VLOOKUP(C335,customers!$A$1:I1334,3,FALSE)=0," ",(VLOOKUP(C335,customers!$A$1:I1334,3,FALSE)))</f>
        <v>vceely99@auda.org.au</v>
      </c>
      <c r="H335" s="2" t="str">
        <f>VLOOKUP(C335,customers!$A$1:I1334,7,FALSE)</f>
        <v>United States</v>
      </c>
      <c r="I335" t="str">
        <f>VLOOKUP(D335,products!$A$1:G382,2,FALSE)</f>
        <v>Rob</v>
      </c>
      <c r="J335" t="str">
        <f>VLOOKUP(D335,products!$A$1:G382,3,FALSE)</f>
        <v>M</v>
      </c>
      <c r="K335" s="1">
        <f>VLOOKUP(D335,products!$A$1:G382,4,FALSE)</f>
        <v>0.5</v>
      </c>
      <c r="L335" s="6">
        <f>VLOOKUP(D335,products!$A$1:G382,5,FALSE)</f>
        <v>5.97</v>
      </c>
      <c r="M335" s="6">
        <f t="shared" si="5"/>
        <v>23.88</v>
      </c>
      <c r="N335" t="s">
        <v>6196</v>
      </c>
      <c r="O335" t="s">
        <v>6202</v>
      </c>
    </row>
    <row r="336" spans="1:15" x14ac:dyDescent="0.4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2" t="str">
        <f>IF(_xlfn.XLOOKUP(C336,customers!$A$1:$A$1001,customers!$B$1:$B$1001,,0)=0," ",(_xlfn.XLOOKUP(C336,customers!$A$1:$A$1001,customers!$B$1:$B$1001,,0)))</f>
        <v>Elonore Goodings</v>
      </c>
      <c r="G336" s="2" t="str">
        <f>IF(VLOOKUP(C336,customers!$A$1:I1335,3,FALSE)=0," ",(VLOOKUP(C336,customers!$A$1:I1335,3,FALSE)))</f>
        <v xml:space="preserve"> </v>
      </c>
      <c r="H336" s="2" t="str">
        <f>VLOOKUP(C336,customers!$A$1:I1335,7,FALSE)</f>
        <v>United States</v>
      </c>
      <c r="I336" t="str">
        <f>VLOOKUP(D336,products!$A$1:G383,2,FALSE)</f>
        <v>Rob</v>
      </c>
      <c r="J336" t="str">
        <f>VLOOKUP(D336,products!$A$1:G383,3,FALSE)</f>
        <v>L</v>
      </c>
      <c r="K336" s="1">
        <f>VLOOKUP(D336,products!$A$1:G383,4,FALSE)</f>
        <v>1</v>
      </c>
      <c r="L336" s="6">
        <f>VLOOKUP(D336,products!$A$1:G383,5,FALSE)</f>
        <v>11.95</v>
      </c>
      <c r="M336" s="6">
        <f t="shared" si="5"/>
        <v>59.75</v>
      </c>
      <c r="N336" t="s">
        <v>6196</v>
      </c>
      <c r="O336" t="s">
        <v>6203</v>
      </c>
    </row>
    <row r="337" spans="1:15" x14ac:dyDescent="0.4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2" t="str">
        <f>IF(_xlfn.XLOOKUP(C337,customers!$A$1:$A$1001,customers!$B$1:$B$1001,,0)=0," ",(_xlfn.XLOOKUP(C337,customers!$A$1:$A$1001,customers!$B$1:$B$1001,,0)))</f>
        <v>Clement Vasiliev</v>
      </c>
      <c r="G337" s="2" t="str">
        <f>IF(VLOOKUP(C337,customers!$A$1:I1336,3,FALSE)=0," ",(VLOOKUP(C337,customers!$A$1:I1336,3,FALSE)))</f>
        <v>cvasiliev9b@discuz.net</v>
      </c>
      <c r="H337" s="2" t="str">
        <f>VLOOKUP(C337,customers!$A$1:I1336,7,FALSE)</f>
        <v>United States</v>
      </c>
      <c r="I337" t="str">
        <f>VLOOKUP(D337,products!$A$1:G384,2,FALSE)</f>
        <v>Lib</v>
      </c>
      <c r="J337" t="str">
        <f>VLOOKUP(D337,products!$A$1:G384,3,FALSE)</f>
        <v>L</v>
      </c>
      <c r="K337" s="1">
        <f>VLOOKUP(D337,products!$A$1:G384,4,FALSE)</f>
        <v>0.2</v>
      </c>
      <c r="L337" s="6">
        <f>VLOOKUP(D337,products!$A$1:G384,5,FALSE)</f>
        <v>4.7549999999999999</v>
      </c>
      <c r="M337" s="6">
        <f t="shared" si="5"/>
        <v>28.53</v>
      </c>
      <c r="N337" t="s">
        <v>6199</v>
      </c>
      <c r="O337" t="s">
        <v>6203</v>
      </c>
    </row>
    <row r="338" spans="1:15" x14ac:dyDescent="0.4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2" t="str">
        <f>IF(_xlfn.XLOOKUP(C338,customers!$A$1:$A$1001,customers!$B$1:$B$1001,,0)=0," ",(_xlfn.XLOOKUP(C338,customers!$A$1:$A$1001,customers!$B$1:$B$1001,,0)))</f>
        <v>Terencio O'Moylan</v>
      </c>
      <c r="G338" s="2" t="str">
        <f>IF(VLOOKUP(C338,customers!$A$1:I1337,3,FALSE)=0," ",(VLOOKUP(C338,customers!$A$1:I1337,3,FALSE)))</f>
        <v>tomoylan9c@liveinternet.ru</v>
      </c>
      <c r="H338" s="2" t="str">
        <f>VLOOKUP(C338,customers!$A$1:I1337,7,FALSE)</f>
        <v>United Kingdom</v>
      </c>
      <c r="I338" t="str">
        <f>VLOOKUP(D338,products!$A$1:G385,2,FALSE)</f>
        <v>Ara</v>
      </c>
      <c r="J338" t="str">
        <f>VLOOKUP(D338,products!$A$1:G385,3,FALSE)</f>
        <v>M</v>
      </c>
      <c r="K338" s="1">
        <f>VLOOKUP(D338,products!$A$1:G385,4,FALSE)</f>
        <v>1</v>
      </c>
      <c r="L338" s="6">
        <f>VLOOKUP(D338,products!$A$1:G385,5,FALSE)</f>
        <v>11.25</v>
      </c>
      <c r="M338" s="6">
        <f t="shared" si="5"/>
        <v>45</v>
      </c>
      <c r="N338" t="s">
        <v>6198</v>
      </c>
      <c r="O338" t="s">
        <v>6202</v>
      </c>
    </row>
    <row r="339" spans="1:15" x14ac:dyDescent="0.4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2" t="str">
        <f>IF(_xlfn.XLOOKUP(C339,customers!$A$1:$A$1001,customers!$B$1:$B$1001,,0)=0," ",(_xlfn.XLOOKUP(C339,customers!$A$1:$A$1001,customers!$B$1:$B$1001,,0)))</f>
        <v>Flynn Antony</v>
      </c>
      <c r="G339" s="2" t="str">
        <f>IF(VLOOKUP(C339,customers!$A$1:I1338,3,FALSE)=0," ",(VLOOKUP(C339,customers!$A$1:I1338,3,FALSE)))</f>
        <v xml:space="preserve"> </v>
      </c>
      <c r="H339" s="2" t="str">
        <f>VLOOKUP(C339,customers!$A$1:I1338,7,FALSE)</f>
        <v>United States</v>
      </c>
      <c r="I339" t="str">
        <f>VLOOKUP(D339,products!$A$1:G386,2,FALSE)</f>
        <v>Exc</v>
      </c>
      <c r="J339" t="str">
        <f>VLOOKUP(D339,products!$A$1:G386,3,FALSE)</f>
        <v>D</v>
      </c>
      <c r="K339" s="1">
        <f>VLOOKUP(D339,products!$A$1:G386,4,FALSE)</f>
        <v>2.5</v>
      </c>
      <c r="L339" s="6">
        <f>VLOOKUP(D339,products!$A$1:G386,5,FALSE)</f>
        <v>27.945</v>
      </c>
      <c r="M339" s="6">
        <f t="shared" si="5"/>
        <v>55.89</v>
      </c>
      <c r="N339" t="s">
        <v>6197</v>
      </c>
      <c r="O339" t="s">
        <v>6204</v>
      </c>
    </row>
    <row r="340" spans="1:15" x14ac:dyDescent="0.4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2" t="str">
        <f>IF(_xlfn.XLOOKUP(C340,customers!$A$1:$A$1001,customers!$B$1:$B$1001,,0)=0," ",(_xlfn.XLOOKUP(C340,customers!$A$1:$A$1001,customers!$B$1:$B$1001,,0)))</f>
        <v>Wyatan Fetherston</v>
      </c>
      <c r="G340" s="2" t="str">
        <f>IF(VLOOKUP(C340,customers!$A$1:I1339,3,FALSE)=0," ",(VLOOKUP(C340,customers!$A$1:I1339,3,FALSE)))</f>
        <v>wfetherston9e@constantcontact.com</v>
      </c>
      <c r="H340" s="2" t="str">
        <f>VLOOKUP(C340,customers!$A$1:I1339,7,FALSE)</f>
        <v>United States</v>
      </c>
      <c r="I340" t="str">
        <f>VLOOKUP(D340,products!$A$1:G387,2,FALSE)</f>
        <v>Exc</v>
      </c>
      <c r="J340" t="str">
        <f>VLOOKUP(D340,products!$A$1:G387,3,FALSE)</f>
        <v>L</v>
      </c>
      <c r="K340" s="1">
        <f>VLOOKUP(D340,products!$A$1:G387,4,FALSE)</f>
        <v>1</v>
      </c>
      <c r="L340" s="6">
        <f>VLOOKUP(D340,products!$A$1:G387,5,FALSE)</f>
        <v>14.85</v>
      </c>
      <c r="M340" s="6">
        <f t="shared" si="5"/>
        <v>59.4</v>
      </c>
      <c r="N340" t="s">
        <v>6197</v>
      </c>
      <c r="O340" t="s">
        <v>6203</v>
      </c>
    </row>
    <row r="341" spans="1:15" x14ac:dyDescent="0.4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2" t="str">
        <f>IF(_xlfn.XLOOKUP(C341,customers!$A$1:$A$1001,customers!$B$1:$B$1001,,0)=0," ",(_xlfn.XLOOKUP(C341,customers!$A$1:$A$1001,customers!$B$1:$B$1001,,0)))</f>
        <v>Emmaline Rasmus</v>
      </c>
      <c r="G341" s="2" t="str">
        <f>IF(VLOOKUP(C341,customers!$A$1:I1340,3,FALSE)=0," ",(VLOOKUP(C341,customers!$A$1:I1340,3,FALSE)))</f>
        <v>erasmus9f@techcrunch.com</v>
      </c>
      <c r="H341" s="2" t="str">
        <f>VLOOKUP(C341,customers!$A$1:I1340,7,FALSE)</f>
        <v>United States</v>
      </c>
      <c r="I341" t="str">
        <f>VLOOKUP(D341,products!$A$1:G388,2,FALSE)</f>
        <v>Exc</v>
      </c>
      <c r="J341" t="str">
        <f>VLOOKUP(D341,products!$A$1:G388,3,FALSE)</f>
        <v>D</v>
      </c>
      <c r="K341" s="1">
        <f>VLOOKUP(D341,products!$A$1:G388,4,FALSE)</f>
        <v>0.2</v>
      </c>
      <c r="L341" s="6">
        <f>VLOOKUP(D341,products!$A$1:G388,5,FALSE)</f>
        <v>3.645</v>
      </c>
      <c r="M341" s="6">
        <f t="shared" si="5"/>
        <v>7.29</v>
      </c>
      <c r="N341" t="s">
        <v>6197</v>
      </c>
      <c r="O341" t="s">
        <v>6204</v>
      </c>
    </row>
    <row r="342" spans="1:15" x14ac:dyDescent="0.4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2" t="str">
        <f>IF(_xlfn.XLOOKUP(C342,customers!$A$1:$A$1001,customers!$B$1:$B$1001,,0)=0," ",(_xlfn.XLOOKUP(C342,customers!$A$1:$A$1001,customers!$B$1:$B$1001,,0)))</f>
        <v>Wesley Giorgioni</v>
      </c>
      <c r="G342" s="2" t="str">
        <f>IF(VLOOKUP(C342,customers!$A$1:I1341,3,FALSE)=0," ",(VLOOKUP(C342,customers!$A$1:I1341,3,FALSE)))</f>
        <v>wgiorgioni9g@wikipedia.org</v>
      </c>
      <c r="H342" s="2" t="str">
        <f>VLOOKUP(C342,customers!$A$1:I1341,7,FALSE)</f>
        <v>United States</v>
      </c>
      <c r="I342" t="str">
        <f>VLOOKUP(D342,products!$A$1:G389,2,FALSE)</f>
        <v>Exc</v>
      </c>
      <c r="J342" t="str">
        <f>VLOOKUP(D342,products!$A$1:G389,3,FALSE)</f>
        <v>D</v>
      </c>
      <c r="K342" s="1">
        <f>VLOOKUP(D342,products!$A$1:G389,4,FALSE)</f>
        <v>0.5</v>
      </c>
      <c r="L342" s="6">
        <f>VLOOKUP(D342,products!$A$1:G389,5,FALSE)</f>
        <v>7.29</v>
      </c>
      <c r="M342" s="6">
        <f t="shared" si="5"/>
        <v>7.29</v>
      </c>
      <c r="N342" t="s">
        <v>6197</v>
      </c>
      <c r="O342" t="s">
        <v>6204</v>
      </c>
    </row>
    <row r="343" spans="1:15" x14ac:dyDescent="0.4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2" t="str">
        <f>IF(_xlfn.XLOOKUP(C343,customers!$A$1:$A$1001,customers!$B$1:$B$1001,,0)=0," ",(_xlfn.XLOOKUP(C343,customers!$A$1:$A$1001,customers!$B$1:$B$1001,,0)))</f>
        <v>Lucienne Scargle</v>
      </c>
      <c r="G343" s="2" t="str">
        <f>IF(VLOOKUP(C343,customers!$A$1:I1342,3,FALSE)=0," ",(VLOOKUP(C343,customers!$A$1:I1342,3,FALSE)))</f>
        <v>lscargle9h@myspace.com</v>
      </c>
      <c r="H343" s="2" t="str">
        <f>VLOOKUP(C343,customers!$A$1:I1342,7,FALSE)</f>
        <v>United States</v>
      </c>
      <c r="I343" t="str">
        <f>VLOOKUP(D343,products!$A$1:G390,2,FALSE)</f>
        <v>Exc</v>
      </c>
      <c r="J343" t="str">
        <f>VLOOKUP(D343,products!$A$1:G390,3,FALSE)</f>
        <v>L</v>
      </c>
      <c r="K343" s="1">
        <f>VLOOKUP(D343,products!$A$1:G390,4,FALSE)</f>
        <v>0.5</v>
      </c>
      <c r="L343" s="6">
        <f>VLOOKUP(D343,products!$A$1:G390,5,FALSE)</f>
        <v>8.91</v>
      </c>
      <c r="M343" s="6">
        <f t="shared" si="5"/>
        <v>17.82</v>
      </c>
      <c r="N343" t="s">
        <v>6197</v>
      </c>
      <c r="O343" t="s">
        <v>6203</v>
      </c>
    </row>
    <row r="344" spans="1:15" x14ac:dyDescent="0.4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2" t="str">
        <f>IF(_xlfn.XLOOKUP(C344,customers!$A$1:$A$1001,customers!$B$1:$B$1001,,0)=0," ",(_xlfn.XLOOKUP(C344,customers!$A$1:$A$1001,customers!$B$1:$B$1001,,0)))</f>
        <v>Lucienne Scargle</v>
      </c>
      <c r="G344" s="2" t="str">
        <f>IF(VLOOKUP(C344,customers!$A$1:I1343,3,FALSE)=0," ",(VLOOKUP(C344,customers!$A$1:I1343,3,FALSE)))</f>
        <v>lscargle9h@myspace.com</v>
      </c>
      <c r="H344" s="2" t="str">
        <f>VLOOKUP(C344,customers!$A$1:I1343,7,FALSE)</f>
        <v>United States</v>
      </c>
      <c r="I344" t="str">
        <f>VLOOKUP(D344,products!$A$1:G391,2,FALSE)</f>
        <v>Lib</v>
      </c>
      <c r="J344" t="str">
        <f>VLOOKUP(D344,products!$A$1:G391,3,FALSE)</f>
        <v>D</v>
      </c>
      <c r="K344" s="1">
        <f>VLOOKUP(D344,products!$A$1:G391,4,FALSE)</f>
        <v>0.5</v>
      </c>
      <c r="L344" s="6">
        <f>VLOOKUP(D344,products!$A$1:G391,5,FALSE)</f>
        <v>7.77</v>
      </c>
      <c r="M344" s="6">
        <f t="shared" si="5"/>
        <v>38.849999999999994</v>
      </c>
      <c r="N344" t="s">
        <v>6199</v>
      </c>
      <c r="O344" t="s">
        <v>6204</v>
      </c>
    </row>
    <row r="345" spans="1:15" x14ac:dyDescent="0.4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2" t="str">
        <f>IF(_xlfn.XLOOKUP(C345,customers!$A$1:$A$1001,customers!$B$1:$B$1001,,0)=0," ",(_xlfn.XLOOKUP(C345,customers!$A$1:$A$1001,customers!$B$1:$B$1001,,0)))</f>
        <v>Noam Climance</v>
      </c>
      <c r="G345" s="2" t="str">
        <f>IF(VLOOKUP(C345,customers!$A$1:I1344,3,FALSE)=0," ",(VLOOKUP(C345,customers!$A$1:I1344,3,FALSE)))</f>
        <v>nclimance9j@europa.eu</v>
      </c>
      <c r="H345" s="2" t="str">
        <f>VLOOKUP(C345,customers!$A$1:I1344,7,FALSE)</f>
        <v>United States</v>
      </c>
      <c r="I345" t="str">
        <f>VLOOKUP(D345,products!$A$1:G392,2,FALSE)</f>
        <v>Rob</v>
      </c>
      <c r="J345" t="str">
        <f>VLOOKUP(D345,products!$A$1:G392,3,FALSE)</f>
        <v>D</v>
      </c>
      <c r="K345" s="1">
        <f>VLOOKUP(D345,products!$A$1:G392,4,FALSE)</f>
        <v>0.5</v>
      </c>
      <c r="L345" s="6">
        <f>VLOOKUP(D345,products!$A$1:G392,5,FALSE)</f>
        <v>5.3699999999999992</v>
      </c>
      <c r="M345" s="6">
        <f t="shared" si="5"/>
        <v>32.22</v>
      </c>
      <c r="N345" t="s">
        <v>6196</v>
      </c>
      <c r="O345" t="s">
        <v>6204</v>
      </c>
    </row>
    <row r="346" spans="1:15" x14ac:dyDescent="0.4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2" t="str">
        <f>IF(_xlfn.XLOOKUP(C346,customers!$A$1:$A$1001,customers!$B$1:$B$1001,,0)=0," ",(_xlfn.XLOOKUP(C346,customers!$A$1:$A$1001,customers!$B$1:$B$1001,,0)))</f>
        <v>Catarina Donn</v>
      </c>
      <c r="G346" s="2" t="str">
        <f>IF(VLOOKUP(C346,customers!$A$1:I1345,3,FALSE)=0," ",(VLOOKUP(C346,customers!$A$1:I1345,3,FALSE)))</f>
        <v xml:space="preserve"> </v>
      </c>
      <c r="H346" s="2" t="str">
        <f>VLOOKUP(C346,customers!$A$1:I1345,7,FALSE)</f>
        <v>Ireland</v>
      </c>
      <c r="I346" t="str">
        <f>VLOOKUP(D346,products!$A$1:G393,2,FALSE)</f>
        <v>Rob</v>
      </c>
      <c r="J346" t="str">
        <f>VLOOKUP(D346,products!$A$1:G393,3,FALSE)</f>
        <v>M</v>
      </c>
      <c r="K346" s="1">
        <f>VLOOKUP(D346,products!$A$1:G393,4,FALSE)</f>
        <v>1</v>
      </c>
      <c r="L346" s="6">
        <f>VLOOKUP(D346,products!$A$1:G393,5,FALSE)</f>
        <v>9.9499999999999993</v>
      </c>
      <c r="M346" s="6">
        <f t="shared" si="5"/>
        <v>19.899999999999999</v>
      </c>
      <c r="N346" t="s">
        <v>6196</v>
      </c>
      <c r="O346" t="s">
        <v>6202</v>
      </c>
    </row>
    <row r="347" spans="1:15" x14ac:dyDescent="0.4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2" t="str">
        <f>IF(_xlfn.XLOOKUP(C347,customers!$A$1:$A$1001,customers!$B$1:$B$1001,,0)=0," ",(_xlfn.XLOOKUP(C347,customers!$A$1:$A$1001,customers!$B$1:$B$1001,,0)))</f>
        <v>Ameline Snazle</v>
      </c>
      <c r="G347" s="2" t="str">
        <f>IF(VLOOKUP(C347,customers!$A$1:I1346,3,FALSE)=0," ",(VLOOKUP(C347,customers!$A$1:I1346,3,FALSE)))</f>
        <v>asnazle9l@oracle.com</v>
      </c>
      <c r="H347" s="2" t="str">
        <f>VLOOKUP(C347,customers!$A$1:I1346,7,FALSE)</f>
        <v>United States</v>
      </c>
      <c r="I347" t="str">
        <f>VLOOKUP(D347,products!$A$1:G394,2,FALSE)</f>
        <v>Rob</v>
      </c>
      <c r="J347" t="str">
        <f>VLOOKUP(D347,products!$A$1:G394,3,FALSE)</f>
        <v>L</v>
      </c>
      <c r="K347" s="1">
        <f>VLOOKUP(D347,products!$A$1:G394,4,FALSE)</f>
        <v>1</v>
      </c>
      <c r="L347" s="6">
        <f>VLOOKUP(D347,products!$A$1:G394,5,FALSE)</f>
        <v>11.95</v>
      </c>
      <c r="M347" s="6">
        <f t="shared" si="5"/>
        <v>59.75</v>
      </c>
      <c r="N347" t="s">
        <v>6196</v>
      </c>
      <c r="O347" t="s">
        <v>6203</v>
      </c>
    </row>
    <row r="348" spans="1:15" x14ac:dyDescent="0.4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2" t="str">
        <f>IF(_xlfn.XLOOKUP(C348,customers!$A$1:$A$1001,customers!$B$1:$B$1001,,0)=0," ",(_xlfn.XLOOKUP(C348,customers!$A$1:$A$1001,customers!$B$1:$B$1001,,0)))</f>
        <v>Rebeka Worg</v>
      </c>
      <c r="G348" s="2" t="str">
        <f>IF(VLOOKUP(C348,customers!$A$1:I1347,3,FALSE)=0," ",(VLOOKUP(C348,customers!$A$1:I1347,3,FALSE)))</f>
        <v>rworg9m@arstechnica.com</v>
      </c>
      <c r="H348" s="2" t="str">
        <f>VLOOKUP(C348,customers!$A$1:I1347,7,FALSE)</f>
        <v>United States</v>
      </c>
      <c r="I348" t="str">
        <f>VLOOKUP(D348,products!$A$1:G395,2,FALSE)</f>
        <v>Ara</v>
      </c>
      <c r="J348" t="str">
        <f>VLOOKUP(D348,products!$A$1:G395,3,FALSE)</f>
        <v>L</v>
      </c>
      <c r="K348" s="1">
        <f>VLOOKUP(D348,products!$A$1:G395,4,FALSE)</f>
        <v>0.5</v>
      </c>
      <c r="L348" s="6">
        <f>VLOOKUP(D348,products!$A$1:G395,5,FALSE)</f>
        <v>7.77</v>
      </c>
      <c r="M348" s="6">
        <f t="shared" si="5"/>
        <v>23.31</v>
      </c>
      <c r="N348" t="s">
        <v>6198</v>
      </c>
      <c r="O348" t="s">
        <v>6203</v>
      </c>
    </row>
    <row r="349" spans="1:15" x14ac:dyDescent="0.4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2" t="str">
        <f>IF(_xlfn.XLOOKUP(C349,customers!$A$1:$A$1001,customers!$B$1:$B$1001,,0)=0," ",(_xlfn.XLOOKUP(C349,customers!$A$1:$A$1001,customers!$B$1:$B$1001,,0)))</f>
        <v>Lewes Danes</v>
      </c>
      <c r="G349" s="2" t="str">
        <f>IF(VLOOKUP(C349,customers!$A$1:I1348,3,FALSE)=0," ",(VLOOKUP(C349,customers!$A$1:I1348,3,FALSE)))</f>
        <v>ldanes9n@umn.edu</v>
      </c>
      <c r="H349" s="2" t="str">
        <f>VLOOKUP(C349,customers!$A$1:I1348,7,FALSE)</f>
        <v>United States</v>
      </c>
      <c r="I349" t="str">
        <f>VLOOKUP(D349,products!$A$1:G396,2,FALSE)</f>
        <v>Lib</v>
      </c>
      <c r="J349" t="str">
        <f>VLOOKUP(D349,products!$A$1:G396,3,FALSE)</f>
        <v>M</v>
      </c>
      <c r="K349" s="1">
        <f>VLOOKUP(D349,products!$A$1:G396,4,FALSE)</f>
        <v>1</v>
      </c>
      <c r="L349" s="6">
        <f>VLOOKUP(D349,products!$A$1:G396,5,FALSE)</f>
        <v>14.55</v>
      </c>
      <c r="M349" s="6">
        <f t="shared" si="5"/>
        <v>43.650000000000006</v>
      </c>
      <c r="N349" t="s">
        <v>6199</v>
      </c>
      <c r="O349" t="s">
        <v>6202</v>
      </c>
    </row>
    <row r="350" spans="1:15" x14ac:dyDescent="0.4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2" t="str">
        <f>IF(_xlfn.XLOOKUP(C350,customers!$A$1:$A$1001,customers!$B$1:$B$1001,,0)=0," ",(_xlfn.XLOOKUP(C350,customers!$A$1:$A$1001,customers!$B$1:$B$1001,,0)))</f>
        <v>Shelli Keynd</v>
      </c>
      <c r="G350" s="2" t="str">
        <f>IF(VLOOKUP(C350,customers!$A$1:I1349,3,FALSE)=0," ",(VLOOKUP(C350,customers!$A$1:I1349,3,FALSE)))</f>
        <v>skeynd9o@narod.ru</v>
      </c>
      <c r="H350" s="2" t="str">
        <f>VLOOKUP(C350,customers!$A$1:I1349,7,FALSE)</f>
        <v>United States</v>
      </c>
      <c r="I350" t="str">
        <f>VLOOKUP(D350,products!$A$1:G397,2,FALSE)</f>
        <v>Exc</v>
      </c>
      <c r="J350" t="str">
        <f>VLOOKUP(D350,products!$A$1:G397,3,FALSE)</f>
        <v>L</v>
      </c>
      <c r="K350" s="1">
        <f>VLOOKUP(D350,products!$A$1:G397,4,FALSE)</f>
        <v>2.5</v>
      </c>
      <c r="L350" s="6">
        <f>VLOOKUP(D350,products!$A$1:G397,5,FALSE)</f>
        <v>34.154999999999994</v>
      </c>
      <c r="M350" s="6">
        <f t="shared" si="5"/>
        <v>204.92999999999995</v>
      </c>
      <c r="N350" t="s">
        <v>6197</v>
      </c>
      <c r="O350" t="s">
        <v>6203</v>
      </c>
    </row>
    <row r="351" spans="1:15" x14ac:dyDescent="0.4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2" t="str">
        <f>IF(_xlfn.XLOOKUP(C351,customers!$A$1:$A$1001,customers!$B$1:$B$1001,,0)=0," ",(_xlfn.XLOOKUP(C351,customers!$A$1:$A$1001,customers!$B$1:$B$1001,,0)))</f>
        <v>Dell Daveridge</v>
      </c>
      <c r="G351" s="2" t="str">
        <f>IF(VLOOKUP(C351,customers!$A$1:I1350,3,FALSE)=0," ",(VLOOKUP(C351,customers!$A$1:I1350,3,FALSE)))</f>
        <v>ddaveridge9p@arstechnica.com</v>
      </c>
      <c r="H351" s="2" t="str">
        <f>VLOOKUP(C351,customers!$A$1:I1350,7,FALSE)</f>
        <v>United States</v>
      </c>
      <c r="I351" t="str">
        <f>VLOOKUP(D351,products!$A$1:G398,2,FALSE)</f>
        <v>Rob</v>
      </c>
      <c r="J351" t="str">
        <f>VLOOKUP(D351,products!$A$1:G398,3,FALSE)</f>
        <v>L</v>
      </c>
      <c r="K351" s="1">
        <f>VLOOKUP(D351,products!$A$1:G398,4,FALSE)</f>
        <v>0.2</v>
      </c>
      <c r="L351" s="6">
        <f>VLOOKUP(D351,products!$A$1:G398,5,FALSE)</f>
        <v>3.5849999999999995</v>
      </c>
      <c r="M351" s="6">
        <f t="shared" si="5"/>
        <v>14.339999999999998</v>
      </c>
      <c r="N351" t="s">
        <v>6196</v>
      </c>
      <c r="O351" t="s">
        <v>6203</v>
      </c>
    </row>
    <row r="352" spans="1:15" x14ac:dyDescent="0.4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2" t="str">
        <f>IF(_xlfn.XLOOKUP(C352,customers!$A$1:$A$1001,customers!$B$1:$B$1001,,0)=0," ",(_xlfn.XLOOKUP(C352,customers!$A$1:$A$1001,customers!$B$1:$B$1001,,0)))</f>
        <v>Joshuah Awdry</v>
      </c>
      <c r="G352" s="2" t="str">
        <f>IF(VLOOKUP(C352,customers!$A$1:I1351,3,FALSE)=0," ",(VLOOKUP(C352,customers!$A$1:I1351,3,FALSE)))</f>
        <v>jawdry9q@utexas.edu</v>
      </c>
      <c r="H352" s="2" t="str">
        <f>VLOOKUP(C352,customers!$A$1:I1351,7,FALSE)</f>
        <v>United States</v>
      </c>
      <c r="I352" t="str">
        <f>VLOOKUP(D352,products!$A$1:G399,2,FALSE)</f>
        <v>Ara</v>
      </c>
      <c r="J352" t="str">
        <f>VLOOKUP(D352,products!$A$1:G399,3,FALSE)</f>
        <v>D</v>
      </c>
      <c r="K352" s="1">
        <f>VLOOKUP(D352,products!$A$1:G399,4,FALSE)</f>
        <v>0.5</v>
      </c>
      <c r="L352" s="6">
        <f>VLOOKUP(D352,products!$A$1:G399,5,FALSE)</f>
        <v>5.97</v>
      </c>
      <c r="M352" s="6">
        <f t="shared" si="5"/>
        <v>23.88</v>
      </c>
      <c r="N352" t="s">
        <v>6198</v>
      </c>
      <c r="O352" t="s">
        <v>6204</v>
      </c>
    </row>
    <row r="353" spans="1:15" x14ac:dyDescent="0.4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2" t="str">
        <f>IF(_xlfn.XLOOKUP(C353,customers!$A$1:$A$1001,customers!$B$1:$B$1001,,0)=0," ",(_xlfn.XLOOKUP(C353,customers!$A$1:$A$1001,customers!$B$1:$B$1001,,0)))</f>
        <v>Ethel Ryles</v>
      </c>
      <c r="G353" s="2" t="str">
        <f>IF(VLOOKUP(C353,customers!$A$1:I1352,3,FALSE)=0," ",(VLOOKUP(C353,customers!$A$1:I1352,3,FALSE)))</f>
        <v>eryles9r@fastcompany.com</v>
      </c>
      <c r="H353" s="2" t="str">
        <f>VLOOKUP(C353,customers!$A$1:I1352,7,FALSE)</f>
        <v>United States</v>
      </c>
      <c r="I353" t="str">
        <f>VLOOKUP(D353,products!$A$1:G400,2,FALSE)</f>
        <v>Ara</v>
      </c>
      <c r="J353" t="str">
        <f>VLOOKUP(D353,products!$A$1:G400,3,FALSE)</f>
        <v>M</v>
      </c>
      <c r="K353" s="1">
        <f>VLOOKUP(D353,products!$A$1:G400,4,FALSE)</f>
        <v>1</v>
      </c>
      <c r="L353" s="6">
        <f>VLOOKUP(D353,products!$A$1:G400,5,FALSE)</f>
        <v>11.25</v>
      </c>
      <c r="M353" s="6">
        <f t="shared" si="5"/>
        <v>22.5</v>
      </c>
      <c r="N353" t="s">
        <v>6198</v>
      </c>
      <c r="O353" t="s">
        <v>6202</v>
      </c>
    </row>
    <row r="354" spans="1:15" x14ac:dyDescent="0.4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2" t="str">
        <f>IF(_xlfn.XLOOKUP(C354,customers!$A$1:$A$1001,customers!$B$1:$B$1001,,0)=0," ",(_xlfn.XLOOKUP(C354,customers!$A$1:$A$1001,customers!$B$1:$B$1001,,0)))</f>
        <v>Flynn Antony</v>
      </c>
      <c r="G354" s="2" t="str">
        <f>IF(VLOOKUP(C354,customers!$A$1:I1353,3,FALSE)=0," ",(VLOOKUP(C354,customers!$A$1:I1353,3,FALSE)))</f>
        <v xml:space="preserve"> </v>
      </c>
      <c r="H354" s="2" t="str">
        <f>VLOOKUP(C354,customers!$A$1:I1353,7,FALSE)</f>
        <v>United States</v>
      </c>
      <c r="I354" t="str">
        <f>VLOOKUP(D354,products!$A$1:G401,2,FALSE)</f>
        <v>Exc</v>
      </c>
      <c r="J354" t="str">
        <f>VLOOKUP(D354,products!$A$1:G401,3,FALSE)</f>
        <v>D</v>
      </c>
      <c r="K354" s="1">
        <f>VLOOKUP(D354,products!$A$1:G401,4,FALSE)</f>
        <v>0.5</v>
      </c>
      <c r="L354" s="6">
        <f>VLOOKUP(D354,products!$A$1:G401,5,FALSE)</f>
        <v>7.29</v>
      </c>
      <c r="M354" s="6">
        <f t="shared" si="5"/>
        <v>36.450000000000003</v>
      </c>
      <c r="N354" t="s">
        <v>6197</v>
      </c>
      <c r="O354" t="s">
        <v>6204</v>
      </c>
    </row>
    <row r="355" spans="1:15" x14ac:dyDescent="0.4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2" t="str">
        <f>IF(_xlfn.XLOOKUP(C355,customers!$A$1:$A$1001,customers!$B$1:$B$1001,,0)=0," ",(_xlfn.XLOOKUP(C355,customers!$A$1:$A$1001,customers!$B$1:$B$1001,,0)))</f>
        <v>Maitilde Boxill</v>
      </c>
      <c r="G355" s="2" t="str">
        <f>IF(VLOOKUP(C355,customers!$A$1:I1354,3,FALSE)=0," ",(VLOOKUP(C355,customers!$A$1:I1354,3,FALSE)))</f>
        <v xml:space="preserve"> </v>
      </c>
      <c r="H355" s="2" t="str">
        <f>VLOOKUP(C355,customers!$A$1:I1354,7,FALSE)</f>
        <v>United States</v>
      </c>
      <c r="I355" t="str">
        <f>VLOOKUP(D355,products!$A$1:G402,2,FALSE)</f>
        <v>Ara</v>
      </c>
      <c r="J355" t="str">
        <f>VLOOKUP(D355,products!$A$1:G402,3,FALSE)</f>
        <v>M</v>
      </c>
      <c r="K355" s="1">
        <f>VLOOKUP(D355,products!$A$1:G402,4,FALSE)</f>
        <v>0.5</v>
      </c>
      <c r="L355" s="6">
        <f>VLOOKUP(D355,products!$A$1:G402,5,FALSE)</f>
        <v>6.75</v>
      </c>
      <c r="M355" s="6">
        <f t="shared" si="5"/>
        <v>27</v>
      </c>
      <c r="N355" t="s">
        <v>6198</v>
      </c>
      <c r="O355" t="s">
        <v>6202</v>
      </c>
    </row>
    <row r="356" spans="1:15" x14ac:dyDescent="0.4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2" t="str">
        <f>IF(_xlfn.XLOOKUP(C356,customers!$A$1:$A$1001,customers!$B$1:$B$1001,,0)=0," ",(_xlfn.XLOOKUP(C356,customers!$A$1:$A$1001,customers!$B$1:$B$1001,,0)))</f>
        <v>Jodee Caldicott</v>
      </c>
      <c r="G356" s="2" t="str">
        <f>IF(VLOOKUP(C356,customers!$A$1:I1355,3,FALSE)=0," ",(VLOOKUP(C356,customers!$A$1:I1355,3,FALSE)))</f>
        <v>jcaldicott9u@usda.gov</v>
      </c>
      <c r="H356" s="2" t="str">
        <f>VLOOKUP(C356,customers!$A$1:I1355,7,FALSE)</f>
        <v>United States</v>
      </c>
      <c r="I356" t="str">
        <f>VLOOKUP(D356,products!$A$1:G403,2,FALSE)</f>
        <v>Ara</v>
      </c>
      <c r="J356" t="str">
        <f>VLOOKUP(D356,products!$A$1:G403,3,FALSE)</f>
        <v>M</v>
      </c>
      <c r="K356" s="1">
        <f>VLOOKUP(D356,products!$A$1:G403,4,FALSE)</f>
        <v>2.5</v>
      </c>
      <c r="L356" s="6">
        <f>VLOOKUP(D356,products!$A$1:G403,5,FALSE)</f>
        <v>25.874999999999996</v>
      </c>
      <c r="M356" s="6">
        <f t="shared" si="5"/>
        <v>155.24999999999997</v>
      </c>
      <c r="N356" t="s">
        <v>6198</v>
      </c>
      <c r="O356" t="s">
        <v>6202</v>
      </c>
    </row>
    <row r="357" spans="1:15" x14ac:dyDescent="0.4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2" t="str">
        <f>IF(_xlfn.XLOOKUP(C357,customers!$A$1:$A$1001,customers!$B$1:$B$1001,,0)=0," ",(_xlfn.XLOOKUP(C357,customers!$A$1:$A$1001,customers!$B$1:$B$1001,,0)))</f>
        <v>Marianna Vedmore</v>
      </c>
      <c r="G357" s="2" t="str">
        <f>IF(VLOOKUP(C357,customers!$A$1:I1356,3,FALSE)=0," ",(VLOOKUP(C357,customers!$A$1:I1356,3,FALSE)))</f>
        <v>mvedmore9v@a8.net</v>
      </c>
      <c r="H357" s="2" t="str">
        <f>VLOOKUP(C357,customers!$A$1:I1356,7,FALSE)</f>
        <v>United States</v>
      </c>
      <c r="I357" t="str">
        <f>VLOOKUP(D357,products!$A$1:G404,2,FALSE)</f>
        <v>Ara</v>
      </c>
      <c r="J357" t="str">
        <f>VLOOKUP(D357,products!$A$1:G404,3,FALSE)</f>
        <v>D</v>
      </c>
      <c r="K357" s="1">
        <f>VLOOKUP(D357,products!$A$1:G404,4,FALSE)</f>
        <v>2.5</v>
      </c>
      <c r="L357" s="6">
        <f>VLOOKUP(D357,products!$A$1:G404,5,FALSE)</f>
        <v>22.884999999999998</v>
      </c>
      <c r="M357" s="6">
        <f t="shared" si="5"/>
        <v>114.42499999999998</v>
      </c>
      <c r="N357" t="s">
        <v>6198</v>
      </c>
      <c r="O357" t="s">
        <v>6204</v>
      </c>
    </row>
    <row r="358" spans="1:15" x14ac:dyDescent="0.4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2" t="str">
        <f>IF(_xlfn.XLOOKUP(C358,customers!$A$1:$A$1001,customers!$B$1:$B$1001,,0)=0," ",(_xlfn.XLOOKUP(C358,customers!$A$1:$A$1001,customers!$B$1:$B$1001,,0)))</f>
        <v>Willey Romao</v>
      </c>
      <c r="G358" s="2" t="str">
        <f>IF(VLOOKUP(C358,customers!$A$1:I1357,3,FALSE)=0," ",(VLOOKUP(C358,customers!$A$1:I1357,3,FALSE)))</f>
        <v>wromao9w@chronoengine.com</v>
      </c>
      <c r="H358" s="2" t="str">
        <f>VLOOKUP(C358,customers!$A$1:I1357,7,FALSE)</f>
        <v>United States</v>
      </c>
      <c r="I358" t="str">
        <f>VLOOKUP(D358,products!$A$1:G405,2,FALSE)</f>
        <v>Lib</v>
      </c>
      <c r="J358" t="str">
        <f>VLOOKUP(D358,products!$A$1:G405,3,FALSE)</f>
        <v>D</v>
      </c>
      <c r="K358" s="1">
        <f>VLOOKUP(D358,products!$A$1:G405,4,FALSE)</f>
        <v>1</v>
      </c>
      <c r="L358" s="6">
        <f>VLOOKUP(D358,products!$A$1:G405,5,FALSE)</f>
        <v>12.95</v>
      </c>
      <c r="M358" s="6">
        <f t="shared" si="5"/>
        <v>51.8</v>
      </c>
      <c r="N358" t="s">
        <v>6199</v>
      </c>
      <c r="O358" t="s">
        <v>6204</v>
      </c>
    </row>
    <row r="359" spans="1:15" x14ac:dyDescent="0.4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2" t="str">
        <f>IF(_xlfn.XLOOKUP(C359,customers!$A$1:$A$1001,customers!$B$1:$B$1001,,0)=0," ",(_xlfn.XLOOKUP(C359,customers!$A$1:$A$1001,customers!$B$1:$B$1001,,0)))</f>
        <v>Enriqueta Ixor</v>
      </c>
      <c r="G359" s="2" t="str">
        <f>IF(VLOOKUP(C359,customers!$A$1:I1358,3,FALSE)=0," ",(VLOOKUP(C359,customers!$A$1:I1358,3,FALSE)))</f>
        <v xml:space="preserve"> </v>
      </c>
      <c r="H359" s="2" t="str">
        <f>VLOOKUP(C359,customers!$A$1:I1358,7,FALSE)</f>
        <v>United States</v>
      </c>
      <c r="I359" t="str">
        <f>VLOOKUP(D359,products!$A$1:G406,2,FALSE)</f>
        <v>Ara</v>
      </c>
      <c r="J359" t="str">
        <f>VLOOKUP(D359,products!$A$1:G406,3,FALSE)</f>
        <v>M</v>
      </c>
      <c r="K359" s="1">
        <f>VLOOKUP(D359,products!$A$1:G406,4,FALSE)</f>
        <v>2.5</v>
      </c>
      <c r="L359" s="6">
        <f>VLOOKUP(D359,products!$A$1:G406,5,FALSE)</f>
        <v>25.874999999999996</v>
      </c>
      <c r="M359" s="6">
        <f t="shared" si="5"/>
        <v>155.24999999999997</v>
      </c>
      <c r="N359" t="s">
        <v>6198</v>
      </c>
      <c r="O359" t="s">
        <v>6202</v>
      </c>
    </row>
    <row r="360" spans="1:15" x14ac:dyDescent="0.4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2" t="str">
        <f>IF(_xlfn.XLOOKUP(C360,customers!$A$1:$A$1001,customers!$B$1:$B$1001,,0)=0," ",(_xlfn.XLOOKUP(C360,customers!$A$1:$A$1001,customers!$B$1:$B$1001,,0)))</f>
        <v>Tomasina Cotmore</v>
      </c>
      <c r="G360" s="2" t="str">
        <f>IF(VLOOKUP(C360,customers!$A$1:I1359,3,FALSE)=0," ",(VLOOKUP(C360,customers!$A$1:I1359,3,FALSE)))</f>
        <v>tcotmore9y@amazonaws.com</v>
      </c>
      <c r="H360" s="2" t="str">
        <f>VLOOKUP(C360,customers!$A$1:I1359,7,FALSE)</f>
        <v>United States</v>
      </c>
      <c r="I360" t="str">
        <f>VLOOKUP(D360,products!$A$1:G407,2,FALSE)</f>
        <v>Ara</v>
      </c>
      <c r="J360" t="str">
        <f>VLOOKUP(D360,products!$A$1:G407,3,FALSE)</f>
        <v>L</v>
      </c>
      <c r="K360" s="1">
        <f>VLOOKUP(D360,products!$A$1:G407,4,FALSE)</f>
        <v>2.5</v>
      </c>
      <c r="L360" s="6">
        <f>VLOOKUP(D360,products!$A$1:G407,5,FALSE)</f>
        <v>29.784999999999997</v>
      </c>
      <c r="M360" s="6">
        <f t="shared" si="5"/>
        <v>29.784999999999997</v>
      </c>
      <c r="N360" t="s">
        <v>6198</v>
      </c>
      <c r="O360" t="s">
        <v>6203</v>
      </c>
    </row>
    <row r="361" spans="1:15" x14ac:dyDescent="0.4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2" t="str">
        <f>IF(_xlfn.XLOOKUP(C361,customers!$A$1:$A$1001,customers!$B$1:$B$1001,,0)=0," ",(_xlfn.XLOOKUP(C361,customers!$A$1:$A$1001,customers!$B$1:$B$1001,,0)))</f>
        <v>Yuma Skipsey</v>
      </c>
      <c r="G361" s="2" t="str">
        <f>IF(VLOOKUP(C361,customers!$A$1:I1360,3,FALSE)=0," ",(VLOOKUP(C361,customers!$A$1:I1360,3,FALSE)))</f>
        <v>yskipsey9z@spotify.com</v>
      </c>
      <c r="H361" s="2" t="str">
        <f>VLOOKUP(C361,customers!$A$1:I1360,7,FALSE)</f>
        <v>United Kingdom</v>
      </c>
      <c r="I361" t="str">
        <f>VLOOKUP(D361,products!$A$1:G408,2,FALSE)</f>
        <v>Rob</v>
      </c>
      <c r="J361" t="str">
        <f>VLOOKUP(D361,products!$A$1:G408,3,FALSE)</f>
        <v>L</v>
      </c>
      <c r="K361" s="1">
        <f>VLOOKUP(D361,products!$A$1:G408,4,FALSE)</f>
        <v>0.2</v>
      </c>
      <c r="L361" s="6">
        <f>VLOOKUP(D361,products!$A$1:G408,5,FALSE)</f>
        <v>3.5849999999999995</v>
      </c>
      <c r="M361" s="6">
        <f t="shared" si="5"/>
        <v>21.509999999999998</v>
      </c>
      <c r="N361" t="s">
        <v>6196</v>
      </c>
      <c r="O361" t="s">
        <v>6203</v>
      </c>
    </row>
    <row r="362" spans="1:15" x14ac:dyDescent="0.4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2" t="str">
        <f>IF(_xlfn.XLOOKUP(C362,customers!$A$1:$A$1001,customers!$B$1:$B$1001,,0)=0," ",(_xlfn.XLOOKUP(C362,customers!$A$1:$A$1001,customers!$B$1:$B$1001,,0)))</f>
        <v>Nicko Corps</v>
      </c>
      <c r="G362" s="2" t="str">
        <f>IF(VLOOKUP(C362,customers!$A$1:I1361,3,FALSE)=0," ",(VLOOKUP(C362,customers!$A$1:I1361,3,FALSE)))</f>
        <v>ncorpsa0@gmpg.org</v>
      </c>
      <c r="H362" s="2" t="str">
        <f>VLOOKUP(C362,customers!$A$1:I1361,7,FALSE)</f>
        <v>United States</v>
      </c>
      <c r="I362" t="str">
        <f>VLOOKUP(D362,products!$A$1:G409,2,FALSE)</f>
        <v>Rob</v>
      </c>
      <c r="J362" t="str">
        <f>VLOOKUP(D362,products!$A$1:G409,3,FALSE)</f>
        <v>D</v>
      </c>
      <c r="K362" s="1">
        <f>VLOOKUP(D362,products!$A$1:G409,4,FALSE)</f>
        <v>2.5</v>
      </c>
      <c r="L362" s="6">
        <f>VLOOKUP(D362,products!$A$1:G409,5,FALSE)</f>
        <v>20.584999999999997</v>
      </c>
      <c r="M362" s="6">
        <f t="shared" si="5"/>
        <v>41.169999999999995</v>
      </c>
      <c r="N362" t="s">
        <v>6196</v>
      </c>
      <c r="O362" t="s">
        <v>6204</v>
      </c>
    </row>
    <row r="363" spans="1:15" x14ac:dyDescent="0.4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2" t="str">
        <f>IF(_xlfn.XLOOKUP(C363,customers!$A$1:$A$1001,customers!$B$1:$B$1001,,0)=0," ",(_xlfn.XLOOKUP(C363,customers!$A$1:$A$1001,customers!$B$1:$B$1001,,0)))</f>
        <v>Nicko Corps</v>
      </c>
      <c r="G363" s="2" t="str">
        <f>IF(VLOOKUP(C363,customers!$A$1:I1362,3,FALSE)=0," ",(VLOOKUP(C363,customers!$A$1:I1362,3,FALSE)))</f>
        <v>ncorpsa0@gmpg.org</v>
      </c>
      <c r="H363" s="2" t="str">
        <f>VLOOKUP(C363,customers!$A$1:I1362,7,FALSE)</f>
        <v>United States</v>
      </c>
      <c r="I363" t="str">
        <f>VLOOKUP(D363,products!$A$1:G410,2,FALSE)</f>
        <v>Rob</v>
      </c>
      <c r="J363" t="str">
        <f>VLOOKUP(D363,products!$A$1:G410,3,FALSE)</f>
        <v>M</v>
      </c>
      <c r="K363" s="1">
        <f>VLOOKUP(D363,products!$A$1:G410,4,FALSE)</f>
        <v>0.5</v>
      </c>
      <c r="L363" s="6">
        <f>VLOOKUP(D363,products!$A$1:G410,5,FALSE)</f>
        <v>5.97</v>
      </c>
      <c r="M363" s="6">
        <f t="shared" si="5"/>
        <v>5.97</v>
      </c>
      <c r="N363" t="s">
        <v>6196</v>
      </c>
      <c r="O363" t="s">
        <v>6202</v>
      </c>
    </row>
    <row r="364" spans="1:15" x14ac:dyDescent="0.4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2" t="str">
        <f>IF(_xlfn.XLOOKUP(C364,customers!$A$1:$A$1001,customers!$B$1:$B$1001,,0)=0," ",(_xlfn.XLOOKUP(C364,customers!$A$1:$A$1001,customers!$B$1:$B$1001,,0)))</f>
        <v>Feliks Babber</v>
      </c>
      <c r="G364" s="2" t="str">
        <f>IF(VLOOKUP(C364,customers!$A$1:I1363,3,FALSE)=0," ",(VLOOKUP(C364,customers!$A$1:I1363,3,FALSE)))</f>
        <v>fbabbera2@stanford.edu</v>
      </c>
      <c r="H364" s="2" t="str">
        <f>VLOOKUP(C364,customers!$A$1:I1363,7,FALSE)</f>
        <v>United States</v>
      </c>
      <c r="I364" t="str">
        <f>VLOOKUP(D364,products!$A$1:G411,2,FALSE)</f>
        <v>Exc</v>
      </c>
      <c r="J364" t="str">
        <f>VLOOKUP(D364,products!$A$1:G411,3,FALSE)</f>
        <v>L</v>
      </c>
      <c r="K364" s="1">
        <f>VLOOKUP(D364,products!$A$1:G411,4,FALSE)</f>
        <v>1</v>
      </c>
      <c r="L364" s="6">
        <f>VLOOKUP(D364,products!$A$1:G411,5,FALSE)</f>
        <v>14.85</v>
      </c>
      <c r="M364" s="6">
        <f t="shared" si="5"/>
        <v>74.25</v>
      </c>
      <c r="N364" t="s">
        <v>6197</v>
      </c>
      <c r="O364" t="s">
        <v>6203</v>
      </c>
    </row>
    <row r="365" spans="1:15" x14ac:dyDescent="0.4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2" t="str">
        <f>IF(_xlfn.XLOOKUP(C365,customers!$A$1:$A$1001,customers!$B$1:$B$1001,,0)=0," ",(_xlfn.XLOOKUP(C365,customers!$A$1:$A$1001,customers!$B$1:$B$1001,,0)))</f>
        <v>Kaja Loxton</v>
      </c>
      <c r="G365" s="2" t="str">
        <f>IF(VLOOKUP(C365,customers!$A$1:I1364,3,FALSE)=0," ",(VLOOKUP(C365,customers!$A$1:I1364,3,FALSE)))</f>
        <v>kloxtona3@opensource.org</v>
      </c>
      <c r="H365" s="2" t="str">
        <f>VLOOKUP(C365,customers!$A$1:I1364,7,FALSE)</f>
        <v>United States</v>
      </c>
      <c r="I365" t="str">
        <f>VLOOKUP(D365,products!$A$1:G412,2,FALSE)</f>
        <v>Lib</v>
      </c>
      <c r="J365" t="str">
        <f>VLOOKUP(D365,products!$A$1:G412,3,FALSE)</f>
        <v>M</v>
      </c>
      <c r="K365" s="1">
        <f>VLOOKUP(D365,products!$A$1:G412,4,FALSE)</f>
        <v>1</v>
      </c>
      <c r="L365" s="6">
        <f>VLOOKUP(D365,products!$A$1:G412,5,FALSE)</f>
        <v>14.55</v>
      </c>
      <c r="M365" s="6">
        <f t="shared" si="5"/>
        <v>87.300000000000011</v>
      </c>
      <c r="N365" t="s">
        <v>6199</v>
      </c>
      <c r="O365" t="s">
        <v>6202</v>
      </c>
    </row>
    <row r="366" spans="1:15" x14ac:dyDescent="0.4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2" t="str">
        <f>IF(_xlfn.XLOOKUP(C366,customers!$A$1:$A$1001,customers!$B$1:$B$1001,,0)=0," ",(_xlfn.XLOOKUP(C366,customers!$A$1:$A$1001,customers!$B$1:$B$1001,,0)))</f>
        <v>Parker Tofful</v>
      </c>
      <c r="G366" s="2" t="str">
        <f>IF(VLOOKUP(C366,customers!$A$1:I1365,3,FALSE)=0," ",(VLOOKUP(C366,customers!$A$1:I1365,3,FALSE)))</f>
        <v>ptoffula4@posterous.com</v>
      </c>
      <c r="H366" s="2" t="str">
        <f>VLOOKUP(C366,customers!$A$1:I1365,7,FALSE)</f>
        <v>United States</v>
      </c>
      <c r="I366" t="str">
        <f>VLOOKUP(D366,products!$A$1:G413,2,FALSE)</f>
        <v>Exc</v>
      </c>
      <c r="J366" t="str">
        <f>VLOOKUP(D366,products!$A$1:G413,3,FALSE)</f>
        <v>D</v>
      </c>
      <c r="K366" s="1">
        <f>VLOOKUP(D366,products!$A$1:G413,4,FALSE)</f>
        <v>1</v>
      </c>
      <c r="L366" s="6">
        <f>VLOOKUP(D366,products!$A$1:G413,5,FALSE)</f>
        <v>12.15</v>
      </c>
      <c r="M366" s="6">
        <f t="shared" si="5"/>
        <v>72.900000000000006</v>
      </c>
      <c r="N366" t="s">
        <v>6197</v>
      </c>
      <c r="O366" t="s">
        <v>6204</v>
      </c>
    </row>
    <row r="367" spans="1:15" x14ac:dyDescent="0.4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2" t="str">
        <f>IF(_xlfn.XLOOKUP(C367,customers!$A$1:$A$1001,customers!$B$1:$B$1001,,0)=0," ",(_xlfn.XLOOKUP(C367,customers!$A$1:$A$1001,customers!$B$1:$B$1001,,0)))</f>
        <v>Casi Gwinnett</v>
      </c>
      <c r="G367" s="2" t="str">
        <f>IF(VLOOKUP(C367,customers!$A$1:I1366,3,FALSE)=0," ",(VLOOKUP(C367,customers!$A$1:I1366,3,FALSE)))</f>
        <v>cgwinnetta5@behance.net</v>
      </c>
      <c r="H367" s="2" t="str">
        <f>VLOOKUP(C367,customers!$A$1:I1366,7,FALSE)</f>
        <v>United States</v>
      </c>
      <c r="I367" t="str">
        <f>VLOOKUP(D367,products!$A$1:G414,2,FALSE)</f>
        <v>Lib</v>
      </c>
      <c r="J367" t="str">
        <f>VLOOKUP(D367,products!$A$1:G414,3,FALSE)</f>
        <v>D</v>
      </c>
      <c r="K367" s="1">
        <f>VLOOKUP(D367,products!$A$1:G414,4,FALSE)</f>
        <v>0.5</v>
      </c>
      <c r="L367" s="6">
        <f>VLOOKUP(D367,products!$A$1:G414,5,FALSE)</f>
        <v>7.77</v>
      </c>
      <c r="M367" s="6">
        <f t="shared" si="5"/>
        <v>7.77</v>
      </c>
      <c r="N367" t="s">
        <v>6199</v>
      </c>
      <c r="O367" t="s">
        <v>6204</v>
      </c>
    </row>
    <row r="368" spans="1:15" x14ac:dyDescent="0.4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2" t="str">
        <f>IF(_xlfn.XLOOKUP(C368,customers!$A$1:$A$1001,customers!$B$1:$B$1001,,0)=0," ",(_xlfn.XLOOKUP(C368,customers!$A$1:$A$1001,customers!$B$1:$B$1001,,0)))</f>
        <v>Saree Ellesworth</v>
      </c>
      <c r="G368" s="2" t="str">
        <f>IF(VLOOKUP(C368,customers!$A$1:I1367,3,FALSE)=0," ",(VLOOKUP(C368,customers!$A$1:I1367,3,FALSE)))</f>
        <v xml:space="preserve"> </v>
      </c>
      <c r="H368" s="2" t="str">
        <f>VLOOKUP(C368,customers!$A$1:I1367,7,FALSE)</f>
        <v>United States</v>
      </c>
      <c r="I368" t="str">
        <f>VLOOKUP(D368,products!$A$1:G415,2,FALSE)</f>
        <v>Exc</v>
      </c>
      <c r="J368" t="str">
        <f>VLOOKUP(D368,products!$A$1:G415,3,FALSE)</f>
        <v>D</v>
      </c>
      <c r="K368" s="1">
        <f>VLOOKUP(D368,products!$A$1:G415,4,FALSE)</f>
        <v>0.5</v>
      </c>
      <c r="L368" s="6">
        <f>VLOOKUP(D368,products!$A$1:G415,5,FALSE)</f>
        <v>7.29</v>
      </c>
      <c r="M368" s="6">
        <f t="shared" si="5"/>
        <v>43.74</v>
      </c>
      <c r="N368" t="s">
        <v>6197</v>
      </c>
      <c r="O368" t="s">
        <v>6204</v>
      </c>
    </row>
    <row r="369" spans="1:15" x14ac:dyDescent="0.4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2" t="str">
        <f>IF(_xlfn.XLOOKUP(C369,customers!$A$1:$A$1001,customers!$B$1:$B$1001,,0)=0," ",(_xlfn.XLOOKUP(C369,customers!$A$1:$A$1001,customers!$B$1:$B$1001,,0)))</f>
        <v>Silvio Iorizzi</v>
      </c>
      <c r="G369" s="2" t="str">
        <f>IF(VLOOKUP(C369,customers!$A$1:I1368,3,FALSE)=0," ",(VLOOKUP(C369,customers!$A$1:I1368,3,FALSE)))</f>
        <v xml:space="preserve"> </v>
      </c>
      <c r="H369" s="2" t="str">
        <f>VLOOKUP(C369,customers!$A$1:I1368,7,FALSE)</f>
        <v>United States</v>
      </c>
      <c r="I369" t="str">
        <f>VLOOKUP(D369,products!$A$1:G416,2,FALSE)</f>
        <v>Lib</v>
      </c>
      <c r="J369" t="str">
        <f>VLOOKUP(D369,products!$A$1:G416,3,FALSE)</f>
        <v>M</v>
      </c>
      <c r="K369" s="1">
        <f>VLOOKUP(D369,products!$A$1:G416,4,FALSE)</f>
        <v>0.2</v>
      </c>
      <c r="L369" s="6">
        <f>VLOOKUP(D369,products!$A$1:G416,5,FALSE)</f>
        <v>4.3650000000000002</v>
      </c>
      <c r="M369" s="6">
        <f t="shared" si="5"/>
        <v>8.73</v>
      </c>
      <c r="N369" t="s">
        <v>6199</v>
      </c>
      <c r="O369" t="s">
        <v>6202</v>
      </c>
    </row>
    <row r="370" spans="1:15" x14ac:dyDescent="0.4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2" t="str">
        <f>IF(_xlfn.XLOOKUP(C370,customers!$A$1:$A$1001,customers!$B$1:$B$1001,,0)=0," ",(_xlfn.XLOOKUP(C370,customers!$A$1:$A$1001,customers!$B$1:$B$1001,,0)))</f>
        <v>Leesa Flaonier</v>
      </c>
      <c r="G370" s="2" t="str">
        <f>IF(VLOOKUP(C370,customers!$A$1:I1369,3,FALSE)=0," ",(VLOOKUP(C370,customers!$A$1:I1369,3,FALSE)))</f>
        <v>lflaoniera8@wordpress.org</v>
      </c>
      <c r="H370" s="2" t="str">
        <f>VLOOKUP(C370,customers!$A$1:I1369,7,FALSE)</f>
        <v>United States</v>
      </c>
      <c r="I370" t="str">
        <f>VLOOKUP(D370,products!$A$1:G417,2,FALSE)</f>
        <v>Exc</v>
      </c>
      <c r="J370" t="str">
        <f>VLOOKUP(D370,products!$A$1:G417,3,FALSE)</f>
        <v>M</v>
      </c>
      <c r="K370" s="1">
        <f>VLOOKUP(D370,products!$A$1:G417,4,FALSE)</f>
        <v>2.5</v>
      </c>
      <c r="L370" s="6">
        <f>VLOOKUP(D370,products!$A$1:G417,5,FALSE)</f>
        <v>31.624999999999996</v>
      </c>
      <c r="M370" s="6">
        <f t="shared" si="5"/>
        <v>63.249999999999993</v>
      </c>
      <c r="N370" t="s">
        <v>6197</v>
      </c>
      <c r="O370" t="s">
        <v>6202</v>
      </c>
    </row>
    <row r="371" spans="1:15" x14ac:dyDescent="0.4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2" t="str">
        <f>IF(_xlfn.XLOOKUP(C371,customers!$A$1:$A$1001,customers!$B$1:$B$1001,,0)=0," ",(_xlfn.XLOOKUP(C371,customers!$A$1:$A$1001,customers!$B$1:$B$1001,,0)))</f>
        <v>Abba Pummell</v>
      </c>
      <c r="G371" s="2" t="str">
        <f>IF(VLOOKUP(C371,customers!$A$1:I1370,3,FALSE)=0," ",(VLOOKUP(C371,customers!$A$1:I1370,3,FALSE)))</f>
        <v xml:space="preserve"> </v>
      </c>
      <c r="H371" s="2" t="str">
        <f>VLOOKUP(C371,customers!$A$1:I1370,7,FALSE)</f>
        <v>United States</v>
      </c>
      <c r="I371" t="str">
        <f>VLOOKUP(D371,products!$A$1:G418,2,FALSE)</f>
        <v>Exc</v>
      </c>
      <c r="J371" t="str">
        <f>VLOOKUP(D371,products!$A$1:G418,3,FALSE)</f>
        <v>L</v>
      </c>
      <c r="K371" s="1">
        <f>VLOOKUP(D371,products!$A$1:G418,4,FALSE)</f>
        <v>0.5</v>
      </c>
      <c r="L371" s="6">
        <f>VLOOKUP(D371,products!$A$1:G418,5,FALSE)</f>
        <v>8.91</v>
      </c>
      <c r="M371" s="6">
        <f t="shared" si="5"/>
        <v>8.91</v>
      </c>
      <c r="N371" t="s">
        <v>6197</v>
      </c>
      <c r="O371" t="s">
        <v>6203</v>
      </c>
    </row>
    <row r="372" spans="1:15" x14ac:dyDescent="0.4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2" t="str">
        <f>IF(_xlfn.XLOOKUP(C372,customers!$A$1:$A$1001,customers!$B$1:$B$1001,,0)=0," ",(_xlfn.XLOOKUP(C372,customers!$A$1:$A$1001,customers!$B$1:$B$1001,,0)))</f>
        <v>Corinna Catcheside</v>
      </c>
      <c r="G372" s="2" t="str">
        <f>IF(VLOOKUP(C372,customers!$A$1:I1371,3,FALSE)=0," ",(VLOOKUP(C372,customers!$A$1:I1371,3,FALSE)))</f>
        <v>ccatchesideaa@macromedia.com</v>
      </c>
      <c r="H372" s="2" t="str">
        <f>VLOOKUP(C372,customers!$A$1:I1371,7,FALSE)</f>
        <v>United States</v>
      </c>
      <c r="I372" t="str">
        <f>VLOOKUP(D372,products!$A$1:G419,2,FALSE)</f>
        <v>Exc</v>
      </c>
      <c r="J372" t="str">
        <f>VLOOKUP(D372,products!$A$1:G419,3,FALSE)</f>
        <v>D</v>
      </c>
      <c r="K372" s="1">
        <f>VLOOKUP(D372,products!$A$1:G419,4,FALSE)</f>
        <v>1</v>
      </c>
      <c r="L372" s="6">
        <f>VLOOKUP(D372,products!$A$1:G419,5,FALSE)</f>
        <v>12.15</v>
      </c>
      <c r="M372" s="6">
        <f t="shared" si="5"/>
        <v>24.3</v>
      </c>
      <c r="N372" t="s">
        <v>6197</v>
      </c>
      <c r="O372" t="s">
        <v>6204</v>
      </c>
    </row>
    <row r="373" spans="1:15" x14ac:dyDescent="0.4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2" t="str">
        <f>IF(_xlfn.XLOOKUP(C373,customers!$A$1:$A$1001,customers!$B$1:$B$1001,,0)=0," ",(_xlfn.XLOOKUP(C373,customers!$A$1:$A$1001,customers!$B$1:$B$1001,,0)))</f>
        <v>Cortney Gibbonson</v>
      </c>
      <c r="G373" s="2" t="str">
        <f>IF(VLOOKUP(C373,customers!$A$1:I1372,3,FALSE)=0," ",(VLOOKUP(C373,customers!$A$1:I1372,3,FALSE)))</f>
        <v>cgibbonsonab@accuweather.com</v>
      </c>
      <c r="H373" s="2" t="str">
        <f>VLOOKUP(C373,customers!$A$1:I1372,7,FALSE)</f>
        <v>United States</v>
      </c>
      <c r="I373" t="str">
        <f>VLOOKUP(D373,products!$A$1:G420,2,FALSE)</f>
        <v>Ara</v>
      </c>
      <c r="J373" t="str">
        <f>VLOOKUP(D373,products!$A$1:G420,3,FALSE)</f>
        <v>L</v>
      </c>
      <c r="K373" s="1">
        <f>VLOOKUP(D373,products!$A$1:G420,4,FALSE)</f>
        <v>0.5</v>
      </c>
      <c r="L373" s="6">
        <f>VLOOKUP(D373,products!$A$1:G420,5,FALSE)</f>
        <v>7.77</v>
      </c>
      <c r="M373" s="6">
        <f t="shared" si="5"/>
        <v>46.62</v>
      </c>
      <c r="N373" t="s">
        <v>6198</v>
      </c>
      <c r="O373" t="s">
        <v>6203</v>
      </c>
    </row>
    <row r="374" spans="1:15" x14ac:dyDescent="0.4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2" t="str">
        <f>IF(_xlfn.XLOOKUP(C374,customers!$A$1:$A$1001,customers!$B$1:$B$1001,,0)=0," ",(_xlfn.XLOOKUP(C374,customers!$A$1:$A$1001,customers!$B$1:$B$1001,,0)))</f>
        <v>Terri Farra</v>
      </c>
      <c r="G374" s="2" t="str">
        <f>IF(VLOOKUP(C374,customers!$A$1:I1373,3,FALSE)=0," ",(VLOOKUP(C374,customers!$A$1:I1373,3,FALSE)))</f>
        <v>tfarraac@behance.net</v>
      </c>
      <c r="H374" s="2" t="str">
        <f>VLOOKUP(C374,customers!$A$1:I1373,7,FALSE)</f>
        <v>United States</v>
      </c>
      <c r="I374" t="str">
        <f>VLOOKUP(D374,products!$A$1:G421,2,FALSE)</f>
        <v>Rob</v>
      </c>
      <c r="J374" t="str">
        <f>VLOOKUP(D374,products!$A$1:G421,3,FALSE)</f>
        <v>L</v>
      </c>
      <c r="K374" s="1">
        <f>VLOOKUP(D374,products!$A$1:G421,4,FALSE)</f>
        <v>0.5</v>
      </c>
      <c r="L374" s="6">
        <f>VLOOKUP(D374,products!$A$1:G421,5,FALSE)</f>
        <v>7.169999999999999</v>
      </c>
      <c r="M374" s="6">
        <f t="shared" si="5"/>
        <v>43.019999999999996</v>
      </c>
      <c r="N374" t="s">
        <v>6196</v>
      </c>
      <c r="O374" t="s">
        <v>6203</v>
      </c>
    </row>
    <row r="375" spans="1:15" x14ac:dyDescent="0.4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2" t="str">
        <f>IF(_xlfn.XLOOKUP(C375,customers!$A$1:$A$1001,customers!$B$1:$B$1001,,0)=0," ",(_xlfn.XLOOKUP(C375,customers!$A$1:$A$1001,customers!$B$1:$B$1001,,0)))</f>
        <v>Corney Curme</v>
      </c>
      <c r="G375" s="2" t="str">
        <f>IF(VLOOKUP(C375,customers!$A$1:I1374,3,FALSE)=0," ",(VLOOKUP(C375,customers!$A$1:I1374,3,FALSE)))</f>
        <v xml:space="preserve"> </v>
      </c>
      <c r="H375" s="2" t="str">
        <f>VLOOKUP(C375,customers!$A$1:I1374,7,FALSE)</f>
        <v>Ireland</v>
      </c>
      <c r="I375" t="str">
        <f>VLOOKUP(D375,products!$A$1:G422,2,FALSE)</f>
        <v>Ara</v>
      </c>
      <c r="J375" t="str">
        <f>VLOOKUP(D375,products!$A$1:G422,3,FALSE)</f>
        <v>D</v>
      </c>
      <c r="K375" s="1">
        <f>VLOOKUP(D375,products!$A$1:G422,4,FALSE)</f>
        <v>0.5</v>
      </c>
      <c r="L375" s="6">
        <f>VLOOKUP(D375,products!$A$1:G422,5,FALSE)</f>
        <v>5.97</v>
      </c>
      <c r="M375" s="6">
        <f t="shared" si="5"/>
        <v>17.91</v>
      </c>
      <c r="N375" t="s">
        <v>6198</v>
      </c>
      <c r="O375" t="s">
        <v>6204</v>
      </c>
    </row>
    <row r="376" spans="1:15" x14ac:dyDescent="0.4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2" t="str">
        <f>IF(_xlfn.XLOOKUP(C376,customers!$A$1:$A$1001,customers!$B$1:$B$1001,,0)=0," ",(_xlfn.XLOOKUP(C376,customers!$A$1:$A$1001,customers!$B$1:$B$1001,,0)))</f>
        <v>Gothart Bamfield</v>
      </c>
      <c r="G376" s="2" t="str">
        <f>IF(VLOOKUP(C376,customers!$A$1:I1375,3,FALSE)=0," ",(VLOOKUP(C376,customers!$A$1:I1375,3,FALSE)))</f>
        <v>gbamfieldae@yellowpages.com</v>
      </c>
      <c r="H376" s="2" t="str">
        <f>VLOOKUP(C376,customers!$A$1:I1375,7,FALSE)</f>
        <v>United States</v>
      </c>
      <c r="I376" t="str">
        <f>VLOOKUP(D376,products!$A$1:G423,2,FALSE)</f>
        <v>Lib</v>
      </c>
      <c r="J376" t="str">
        <f>VLOOKUP(D376,products!$A$1:G423,3,FALSE)</f>
        <v>L</v>
      </c>
      <c r="K376" s="1">
        <f>VLOOKUP(D376,products!$A$1:G423,4,FALSE)</f>
        <v>0.5</v>
      </c>
      <c r="L376" s="6">
        <f>VLOOKUP(D376,products!$A$1:G423,5,FALSE)</f>
        <v>9.51</v>
      </c>
      <c r="M376" s="6">
        <f t="shared" si="5"/>
        <v>38.04</v>
      </c>
      <c r="N376" t="s">
        <v>6199</v>
      </c>
      <c r="O376" t="s">
        <v>6203</v>
      </c>
    </row>
    <row r="377" spans="1:15" x14ac:dyDescent="0.4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2" t="str">
        <f>IF(_xlfn.XLOOKUP(C377,customers!$A$1:$A$1001,customers!$B$1:$B$1001,,0)=0," ",(_xlfn.XLOOKUP(C377,customers!$A$1:$A$1001,customers!$B$1:$B$1001,,0)))</f>
        <v>Waylin Hollingdale</v>
      </c>
      <c r="G377" s="2" t="str">
        <f>IF(VLOOKUP(C377,customers!$A$1:I1376,3,FALSE)=0," ",(VLOOKUP(C377,customers!$A$1:I1376,3,FALSE)))</f>
        <v>whollingdaleaf@about.me</v>
      </c>
      <c r="H377" s="2" t="str">
        <f>VLOOKUP(C377,customers!$A$1:I1376,7,FALSE)</f>
        <v>United States</v>
      </c>
      <c r="I377" t="str">
        <f>VLOOKUP(D377,products!$A$1:G424,2,FALSE)</f>
        <v>Ara</v>
      </c>
      <c r="J377" t="str">
        <f>VLOOKUP(D377,products!$A$1:G424,3,FALSE)</f>
        <v>M</v>
      </c>
      <c r="K377" s="1">
        <f>VLOOKUP(D377,products!$A$1:G424,4,FALSE)</f>
        <v>0.2</v>
      </c>
      <c r="L377" s="6">
        <f>VLOOKUP(D377,products!$A$1:G424,5,FALSE)</f>
        <v>3.375</v>
      </c>
      <c r="M377" s="6">
        <f t="shared" si="5"/>
        <v>6.75</v>
      </c>
      <c r="N377" t="s">
        <v>6198</v>
      </c>
      <c r="O377" t="s">
        <v>6202</v>
      </c>
    </row>
    <row r="378" spans="1:15" x14ac:dyDescent="0.4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2" t="str">
        <f>IF(_xlfn.XLOOKUP(C378,customers!$A$1:$A$1001,customers!$B$1:$B$1001,,0)=0," ",(_xlfn.XLOOKUP(C378,customers!$A$1:$A$1001,customers!$B$1:$B$1001,,0)))</f>
        <v>Judd De Leek</v>
      </c>
      <c r="G378" s="2" t="str">
        <f>IF(VLOOKUP(C378,customers!$A$1:I1377,3,FALSE)=0," ",(VLOOKUP(C378,customers!$A$1:I1377,3,FALSE)))</f>
        <v>jdeag@xrea.com</v>
      </c>
      <c r="H378" s="2" t="str">
        <f>VLOOKUP(C378,customers!$A$1:I1377,7,FALSE)</f>
        <v>United States</v>
      </c>
      <c r="I378" t="str">
        <f>VLOOKUP(D378,products!$A$1:G425,2,FALSE)</f>
        <v>Rob</v>
      </c>
      <c r="J378" t="str">
        <f>VLOOKUP(D378,products!$A$1:G425,3,FALSE)</f>
        <v>M</v>
      </c>
      <c r="K378" s="1">
        <f>VLOOKUP(D378,products!$A$1:G425,4,FALSE)</f>
        <v>0.5</v>
      </c>
      <c r="L378" s="6">
        <f>VLOOKUP(D378,products!$A$1:G425,5,FALSE)</f>
        <v>5.97</v>
      </c>
      <c r="M378" s="6">
        <f t="shared" si="5"/>
        <v>5.97</v>
      </c>
      <c r="N378" t="s">
        <v>6196</v>
      </c>
      <c r="O378" t="s">
        <v>6202</v>
      </c>
    </row>
    <row r="379" spans="1:15" x14ac:dyDescent="0.4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2" t="str">
        <f>IF(_xlfn.XLOOKUP(C379,customers!$A$1:$A$1001,customers!$B$1:$B$1001,,0)=0," ",(_xlfn.XLOOKUP(C379,customers!$A$1:$A$1001,customers!$B$1:$B$1001,,0)))</f>
        <v>Vanya Skullet</v>
      </c>
      <c r="G379" s="2" t="str">
        <f>IF(VLOOKUP(C379,customers!$A$1:I1378,3,FALSE)=0," ",(VLOOKUP(C379,customers!$A$1:I1378,3,FALSE)))</f>
        <v>vskulletah@tinyurl.com</v>
      </c>
      <c r="H379" s="2" t="str">
        <f>VLOOKUP(C379,customers!$A$1:I1378,7,FALSE)</f>
        <v>Ireland</v>
      </c>
      <c r="I379" t="str">
        <f>VLOOKUP(D379,products!$A$1:G426,2,FALSE)</f>
        <v>Rob</v>
      </c>
      <c r="J379" t="str">
        <f>VLOOKUP(D379,products!$A$1:G426,3,FALSE)</f>
        <v>D</v>
      </c>
      <c r="K379" s="1">
        <f>VLOOKUP(D379,products!$A$1:G426,4,FALSE)</f>
        <v>0.2</v>
      </c>
      <c r="L379" s="6">
        <f>VLOOKUP(D379,products!$A$1:G426,5,FALSE)</f>
        <v>2.6849999999999996</v>
      </c>
      <c r="M379" s="6">
        <f t="shared" si="5"/>
        <v>8.0549999999999997</v>
      </c>
      <c r="N379" t="s">
        <v>6196</v>
      </c>
      <c r="O379" t="s">
        <v>6204</v>
      </c>
    </row>
    <row r="380" spans="1:15" x14ac:dyDescent="0.4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2" t="str">
        <f>IF(_xlfn.XLOOKUP(C380,customers!$A$1:$A$1001,customers!$B$1:$B$1001,,0)=0," ",(_xlfn.XLOOKUP(C380,customers!$A$1:$A$1001,customers!$B$1:$B$1001,,0)))</f>
        <v>Jany Rudeforth</v>
      </c>
      <c r="G380" s="2" t="str">
        <f>IF(VLOOKUP(C380,customers!$A$1:I1379,3,FALSE)=0," ",(VLOOKUP(C380,customers!$A$1:I1379,3,FALSE)))</f>
        <v>jrudeforthai@wunderground.com</v>
      </c>
      <c r="H380" s="2" t="str">
        <f>VLOOKUP(C380,customers!$A$1:I1379,7,FALSE)</f>
        <v>Ireland</v>
      </c>
      <c r="I380" t="str">
        <f>VLOOKUP(D380,products!$A$1:G427,2,FALSE)</f>
        <v>Ara</v>
      </c>
      <c r="J380" t="str">
        <f>VLOOKUP(D380,products!$A$1:G427,3,FALSE)</f>
        <v>L</v>
      </c>
      <c r="K380" s="1">
        <f>VLOOKUP(D380,products!$A$1:G427,4,FALSE)</f>
        <v>0.5</v>
      </c>
      <c r="L380" s="6">
        <f>VLOOKUP(D380,products!$A$1:G427,5,FALSE)</f>
        <v>7.77</v>
      </c>
      <c r="M380" s="6">
        <f t="shared" si="5"/>
        <v>23.31</v>
      </c>
      <c r="N380" t="s">
        <v>6198</v>
      </c>
      <c r="O380" t="s">
        <v>6203</v>
      </c>
    </row>
    <row r="381" spans="1:15" x14ac:dyDescent="0.4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2" t="str">
        <f>IF(_xlfn.XLOOKUP(C381,customers!$A$1:$A$1001,customers!$B$1:$B$1001,,0)=0," ",(_xlfn.XLOOKUP(C381,customers!$A$1:$A$1001,customers!$B$1:$B$1001,,0)))</f>
        <v>Ashbey Tomaszewski</v>
      </c>
      <c r="G381" s="2" t="str">
        <f>IF(VLOOKUP(C381,customers!$A$1:I1380,3,FALSE)=0," ",(VLOOKUP(C381,customers!$A$1:I1380,3,FALSE)))</f>
        <v>atomaszewskiaj@answers.com</v>
      </c>
      <c r="H381" s="2" t="str">
        <f>VLOOKUP(C381,customers!$A$1:I1380,7,FALSE)</f>
        <v>United Kingdom</v>
      </c>
      <c r="I381" t="str">
        <f>VLOOKUP(D381,products!$A$1:G428,2,FALSE)</f>
        <v>Rob</v>
      </c>
      <c r="J381" t="str">
        <f>VLOOKUP(D381,products!$A$1:G428,3,FALSE)</f>
        <v>L</v>
      </c>
      <c r="K381" s="1">
        <f>VLOOKUP(D381,products!$A$1:G428,4,FALSE)</f>
        <v>0.5</v>
      </c>
      <c r="L381" s="6">
        <f>VLOOKUP(D381,products!$A$1:G428,5,FALSE)</f>
        <v>7.169999999999999</v>
      </c>
      <c r="M381" s="6">
        <f t="shared" si="5"/>
        <v>43.019999999999996</v>
      </c>
      <c r="N381" t="s">
        <v>6196</v>
      </c>
      <c r="O381" t="s">
        <v>6203</v>
      </c>
    </row>
    <row r="382" spans="1:15" x14ac:dyDescent="0.4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2" t="str">
        <f>IF(_xlfn.XLOOKUP(C382,customers!$A$1:$A$1001,customers!$B$1:$B$1001,,0)=0," ",(_xlfn.XLOOKUP(C382,customers!$A$1:$A$1001,customers!$B$1:$B$1001,,0)))</f>
        <v>Flynn Antony</v>
      </c>
      <c r="G382" s="2" t="str">
        <f>IF(VLOOKUP(C382,customers!$A$1:I1381,3,FALSE)=0," ",(VLOOKUP(C382,customers!$A$1:I1381,3,FALSE)))</f>
        <v xml:space="preserve"> </v>
      </c>
      <c r="H382" s="2" t="str">
        <f>VLOOKUP(C382,customers!$A$1:I1381,7,FALSE)</f>
        <v>United States</v>
      </c>
      <c r="I382" t="str">
        <f>VLOOKUP(D382,products!$A$1:G429,2,FALSE)</f>
        <v>Lib</v>
      </c>
      <c r="J382" t="str">
        <f>VLOOKUP(D382,products!$A$1:G429,3,FALSE)</f>
        <v>D</v>
      </c>
      <c r="K382" s="1">
        <f>VLOOKUP(D382,products!$A$1:G429,4,FALSE)</f>
        <v>0.5</v>
      </c>
      <c r="L382" s="6">
        <f>VLOOKUP(D382,products!$A$1:G429,5,FALSE)</f>
        <v>7.77</v>
      </c>
      <c r="M382" s="6">
        <f t="shared" si="5"/>
        <v>23.31</v>
      </c>
      <c r="N382" t="s">
        <v>6199</v>
      </c>
      <c r="O382" t="s">
        <v>6204</v>
      </c>
    </row>
    <row r="383" spans="1:15" x14ac:dyDescent="0.4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2" t="str">
        <f>IF(_xlfn.XLOOKUP(C383,customers!$A$1:$A$1001,customers!$B$1:$B$1001,,0)=0," ",(_xlfn.XLOOKUP(C383,customers!$A$1:$A$1001,customers!$B$1:$B$1001,,0)))</f>
        <v>Pren Bess</v>
      </c>
      <c r="G383" s="2" t="str">
        <f>IF(VLOOKUP(C383,customers!$A$1:I1382,3,FALSE)=0," ",(VLOOKUP(C383,customers!$A$1:I1382,3,FALSE)))</f>
        <v>pbessal@qq.com</v>
      </c>
      <c r="H383" s="2" t="str">
        <f>VLOOKUP(C383,customers!$A$1:I1382,7,FALSE)</f>
        <v>United States</v>
      </c>
      <c r="I383" t="str">
        <f>VLOOKUP(D383,products!$A$1:G430,2,FALSE)</f>
        <v>Ara</v>
      </c>
      <c r="J383" t="str">
        <f>VLOOKUP(D383,products!$A$1:G430,3,FALSE)</f>
        <v>D</v>
      </c>
      <c r="K383" s="1">
        <f>VLOOKUP(D383,products!$A$1:G430,4,FALSE)</f>
        <v>0.2</v>
      </c>
      <c r="L383" s="6">
        <f>VLOOKUP(D383,products!$A$1:G430,5,FALSE)</f>
        <v>2.9849999999999999</v>
      </c>
      <c r="M383" s="6">
        <f t="shared" si="5"/>
        <v>14.924999999999999</v>
      </c>
      <c r="N383" t="s">
        <v>6198</v>
      </c>
      <c r="O383" t="s">
        <v>6204</v>
      </c>
    </row>
    <row r="384" spans="1:15" x14ac:dyDescent="0.4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2" t="str">
        <f>IF(_xlfn.XLOOKUP(C384,customers!$A$1:$A$1001,customers!$B$1:$B$1001,,0)=0," ",(_xlfn.XLOOKUP(C384,customers!$A$1:$A$1001,customers!$B$1:$B$1001,,0)))</f>
        <v>Elka Windress</v>
      </c>
      <c r="G384" s="2" t="str">
        <f>IF(VLOOKUP(C384,customers!$A$1:I1383,3,FALSE)=0," ",(VLOOKUP(C384,customers!$A$1:I1383,3,FALSE)))</f>
        <v>ewindressam@marketwatch.com</v>
      </c>
      <c r="H384" s="2" t="str">
        <f>VLOOKUP(C384,customers!$A$1:I1383,7,FALSE)</f>
        <v>United States</v>
      </c>
      <c r="I384" t="str">
        <f>VLOOKUP(D384,products!$A$1:G431,2,FALSE)</f>
        <v>Exc</v>
      </c>
      <c r="J384" t="str">
        <f>VLOOKUP(D384,products!$A$1:G431,3,FALSE)</f>
        <v>D</v>
      </c>
      <c r="K384" s="1">
        <f>VLOOKUP(D384,products!$A$1:G431,4,FALSE)</f>
        <v>0.5</v>
      </c>
      <c r="L384" s="6">
        <f>VLOOKUP(D384,products!$A$1:G431,5,FALSE)</f>
        <v>7.29</v>
      </c>
      <c r="M384" s="6">
        <f t="shared" si="5"/>
        <v>21.87</v>
      </c>
      <c r="N384" t="s">
        <v>6197</v>
      </c>
      <c r="O384" t="s">
        <v>6204</v>
      </c>
    </row>
    <row r="385" spans="1:15" x14ac:dyDescent="0.4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2" t="str">
        <f>IF(_xlfn.XLOOKUP(C385,customers!$A$1:$A$1001,customers!$B$1:$B$1001,,0)=0," ",(_xlfn.XLOOKUP(C385,customers!$A$1:$A$1001,customers!$B$1:$B$1001,,0)))</f>
        <v>Marty Kidstoun</v>
      </c>
      <c r="G385" s="2" t="str">
        <f>IF(VLOOKUP(C385,customers!$A$1:I1384,3,FALSE)=0," ",(VLOOKUP(C385,customers!$A$1:I1384,3,FALSE)))</f>
        <v xml:space="preserve"> </v>
      </c>
      <c r="H385" s="2" t="str">
        <f>VLOOKUP(C385,customers!$A$1:I1384,7,FALSE)</f>
        <v>United States</v>
      </c>
      <c r="I385" t="str">
        <f>VLOOKUP(D385,products!$A$1:G432,2,FALSE)</f>
        <v>Exc</v>
      </c>
      <c r="J385" t="str">
        <f>VLOOKUP(D385,products!$A$1:G432,3,FALSE)</f>
        <v>L</v>
      </c>
      <c r="K385" s="1">
        <f>VLOOKUP(D385,products!$A$1:G432,4,FALSE)</f>
        <v>0.5</v>
      </c>
      <c r="L385" s="6">
        <f>VLOOKUP(D385,products!$A$1:G432,5,FALSE)</f>
        <v>8.91</v>
      </c>
      <c r="M385" s="6">
        <f t="shared" si="5"/>
        <v>53.46</v>
      </c>
      <c r="N385" t="s">
        <v>6197</v>
      </c>
      <c r="O385" t="s">
        <v>6203</v>
      </c>
    </row>
    <row r="386" spans="1:15" x14ac:dyDescent="0.4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2" t="str">
        <f>IF(_xlfn.XLOOKUP(C386,customers!$A$1:$A$1001,customers!$B$1:$B$1001,,0)=0," ",(_xlfn.XLOOKUP(C386,customers!$A$1:$A$1001,customers!$B$1:$B$1001,,0)))</f>
        <v>Nickey Dimbleby</v>
      </c>
      <c r="G386" s="2" t="str">
        <f>IF(VLOOKUP(C386,customers!$A$1:I1385,3,FALSE)=0," ",(VLOOKUP(C386,customers!$A$1:I1385,3,FALSE)))</f>
        <v xml:space="preserve"> </v>
      </c>
      <c r="H386" s="2" t="str">
        <f>VLOOKUP(C386,customers!$A$1:I1385,7,FALSE)</f>
        <v>United States</v>
      </c>
      <c r="I386" t="str">
        <f>VLOOKUP(D386,products!$A$1:G433,2,FALSE)</f>
        <v>Ara</v>
      </c>
      <c r="J386" t="str">
        <f>VLOOKUP(D386,products!$A$1:G433,3,FALSE)</f>
        <v>L</v>
      </c>
      <c r="K386" s="1">
        <f>VLOOKUP(D386,products!$A$1:G433,4,FALSE)</f>
        <v>2.5</v>
      </c>
      <c r="L386" s="6">
        <f>VLOOKUP(D386,products!$A$1:G433,5,FALSE)</f>
        <v>29.784999999999997</v>
      </c>
      <c r="M386" s="6">
        <f t="shared" si="5"/>
        <v>119.13999999999999</v>
      </c>
      <c r="N386" t="s">
        <v>6198</v>
      </c>
      <c r="O386" t="s">
        <v>6203</v>
      </c>
    </row>
    <row r="387" spans="1:15" x14ac:dyDescent="0.4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2" t="str">
        <f>IF(_xlfn.XLOOKUP(C387,customers!$A$1:$A$1001,customers!$B$1:$B$1001,,0)=0," ",(_xlfn.XLOOKUP(C387,customers!$A$1:$A$1001,customers!$B$1:$B$1001,,0)))</f>
        <v>Virgil Baumadier</v>
      </c>
      <c r="G387" s="2" t="str">
        <f>IF(VLOOKUP(C387,customers!$A$1:I1386,3,FALSE)=0," ",(VLOOKUP(C387,customers!$A$1:I1386,3,FALSE)))</f>
        <v>vbaumadierap@google.cn</v>
      </c>
      <c r="H387" s="2" t="str">
        <f>VLOOKUP(C387,customers!$A$1:I1386,7,FALSE)</f>
        <v>United States</v>
      </c>
      <c r="I387" t="str">
        <f>VLOOKUP(D387,products!$A$1:G434,2,FALSE)</f>
        <v>Lib</v>
      </c>
      <c r="J387" t="str">
        <f>VLOOKUP(D387,products!$A$1:G434,3,FALSE)</f>
        <v>M</v>
      </c>
      <c r="K387" s="1">
        <f>VLOOKUP(D387,products!$A$1:G434,4,FALSE)</f>
        <v>0.5</v>
      </c>
      <c r="L387" s="6">
        <f>VLOOKUP(D387,products!$A$1:G434,5,FALSE)</f>
        <v>8.73</v>
      </c>
      <c r="M387" s="6">
        <f t="shared" ref="M387:M450" si="6">L387*E387</f>
        <v>43.650000000000006</v>
      </c>
      <c r="N387" t="s">
        <v>6199</v>
      </c>
      <c r="O387" t="s">
        <v>6202</v>
      </c>
    </row>
    <row r="388" spans="1:15" x14ac:dyDescent="0.4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2" t="str">
        <f>IF(_xlfn.XLOOKUP(C388,customers!$A$1:$A$1001,customers!$B$1:$B$1001,,0)=0," ",(_xlfn.XLOOKUP(C388,customers!$A$1:$A$1001,customers!$B$1:$B$1001,,0)))</f>
        <v>Lenore Messenbird</v>
      </c>
      <c r="G388" s="2" t="str">
        <f>IF(VLOOKUP(C388,customers!$A$1:I1387,3,FALSE)=0," ",(VLOOKUP(C388,customers!$A$1:I1387,3,FALSE)))</f>
        <v xml:space="preserve"> </v>
      </c>
      <c r="H388" s="2" t="str">
        <f>VLOOKUP(C388,customers!$A$1:I1387,7,FALSE)</f>
        <v>United States</v>
      </c>
      <c r="I388" t="str">
        <f>VLOOKUP(D388,products!$A$1:G435,2,FALSE)</f>
        <v>Ara</v>
      </c>
      <c r="J388" t="str">
        <f>VLOOKUP(D388,products!$A$1:G435,3,FALSE)</f>
        <v>D</v>
      </c>
      <c r="K388" s="1">
        <f>VLOOKUP(D388,products!$A$1:G435,4,FALSE)</f>
        <v>0.2</v>
      </c>
      <c r="L388" s="6">
        <f>VLOOKUP(D388,products!$A$1:G435,5,FALSE)</f>
        <v>2.9849999999999999</v>
      </c>
      <c r="M388" s="6">
        <f t="shared" si="6"/>
        <v>17.91</v>
      </c>
      <c r="N388" t="s">
        <v>6198</v>
      </c>
      <c r="O388" t="s">
        <v>6204</v>
      </c>
    </row>
    <row r="389" spans="1:15" x14ac:dyDescent="0.4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2" t="str">
        <f>IF(_xlfn.XLOOKUP(C389,customers!$A$1:$A$1001,customers!$B$1:$B$1001,,0)=0," ",(_xlfn.XLOOKUP(C389,customers!$A$1:$A$1001,customers!$B$1:$B$1001,,0)))</f>
        <v>Shirleen Welds</v>
      </c>
      <c r="G389" s="2" t="str">
        <f>IF(VLOOKUP(C389,customers!$A$1:I1388,3,FALSE)=0," ",(VLOOKUP(C389,customers!$A$1:I1388,3,FALSE)))</f>
        <v>sweldsar@wired.com</v>
      </c>
      <c r="H389" s="2" t="str">
        <f>VLOOKUP(C389,customers!$A$1:I1388,7,FALSE)</f>
        <v>United States</v>
      </c>
      <c r="I389" t="str">
        <f>VLOOKUP(D389,products!$A$1:G436,2,FALSE)</f>
        <v>Exc</v>
      </c>
      <c r="J389" t="str">
        <f>VLOOKUP(D389,products!$A$1:G436,3,FALSE)</f>
        <v>L</v>
      </c>
      <c r="K389" s="1">
        <f>VLOOKUP(D389,products!$A$1:G436,4,FALSE)</f>
        <v>1</v>
      </c>
      <c r="L389" s="6">
        <f>VLOOKUP(D389,products!$A$1:G436,5,FALSE)</f>
        <v>14.85</v>
      </c>
      <c r="M389" s="6">
        <f t="shared" si="6"/>
        <v>74.25</v>
      </c>
      <c r="N389" t="s">
        <v>6197</v>
      </c>
      <c r="O389" t="s">
        <v>6203</v>
      </c>
    </row>
    <row r="390" spans="1:15" x14ac:dyDescent="0.4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2" t="str">
        <f>IF(_xlfn.XLOOKUP(C390,customers!$A$1:$A$1001,customers!$B$1:$B$1001,,0)=0," ",(_xlfn.XLOOKUP(C390,customers!$A$1:$A$1001,customers!$B$1:$B$1001,,0)))</f>
        <v>Maisie Sarvar</v>
      </c>
      <c r="G390" s="2" t="str">
        <f>IF(VLOOKUP(C390,customers!$A$1:I1389,3,FALSE)=0," ",(VLOOKUP(C390,customers!$A$1:I1389,3,FALSE)))</f>
        <v>msarvaras@artisteer.com</v>
      </c>
      <c r="H390" s="2" t="str">
        <f>VLOOKUP(C390,customers!$A$1:I1389,7,FALSE)</f>
        <v>United States</v>
      </c>
      <c r="I390" t="str">
        <f>VLOOKUP(D390,products!$A$1:G437,2,FALSE)</f>
        <v>Lib</v>
      </c>
      <c r="J390" t="str">
        <f>VLOOKUP(D390,products!$A$1:G437,3,FALSE)</f>
        <v>D</v>
      </c>
      <c r="K390" s="1">
        <f>VLOOKUP(D390,products!$A$1:G437,4,FALSE)</f>
        <v>0.2</v>
      </c>
      <c r="L390" s="6">
        <f>VLOOKUP(D390,products!$A$1:G437,5,FALSE)</f>
        <v>3.8849999999999998</v>
      </c>
      <c r="M390" s="6">
        <f t="shared" si="6"/>
        <v>11.654999999999999</v>
      </c>
      <c r="N390" t="s">
        <v>6199</v>
      </c>
      <c r="O390" t="s">
        <v>6204</v>
      </c>
    </row>
    <row r="391" spans="1:15" x14ac:dyDescent="0.4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2" t="str">
        <f>IF(_xlfn.XLOOKUP(C391,customers!$A$1:$A$1001,customers!$B$1:$B$1001,,0)=0," ",(_xlfn.XLOOKUP(C391,customers!$A$1:$A$1001,customers!$B$1:$B$1001,,0)))</f>
        <v>Andrej Havick</v>
      </c>
      <c r="G391" s="2" t="str">
        <f>IF(VLOOKUP(C391,customers!$A$1:I1390,3,FALSE)=0," ",(VLOOKUP(C391,customers!$A$1:I1390,3,FALSE)))</f>
        <v>ahavickat@nsw.gov.au</v>
      </c>
      <c r="H391" s="2" t="str">
        <f>VLOOKUP(C391,customers!$A$1:I1390,7,FALSE)</f>
        <v>United States</v>
      </c>
      <c r="I391" t="str">
        <f>VLOOKUP(D391,products!$A$1:G438,2,FALSE)</f>
        <v>Lib</v>
      </c>
      <c r="J391" t="str">
        <f>VLOOKUP(D391,products!$A$1:G438,3,FALSE)</f>
        <v>D</v>
      </c>
      <c r="K391" s="1">
        <f>VLOOKUP(D391,products!$A$1:G438,4,FALSE)</f>
        <v>0.5</v>
      </c>
      <c r="L391" s="6">
        <f>VLOOKUP(D391,products!$A$1:G438,5,FALSE)</f>
        <v>7.77</v>
      </c>
      <c r="M391" s="6">
        <f t="shared" si="6"/>
        <v>23.31</v>
      </c>
      <c r="N391" t="s">
        <v>6199</v>
      </c>
      <c r="O391" t="s">
        <v>6204</v>
      </c>
    </row>
    <row r="392" spans="1:15" x14ac:dyDescent="0.4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2" t="str">
        <f>IF(_xlfn.XLOOKUP(C392,customers!$A$1:$A$1001,customers!$B$1:$B$1001,,0)=0," ",(_xlfn.XLOOKUP(C392,customers!$A$1:$A$1001,customers!$B$1:$B$1001,,0)))</f>
        <v>Sloan Diviny</v>
      </c>
      <c r="G392" s="2" t="str">
        <f>IF(VLOOKUP(C392,customers!$A$1:I1391,3,FALSE)=0," ",(VLOOKUP(C392,customers!$A$1:I1391,3,FALSE)))</f>
        <v>sdivinyau@ask.com</v>
      </c>
      <c r="H392" s="2" t="str">
        <f>VLOOKUP(C392,customers!$A$1:I1391,7,FALSE)</f>
        <v>United States</v>
      </c>
      <c r="I392" t="str">
        <f>VLOOKUP(D392,products!$A$1:G439,2,FALSE)</f>
        <v>Exc</v>
      </c>
      <c r="J392" t="str">
        <f>VLOOKUP(D392,products!$A$1:G439,3,FALSE)</f>
        <v>D</v>
      </c>
      <c r="K392" s="1">
        <f>VLOOKUP(D392,products!$A$1:G439,4,FALSE)</f>
        <v>0.5</v>
      </c>
      <c r="L392" s="6">
        <f>VLOOKUP(D392,products!$A$1:G439,5,FALSE)</f>
        <v>7.29</v>
      </c>
      <c r="M392" s="6">
        <f t="shared" si="6"/>
        <v>14.58</v>
      </c>
      <c r="N392" t="s">
        <v>6197</v>
      </c>
      <c r="O392" t="s">
        <v>6204</v>
      </c>
    </row>
    <row r="393" spans="1:15" x14ac:dyDescent="0.4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2" t="str">
        <f>IF(_xlfn.XLOOKUP(C393,customers!$A$1:$A$1001,customers!$B$1:$B$1001,,0)=0," ",(_xlfn.XLOOKUP(C393,customers!$A$1:$A$1001,customers!$B$1:$B$1001,,0)))</f>
        <v>Itch Norquoy</v>
      </c>
      <c r="G393" s="2" t="str">
        <f>IF(VLOOKUP(C393,customers!$A$1:I1392,3,FALSE)=0," ",(VLOOKUP(C393,customers!$A$1:I1392,3,FALSE)))</f>
        <v>inorquoyav@businessweek.com</v>
      </c>
      <c r="H393" s="2" t="str">
        <f>VLOOKUP(C393,customers!$A$1:I1392,7,FALSE)</f>
        <v>United States</v>
      </c>
      <c r="I393" t="str">
        <f>VLOOKUP(D393,products!$A$1:G440,2,FALSE)</f>
        <v>Ara</v>
      </c>
      <c r="J393" t="str">
        <f>VLOOKUP(D393,products!$A$1:G440,3,FALSE)</f>
        <v>M</v>
      </c>
      <c r="K393" s="1">
        <f>VLOOKUP(D393,products!$A$1:G440,4,FALSE)</f>
        <v>0.5</v>
      </c>
      <c r="L393" s="6">
        <f>VLOOKUP(D393,products!$A$1:G440,5,FALSE)</f>
        <v>6.75</v>
      </c>
      <c r="M393" s="6">
        <f t="shared" si="6"/>
        <v>13.5</v>
      </c>
      <c r="N393" t="s">
        <v>6198</v>
      </c>
      <c r="O393" t="s">
        <v>6202</v>
      </c>
    </row>
    <row r="394" spans="1:15" x14ac:dyDescent="0.4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2" t="str">
        <f>IF(_xlfn.XLOOKUP(C394,customers!$A$1:$A$1001,customers!$B$1:$B$1001,,0)=0," ",(_xlfn.XLOOKUP(C394,customers!$A$1:$A$1001,customers!$B$1:$B$1001,,0)))</f>
        <v>Anson Iddison</v>
      </c>
      <c r="G394" s="2" t="str">
        <f>IF(VLOOKUP(C394,customers!$A$1:I1393,3,FALSE)=0," ",(VLOOKUP(C394,customers!$A$1:I1393,3,FALSE)))</f>
        <v>aiddisonaw@usa.gov</v>
      </c>
      <c r="H394" s="2" t="str">
        <f>VLOOKUP(C394,customers!$A$1:I1393,7,FALSE)</f>
        <v>United States</v>
      </c>
      <c r="I394" t="str">
        <f>VLOOKUP(D394,products!$A$1:G441,2,FALSE)</f>
        <v>Exc</v>
      </c>
      <c r="J394" t="str">
        <f>VLOOKUP(D394,products!$A$1:G441,3,FALSE)</f>
        <v>L</v>
      </c>
      <c r="K394" s="1">
        <f>VLOOKUP(D394,products!$A$1:G441,4,FALSE)</f>
        <v>1</v>
      </c>
      <c r="L394" s="6">
        <f>VLOOKUP(D394,products!$A$1:G441,5,FALSE)</f>
        <v>14.85</v>
      </c>
      <c r="M394" s="6">
        <f t="shared" si="6"/>
        <v>89.1</v>
      </c>
      <c r="N394" t="s">
        <v>6197</v>
      </c>
      <c r="O394" t="s">
        <v>6203</v>
      </c>
    </row>
    <row r="395" spans="1:15" x14ac:dyDescent="0.4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2" t="str">
        <f>IF(_xlfn.XLOOKUP(C395,customers!$A$1:$A$1001,customers!$B$1:$B$1001,,0)=0," ",(_xlfn.XLOOKUP(C395,customers!$A$1:$A$1001,customers!$B$1:$B$1001,,0)))</f>
        <v>Anson Iddison</v>
      </c>
      <c r="G395" s="2" t="str">
        <f>IF(VLOOKUP(C395,customers!$A$1:I1394,3,FALSE)=0," ",(VLOOKUP(C395,customers!$A$1:I1394,3,FALSE)))</f>
        <v>aiddisonaw@usa.gov</v>
      </c>
      <c r="H395" s="2" t="str">
        <f>VLOOKUP(C395,customers!$A$1:I1394,7,FALSE)</f>
        <v>United States</v>
      </c>
      <c r="I395" t="str">
        <f>VLOOKUP(D395,products!$A$1:G442,2,FALSE)</f>
        <v>Ara</v>
      </c>
      <c r="J395" t="str">
        <f>VLOOKUP(D395,products!$A$1:G442,3,FALSE)</f>
        <v>L</v>
      </c>
      <c r="K395" s="1">
        <f>VLOOKUP(D395,products!$A$1:G442,4,FALSE)</f>
        <v>0.2</v>
      </c>
      <c r="L395" s="6">
        <f>VLOOKUP(D395,products!$A$1:G442,5,FALSE)</f>
        <v>3.8849999999999998</v>
      </c>
      <c r="M395" s="6">
        <f t="shared" si="6"/>
        <v>3.8849999999999998</v>
      </c>
      <c r="N395" t="s">
        <v>6198</v>
      </c>
      <c r="O395" t="s">
        <v>6203</v>
      </c>
    </row>
    <row r="396" spans="1:15" x14ac:dyDescent="0.4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2" t="str">
        <f>IF(_xlfn.XLOOKUP(C396,customers!$A$1:$A$1001,customers!$B$1:$B$1001,,0)=0," ",(_xlfn.XLOOKUP(C396,customers!$A$1:$A$1001,customers!$B$1:$B$1001,,0)))</f>
        <v>Randal Longfield</v>
      </c>
      <c r="G396" s="2" t="str">
        <f>IF(VLOOKUP(C396,customers!$A$1:I1395,3,FALSE)=0," ",(VLOOKUP(C396,customers!$A$1:I1395,3,FALSE)))</f>
        <v>rlongfielday@bluehost.com</v>
      </c>
      <c r="H396" s="2" t="str">
        <f>VLOOKUP(C396,customers!$A$1:I1395,7,FALSE)</f>
        <v>United States</v>
      </c>
      <c r="I396" t="str">
        <f>VLOOKUP(D396,products!$A$1:G443,2,FALSE)</f>
        <v>Rob</v>
      </c>
      <c r="J396" t="str">
        <f>VLOOKUP(D396,products!$A$1:G443,3,FALSE)</f>
        <v>L</v>
      </c>
      <c r="K396" s="1">
        <f>VLOOKUP(D396,products!$A$1:G443,4,FALSE)</f>
        <v>2.5</v>
      </c>
      <c r="L396" s="6">
        <f>VLOOKUP(D396,products!$A$1:G443,5,FALSE)</f>
        <v>27.484999999999996</v>
      </c>
      <c r="M396" s="6">
        <f t="shared" si="6"/>
        <v>109.93999999999998</v>
      </c>
      <c r="N396" t="s">
        <v>6196</v>
      </c>
      <c r="O396" t="s">
        <v>6203</v>
      </c>
    </row>
    <row r="397" spans="1:15" x14ac:dyDescent="0.4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2" t="str">
        <f>IF(_xlfn.XLOOKUP(C397,customers!$A$1:$A$1001,customers!$B$1:$B$1001,,0)=0," ",(_xlfn.XLOOKUP(C397,customers!$A$1:$A$1001,customers!$B$1:$B$1001,,0)))</f>
        <v>Gregorius Kislingbury</v>
      </c>
      <c r="G397" s="2" t="str">
        <f>IF(VLOOKUP(C397,customers!$A$1:I1396,3,FALSE)=0," ",(VLOOKUP(C397,customers!$A$1:I1396,3,FALSE)))</f>
        <v>gkislingburyaz@samsung.com</v>
      </c>
      <c r="H397" s="2" t="str">
        <f>VLOOKUP(C397,customers!$A$1:I1396,7,FALSE)</f>
        <v>United States</v>
      </c>
      <c r="I397" t="str">
        <f>VLOOKUP(D397,products!$A$1:G444,2,FALSE)</f>
        <v>Lib</v>
      </c>
      <c r="J397" t="str">
        <f>VLOOKUP(D397,products!$A$1:G444,3,FALSE)</f>
        <v>D</v>
      </c>
      <c r="K397" s="1">
        <f>VLOOKUP(D397,products!$A$1:G444,4,FALSE)</f>
        <v>0.5</v>
      </c>
      <c r="L397" s="6">
        <f>VLOOKUP(D397,products!$A$1:G444,5,FALSE)</f>
        <v>7.77</v>
      </c>
      <c r="M397" s="6">
        <f t="shared" si="6"/>
        <v>46.62</v>
      </c>
      <c r="N397" t="s">
        <v>6199</v>
      </c>
      <c r="O397" t="s">
        <v>6204</v>
      </c>
    </row>
    <row r="398" spans="1:15" x14ac:dyDescent="0.4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2" t="str">
        <f>IF(_xlfn.XLOOKUP(C398,customers!$A$1:$A$1001,customers!$B$1:$B$1001,,0)=0," ",(_xlfn.XLOOKUP(C398,customers!$A$1:$A$1001,customers!$B$1:$B$1001,,0)))</f>
        <v>Xenos Gibbons</v>
      </c>
      <c r="G398" s="2" t="str">
        <f>IF(VLOOKUP(C398,customers!$A$1:I1397,3,FALSE)=0," ",(VLOOKUP(C398,customers!$A$1:I1397,3,FALSE)))</f>
        <v>xgibbonsb0@artisteer.com</v>
      </c>
      <c r="H398" s="2" t="str">
        <f>VLOOKUP(C398,customers!$A$1:I1397,7,FALSE)</f>
        <v>United States</v>
      </c>
      <c r="I398" t="str">
        <f>VLOOKUP(D398,products!$A$1:G445,2,FALSE)</f>
        <v>Ara</v>
      </c>
      <c r="J398" t="str">
        <f>VLOOKUP(D398,products!$A$1:G445,3,FALSE)</f>
        <v>L</v>
      </c>
      <c r="K398" s="1">
        <f>VLOOKUP(D398,products!$A$1:G445,4,FALSE)</f>
        <v>0.5</v>
      </c>
      <c r="L398" s="6">
        <f>VLOOKUP(D398,products!$A$1:G445,5,FALSE)</f>
        <v>7.77</v>
      </c>
      <c r="M398" s="6">
        <f t="shared" si="6"/>
        <v>38.849999999999994</v>
      </c>
      <c r="N398" t="s">
        <v>6198</v>
      </c>
      <c r="O398" t="s">
        <v>6203</v>
      </c>
    </row>
    <row r="399" spans="1:15" x14ac:dyDescent="0.4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2" t="str">
        <f>IF(_xlfn.XLOOKUP(C399,customers!$A$1:$A$1001,customers!$B$1:$B$1001,,0)=0," ",(_xlfn.XLOOKUP(C399,customers!$A$1:$A$1001,customers!$B$1:$B$1001,,0)))</f>
        <v>Fleur Parres</v>
      </c>
      <c r="G399" s="2" t="str">
        <f>IF(VLOOKUP(C399,customers!$A$1:I1398,3,FALSE)=0," ",(VLOOKUP(C399,customers!$A$1:I1398,3,FALSE)))</f>
        <v>fparresb1@imageshack.us</v>
      </c>
      <c r="H399" s="2" t="str">
        <f>VLOOKUP(C399,customers!$A$1:I1398,7,FALSE)</f>
        <v>United States</v>
      </c>
      <c r="I399" t="str">
        <f>VLOOKUP(D399,products!$A$1:G446,2,FALSE)</f>
        <v>Lib</v>
      </c>
      <c r="J399" t="str">
        <f>VLOOKUP(D399,products!$A$1:G446,3,FALSE)</f>
        <v>D</v>
      </c>
      <c r="K399" s="1">
        <f>VLOOKUP(D399,products!$A$1:G446,4,FALSE)</f>
        <v>0.5</v>
      </c>
      <c r="L399" s="6">
        <f>VLOOKUP(D399,products!$A$1:G446,5,FALSE)</f>
        <v>7.77</v>
      </c>
      <c r="M399" s="6">
        <f t="shared" si="6"/>
        <v>31.08</v>
      </c>
      <c r="N399" t="s">
        <v>6199</v>
      </c>
      <c r="O399" t="s">
        <v>6204</v>
      </c>
    </row>
    <row r="400" spans="1:15" x14ac:dyDescent="0.4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2" t="str">
        <f>IF(_xlfn.XLOOKUP(C400,customers!$A$1:$A$1001,customers!$B$1:$B$1001,,0)=0," ",(_xlfn.XLOOKUP(C400,customers!$A$1:$A$1001,customers!$B$1:$B$1001,,0)))</f>
        <v>Gran Sibray</v>
      </c>
      <c r="G400" s="2" t="str">
        <f>IF(VLOOKUP(C400,customers!$A$1:I1399,3,FALSE)=0," ",(VLOOKUP(C400,customers!$A$1:I1399,3,FALSE)))</f>
        <v>gsibrayb2@wsj.com</v>
      </c>
      <c r="H400" s="2" t="str">
        <f>VLOOKUP(C400,customers!$A$1:I1399,7,FALSE)</f>
        <v>United States</v>
      </c>
      <c r="I400" t="str">
        <f>VLOOKUP(D400,products!$A$1:G447,2,FALSE)</f>
        <v>Ara</v>
      </c>
      <c r="J400" t="str">
        <f>VLOOKUP(D400,products!$A$1:G447,3,FALSE)</f>
        <v>D</v>
      </c>
      <c r="K400" s="1">
        <f>VLOOKUP(D400,products!$A$1:G447,4,FALSE)</f>
        <v>0.2</v>
      </c>
      <c r="L400" s="6">
        <f>VLOOKUP(D400,products!$A$1:G447,5,FALSE)</f>
        <v>2.9849999999999999</v>
      </c>
      <c r="M400" s="6">
        <f t="shared" si="6"/>
        <v>17.91</v>
      </c>
      <c r="N400" t="s">
        <v>6198</v>
      </c>
      <c r="O400" t="s">
        <v>6204</v>
      </c>
    </row>
    <row r="401" spans="1:15" x14ac:dyDescent="0.4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2" t="str">
        <f>IF(_xlfn.XLOOKUP(C401,customers!$A$1:$A$1001,customers!$B$1:$B$1001,,0)=0," ",(_xlfn.XLOOKUP(C401,customers!$A$1:$A$1001,customers!$B$1:$B$1001,,0)))</f>
        <v>Ingelbert Hotchkin</v>
      </c>
      <c r="G401" s="2" t="str">
        <f>IF(VLOOKUP(C401,customers!$A$1:I1400,3,FALSE)=0," ",(VLOOKUP(C401,customers!$A$1:I1400,3,FALSE)))</f>
        <v>ihotchkinb3@mit.edu</v>
      </c>
      <c r="H401" s="2" t="str">
        <f>VLOOKUP(C401,customers!$A$1:I1400,7,FALSE)</f>
        <v>United Kingdom</v>
      </c>
      <c r="I401" t="str">
        <f>VLOOKUP(D401,products!$A$1:G448,2,FALSE)</f>
        <v>Exc</v>
      </c>
      <c r="J401" t="str">
        <f>VLOOKUP(D401,products!$A$1:G448,3,FALSE)</f>
        <v>D</v>
      </c>
      <c r="K401" s="1">
        <f>VLOOKUP(D401,products!$A$1:G448,4,FALSE)</f>
        <v>2.5</v>
      </c>
      <c r="L401" s="6">
        <f>VLOOKUP(D401,products!$A$1:G448,5,FALSE)</f>
        <v>27.945</v>
      </c>
      <c r="M401" s="6">
        <f t="shared" si="6"/>
        <v>167.67000000000002</v>
      </c>
      <c r="N401" t="s">
        <v>6197</v>
      </c>
      <c r="O401" t="s">
        <v>6204</v>
      </c>
    </row>
    <row r="402" spans="1:15" x14ac:dyDescent="0.4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2" t="str">
        <f>IF(_xlfn.XLOOKUP(C402,customers!$A$1:$A$1001,customers!$B$1:$B$1001,,0)=0," ",(_xlfn.XLOOKUP(C402,customers!$A$1:$A$1001,customers!$B$1:$B$1001,,0)))</f>
        <v>Neely Broadberrie</v>
      </c>
      <c r="G402" s="2" t="str">
        <f>IF(VLOOKUP(C402,customers!$A$1:I1401,3,FALSE)=0," ",(VLOOKUP(C402,customers!$A$1:I1401,3,FALSE)))</f>
        <v>nbroadberrieb4@gnu.org</v>
      </c>
      <c r="H402" s="2" t="str">
        <f>VLOOKUP(C402,customers!$A$1:I1401,7,FALSE)</f>
        <v>United States</v>
      </c>
      <c r="I402" t="str">
        <f>VLOOKUP(D402,products!$A$1:G449,2,FALSE)</f>
        <v>Lib</v>
      </c>
      <c r="J402" t="str">
        <f>VLOOKUP(D402,products!$A$1:G449,3,FALSE)</f>
        <v>L</v>
      </c>
      <c r="K402" s="1">
        <f>VLOOKUP(D402,products!$A$1:G449,4,FALSE)</f>
        <v>1</v>
      </c>
      <c r="L402" s="6">
        <f>VLOOKUP(D402,products!$A$1:G449,5,FALSE)</f>
        <v>15.85</v>
      </c>
      <c r="M402" s="6">
        <f t="shared" si="6"/>
        <v>63.4</v>
      </c>
      <c r="N402" t="s">
        <v>6199</v>
      </c>
      <c r="O402" t="s">
        <v>6203</v>
      </c>
    </row>
    <row r="403" spans="1:15" x14ac:dyDescent="0.4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2" t="str">
        <f>IF(_xlfn.XLOOKUP(C403,customers!$A$1:$A$1001,customers!$B$1:$B$1001,,0)=0," ",(_xlfn.XLOOKUP(C403,customers!$A$1:$A$1001,customers!$B$1:$B$1001,,0)))</f>
        <v>Rutger Pithcock</v>
      </c>
      <c r="G403" s="2" t="str">
        <f>IF(VLOOKUP(C403,customers!$A$1:I1402,3,FALSE)=0," ",(VLOOKUP(C403,customers!$A$1:I1402,3,FALSE)))</f>
        <v>rpithcockb5@yellowbook.com</v>
      </c>
      <c r="H403" s="2" t="str">
        <f>VLOOKUP(C403,customers!$A$1:I1402,7,FALSE)</f>
        <v>United States</v>
      </c>
      <c r="I403" t="str">
        <f>VLOOKUP(D403,products!$A$1:G450,2,FALSE)</f>
        <v>Lib</v>
      </c>
      <c r="J403" t="str">
        <f>VLOOKUP(D403,products!$A$1:G450,3,FALSE)</f>
        <v>M</v>
      </c>
      <c r="K403" s="1">
        <f>VLOOKUP(D403,products!$A$1:G450,4,FALSE)</f>
        <v>0.2</v>
      </c>
      <c r="L403" s="6">
        <f>VLOOKUP(D403,products!$A$1:G450,5,FALSE)</f>
        <v>4.3650000000000002</v>
      </c>
      <c r="M403" s="6">
        <f t="shared" si="6"/>
        <v>8.73</v>
      </c>
      <c r="N403" t="s">
        <v>6199</v>
      </c>
      <c r="O403" t="s">
        <v>6202</v>
      </c>
    </row>
    <row r="404" spans="1:15" x14ac:dyDescent="0.4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2" t="str">
        <f>IF(_xlfn.XLOOKUP(C404,customers!$A$1:$A$1001,customers!$B$1:$B$1001,,0)=0," ",(_xlfn.XLOOKUP(C404,customers!$A$1:$A$1001,customers!$B$1:$B$1001,,0)))</f>
        <v>Gale Croysdale</v>
      </c>
      <c r="G404" s="2" t="str">
        <f>IF(VLOOKUP(C404,customers!$A$1:I1403,3,FALSE)=0," ",(VLOOKUP(C404,customers!$A$1:I1403,3,FALSE)))</f>
        <v>gcroysdaleb6@nih.gov</v>
      </c>
      <c r="H404" s="2" t="str">
        <f>VLOOKUP(C404,customers!$A$1:I1403,7,FALSE)</f>
        <v>United States</v>
      </c>
      <c r="I404" t="str">
        <f>VLOOKUP(D404,products!$A$1:G451,2,FALSE)</f>
        <v>Rob</v>
      </c>
      <c r="J404" t="str">
        <f>VLOOKUP(D404,products!$A$1:G451,3,FALSE)</f>
        <v>D</v>
      </c>
      <c r="K404" s="1">
        <f>VLOOKUP(D404,products!$A$1:G451,4,FALSE)</f>
        <v>1</v>
      </c>
      <c r="L404" s="6">
        <f>VLOOKUP(D404,products!$A$1:G451,5,FALSE)</f>
        <v>8.9499999999999993</v>
      </c>
      <c r="M404" s="6">
        <f t="shared" si="6"/>
        <v>26.849999999999998</v>
      </c>
      <c r="N404" t="s">
        <v>6196</v>
      </c>
      <c r="O404" t="s">
        <v>6204</v>
      </c>
    </row>
    <row r="405" spans="1:15" x14ac:dyDescent="0.4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2" t="str">
        <f>IF(_xlfn.XLOOKUP(C405,customers!$A$1:$A$1001,customers!$B$1:$B$1001,,0)=0," ",(_xlfn.XLOOKUP(C405,customers!$A$1:$A$1001,customers!$B$1:$B$1001,,0)))</f>
        <v>Benedetto Gozzett</v>
      </c>
      <c r="G405" s="2" t="str">
        <f>IF(VLOOKUP(C405,customers!$A$1:I1404,3,FALSE)=0," ",(VLOOKUP(C405,customers!$A$1:I1404,3,FALSE)))</f>
        <v>bgozzettb7@github.com</v>
      </c>
      <c r="H405" s="2" t="str">
        <f>VLOOKUP(C405,customers!$A$1:I1404,7,FALSE)</f>
        <v>United States</v>
      </c>
      <c r="I405" t="str">
        <f>VLOOKUP(D405,products!$A$1:G452,2,FALSE)</f>
        <v>Lib</v>
      </c>
      <c r="J405" t="str">
        <f>VLOOKUP(D405,products!$A$1:G452,3,FALSE)</f>
        <v>L</v>
      </c>
      <c r="K405" s="1">
        <f>VLOOKUP(D405,products!$A$1:G452,4,FALSE)</f>
        <v>0.2</v>
      </c>
      <c r="L405" s="6">
        <f>VLOOKUP(D405,products!$A$1:G452,5,FALSE)</f>
        <v>4.7549999999999999</v>
      </c>
      <c r="M405" s="6">
        <f t="shared" si="6"/>
        <v>9.51</v>
      </c>
      <c r="N405" t="s">
        <v>6199</v>
      </c>
      <c r="O405" t="s">
        <v>6203</v>
      </c>
    </row>
    <row r="406" spans="1:15" x14ac:dyDescent="0.4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2" t="str">
        <f>IF(_xlfn.XLOOKUP(C406,customers!$A$1:$A$1001,customers!$B$1:$B$1001,,0)=0," ",(_xlfn.XLOOKUP(C406,customers!$A$1:$A$1001,customers!$B$1:$B$1001,,0)))</f>
        <v>Tania Craggs</v>
      </c>
      <c r="G406" s="2" t="str">
        <f>IF(VLOOKUP(C406,customers!$A$1:I1405,3,FALSE)=0," ",(VLOOKUP(C406,customers!$A$1:I1405,3,FALSE)))</f>
        <v>tcraggsb8@house.gov</v>
      </c>
      <c r="H406" s="2" t="str">
        <f>VLOOKUP(C406,customers!$A$1:I1405,7,FALSE)</f>
        <v>Ireland</v>
      </c>
      <c r="I406" t="str">
        <f>VLOOKUP(D406,products!$A$1:G453,2,FALSE)</f>
        <v>Ara</v>
      </c>
      <c r="J406" t="str">
        <f>VLOOKUP(D406,products!$A$1:G453,3,FALSE)</f>
        <v>D</v>
      </c>
      <c r="K406" s="1">
        <f>VLOOKUP(D406,products!$A$1:G453,4,FALSE)</f>
        <v>1</v>
      </c>
      <c r="L406" s="6">
        <f>VLOOKUP(D406,products!$A$1:G453,5,FALSE)</f>
        <v>9.9499999999999993</v>
      </c>
      <c r="M406" s="6">
        <f t="shared" si="6"/>
        <v>39.799999999999997</v>
      </c>
      <c r="N406" t="s">
        <v>6198</v>
      </c>
      <c r="O406" t="s">
        <v>6204</v>
      </c>
    </row>
    <row r="407" spans="1:15" x14ac:dyDescent="0.4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2" t="str">
        <f>IF(_xlfn.XLOOKUP(C407,customers!$A$1:$A$1001,customers!$B$1:$B$1001,,0)=0," ",(_xlfn.XLOOKUP(C407,customers!$A$1:$A$1001,customers!$B$1:$B$1001,,0)))</f>
        <v>Leonie Cullrford</v>
      </c>
      <c r="G407" s="2" t="str">
        <f>IF(VLOOKUP(C407,customers!$A$1:I1406,3,FALSE)=0," ",(VLOOKUP(C407,customers!$A$1:I1406,3,FALSE)))</f>
        <v>lcullrfordb9@xing.com</v>
      </c>
      <c r="H407" s="2" t="str">
        <f>VLOOKUP(C407,customers!$A$1:I1406,7,FALSE)</f>
        <v>United States</v>
      </c>
      <c r="I407" t="str">
        <f>VLOOKUP(D407,products!$A$1:G454,2,FALSE)</f>
        <v>Exc</v>
      </c>
      <c r="J407" t="str">
        <f>VLOOKUP(D407,products!$A$1:G454,3,FALSE)</f>
        <v>M</v>
      </c>
      <c r="K407" s="1">
        <f>VLOOKUP(D407,products!$A$1:G454,4,FALSE)</f>
        <v>0.5</v>
      </c>
      <c r="L407" s="6">
        <f>VLOOKUP(D407,products!$A$1:G454,5,FALSE)</f>
        <v>8.25</v>
      </c>
      <c r="M407" s="6">
        <f t="shared" si="6"/>
        <v>24.75</v>
      </c>
      <c r="N407" t="s">
        <v>6197</v>
      </c>
      <c r="O407" t="s">
        <v>6202</v>
      </c>
    </row>
    <row r="408" spans="1:15" x14ac:dyDescent="0.4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2" t="str">
        <f>IF(_xlfn.XLOOKUP(C408,customers!$A$1:$A$1001,customers!$B$1:$B$1001,,0)=0," ",(_xlfn.XLOOKUP(C408,customers!$A$1:$A$1001,customers!$B$1:$B$1001,,0)))</f>
        <v>Auguste Rizon</v>
      </c>
      <c r="G408" s="2" t="str">
        <f>IF(VLOOKUP(C408,customers!$A$1:I1407,3,FALSE)=0," ",(VLOOKUP(C408,customers!$A$1:I1407,3,FALSE)))</f>
        <v>arizonba@xing.com</v>
      </c>
      <c r="H408" s="2" t="str">
        <f>VLOOKUP(C408,customers!$A$1:I1407,7,FALSE)</f>
        <v>United States</v>
      </c>
      <c r="I408" t="str">
        <f>VLOOKUP(D408,products!$A$1:G455,2,FALSE)</f>
        <v>Exc</v>
      </c>
      <c r="J408" t="str">
        <f>VLOOKUP(D408,products!$A$1:G455,3,FALSE)</f>
        <v>M</v>
      </c>
      <c r="K408" s="1">
        <f>VLOOKUP(D408,products!$A$1:G455,4,FALSE)</f>
        <v>1</v>
      </c>
      <c r="L408" s="6">
        <f>VLOOKUP(D408,products!$A$1:G455,5,FALSE)</f>
        <v>13.75</v>
      </c>
      <c r="M408" s="6">
        <f t="shared" si="6"/>
        <v>68.75</v>
      </c>
      <c r="N408" t="s">
        <v>6197</v>
      </c>
      <c r="O408" t="s">
        <v>6202</v>
      </c>
    </row>
    <row r="409" spans="1:15" x14ac:dyDescent="0.4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2" t="str">
        <f>IF(_xlfn.XLOOKUP(C409,customers!$A$1:$A$1001,customers!$B$1:$B$1001,,0)=0," ",(_xlfn.XLOOKUP(C409,customers!$A$1:$A$1001,customers!$B$1:$B$1001,,0)))</f>
        <v>Lorin Guerrazzi</v>
      </c>
      <c r="G409" s="2" t="str">
        <f>IF(VLOOKUP(C409,customers!$A$1:I1408,3,FALSE)=0," ",(VLOOKUP(C409,customers!$A$1:I1408,3,FALSE)))</f>
        <v xml:space="preserve"> </v>
      </c>
      <c r="H409" s="2" t="str">
        <f>VLOOKUP(C409,customers!$A$1:I1408,7,FALSE)</f>
        <v>Ireland</v>
      </c>
      <c r="I409" t="str">
        <f>VLOOKUP(D409,products!$A$1:G456,2,FALSE)</f>
        <v>Exc</v>
      </c>
      <c r="J409" t="str">
        <f>VLOOKUP(D409,products!$A$1:G456,3,FALSE)</f>
        <v>M</v>
      </c>
      <c r="K409" s="1">
        <f>VLOOKUP(D409,products!$A$1:G456,4,FALSE)</f>
        <v>0.5</v>
      </c>
      <c r="L409" s="6">
        <f>VLOOKUP(D409,products!$A$1:G456,5,FALSE)</f>
        <v>8.25</v>
      </c>
      <c r="M409" s="6">
        <f t="shared" si="6"/>
        <v>49.5</v>
      </c>
      <c r="N409" t="s">
        <v>6197</v>
      </c>
      <c r="O409" t="s">
        <v>6202</v>
      </c>
    </row>
    <row r="410" spans="1:15" x14ac:dyDescent="0.4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2" t="str">
        <f>IF(_xlfn.XLOOKUP(C410,customers!$A$1:$A$1001,customers!$B$1:$B$1001,,0)=0," ",(_xlfn.XLOOKUP(C410,customers!$A$1:$A$1001,customers!$B$1:$B$1001,,0)))</f>
        <v>Felice Miell</v>
      </c>
      <c r="G410" s="2" t="str">
        <f>IF(VLOOKUP(C410,customers!$A$1:I1409,3,FALSE)=0," ",(VLOOKUP(C410,customers!$A$1:I1409,3,FALSE)))</f>
        <v>fmiellbc@spiegel.de</v>
      </c>
      <c r="H410" s="2" t="str">
        <f>VLOOKUP(C410,customers!$A$1:I1409,7,FALSE)</f>
        <v>United States</v>
      </c>
      <c r="I410" t="str">
        <f>VLOOKUP(D410,products!$A$1:G457,2,FALSE)</f>
        <v>Ara</v>
      </c>
      <c r="J410" t="str">
        <f>VLOOKUP(D410,products!$A$1:G457,3,FALSE)</f>
        <v>M</v>
      </c>
      <c r="K410" s="1">
        <f>VLOOKUP(D410,products!$A$1:G457,4,FALSE)</f>
        <v>2.5</v>
      </c>
      <c r="L410" s="6">
        <f>VLOOKUP(D410,products!$A$1:G457,5,FALSE)</f>
        <v>25.874999999999996</v>
      </c>
      <c r="M410" s="6">
        <f t="shared" si="6"/>
        <v>51.749999999999993</v>
      </c>
      <c r="N410" t="s">
        <v>6198</v>
      </c>
      <c r="O410" t="s">
        <v>6202</v>
      </c>
    </row>
    <row r="411" spans="1:15" x14ac:dyDescent="0.4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2" t="str">
        <f>IF(_xlfn.XLOOKUP(C411,customers!$A$1:$A$1001,customers!$B$1:$B$1001,,0)=0," ",(_xlfn.XLOOKUP(C411,customers!$A$1:$A$1001,customers!$B$1:$B$1001,,0)))</f>
        <v>Hamish Skeech</v>
      </c>
      <c r="G411" s="2" t="str">
        <f>IF(VLOOKUP(C411,customers!$A$1:I1410,3,FALSE)=0," ",(VLOOKUP(C411,customers!$A$1:I1410,3,FALSE)))</f>
        <v xml:space="preserve"> </v>
      </c>
      <c r="H411" s="2" t="str">
        <f>VLOOKUP(C411,customers!$A$1:I1410,7,FALSE)</f>
        <v>Ireland</v>
      </c>
      <c r="I411" t="str">
        <f>VLOOKUP(D411,products!$A$1:G458,2,FALSE)</f>
        <v>Lib</v>
      </c>
      <c r="J411" t="str">
        <f>VLOOKUP(D411,products!$A$1:G458,3,FALSE)</f>
        <v>L</v>
      </c>
      <c r="K411" s="1">
        <f>VLOOKUP(D411,products!$A$1:G458,4,FALSE)</f>
        <v>1</v>
      </c>
      <c r="L411" s="6">
        <f>VLOOKUP(D411,products!$A$1:G458,5,FALSE)</f>
        <v>15.85</v>
      </c>
      <c r="M411" s="6">
        <f t="shared" si="6"/>
        <v>47.55</v>
      </c>
      <c r="N411" t="s">
        <v>6199</v>
      </c>
      <c r="O411" t="s">
        <v>6203</v>
      </c>
    </row>
    <row r="412" spans="1:15" x14ac:dyDescent="0.4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2" t="str">
        <f>IF(_xlfn.XLOOKUP(C412,customers!$A$1:$A$1001,customers!$B$1:$B$1001,,0)=0," ",(_xlfn.XLOOKUP(C412,customers!$A$1:$A$1001,customers!$B$1:$B$1001,,0)))</f>
        <v>Giordano Lorenzin</v>
      </c>
      <c r="G412" s="2" t="str">
        <f>IF(VLOOKUP(C412,customers!$A$1:I1411,3,FALSE)=0," ",(VLOOKUP(C412,customers!$A$1:I1411,3,FALSE)))</f>
        <v xml:space="preserve"> </v>
      </c>
      <c r="H412" s="2" t="str">
        <f>VLOOKUP(C412,customers!$A$1:I1411,7,FALSE)</f>
        <v>United States</v>
      </c>
      <c r="I412" t="str">
        <f>VLOOKUP(D412,products!$A$1:G459,2,FALSE)</f>
        <v>Ara</v>
      </c>
      <c r="J412" t="str">
        <f>VLOOKUP(D412,products!$A$1:G459,3,FALSE)</f>
        <v>L</v>
      </c>
      <c r="K412" s="1">
        <f>VLOOKUP(D412,products!$A$1:G459,4,FALSE)</f>
        <v>0.2</v>
      </c>
      <c r="L412" s="6">
        <f>VLOOKUP(D412,products!$A$1:G459,5,FALSE)</f>
        <v>3.8849999999999998</v>
      </c>
      <c r="M412" s="6">
        <f t="shared" si="6"/>
        <v>15.54</v>
      </c>
      <c r="N412" t="s">
        <v>6198</v>
      </c>
      <c r="O412" t="s">
        <v>6203</v>
      </c>
    </row>
    <row r="413" spans="1:15" x14ac:dyDescent="0.4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2" t="str">
        <f>IF(_xlfn.XLOOKUP(C413,customers!$A$1:$A$1001,customers!$B$1:$B$1001,,0)=0," ",(_xlfn.XLOOKUP(C413,customers!$A$1:$A$1001,customers!$B$1:$B$1001,,0)))</f>
        <v>Harwilll Bishell</v>
      </c>
      <c r="G413" s="2" t="str">
        <f>IF(VLOOKUP(C413,customers!$A$1:I1412,3,FALSE)=0," ",(VLOOKUP(C413,customers!$A$1:I1412,3,FALSE)))</f>
        <v xml:space="preserve"> </v>
      </c>
      <c r="H413" s="2" t="str">
        <f>VLOOKUP(C413,customers!$A$1:I1412,7,FALSE)</f>
        <v>United States</v>
      </c>
      <c r="I413" t="str">
        <f>VLOOKUP(D413,products!$A$1:G460,2,FALSE)</f>
        <v>Lib</v>
      </c>
      <c r="J413" t="str">
        <f>VLOOKUP(D413,products!$A$1:G460,3,FALSE)</f>
        <v>M</v>
      </c>
      <c r="K413" s="1">
        <f>VLOOKUP(D413,products!$A$1:G460,4,FALSE)</f>
        <v>1</v>
      </c>
      <c r="L413" s="6">
        <f>VLOOKUP(D413,products!$A$1:G460,5,FALSE)</f>
        <v>14.55</v>
      </c>
      <c r="M413" s="6">
        <f t="shared" si="6"/>
        <v>87.300000000000011</v>
      </c>
      <c r="N413" t="s">
        <v>6199</v>
      </c>
      <c r="O413" t="s">
        <v>6202</v>
      </c>
    </row>
    <row r="414" spans="1:15" x14ac:dyDescent="0.4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2" t="str">
        <f>IF(_xlfn.XLOOKUP(C414,customers!$A$1:$A$1001,customers!$B$1:$B$1001,,0)=0," ",(_xlfn.XLOOKUP(C414,customers!$A$1:$A$1001,customers!$B$1:$B$1001,,0)))</f>
        <v>Freeland Missenden</v>
      </c>
      <c r="G414" s="2" t="str">
        <f>IF(VLOOKUP(C414,customers!$A$1:I1413,3,FALSE)=0," ",(VLOOKUP(C414,customers!$A$1:I1413,3,FALSE)))</f>
        <v xml:space="preserve"> </v>
      </c>
      <c r="H414" s="2" t="str">
        <f>VLOOKUP(C414,customers!$A$1:I1413,7,FALSE)</f>
        <v>United States</v>
      </c>
      <c r="I414" t="str">
        <f>VLOOKUP(D414,products!$A$1:G461,2,FALSE)</f>
        <v>Ara</v>
      </c>
      <c r="J414" t="str">
        <f>VLOOKUP(D414,products!$A$1:G461,3,FALSE)</f>
        <v>M</v>
      </c>
      <c r="K414" s="1">
        <f>VLOOKUP(D414,products!$A$1:G461,4,FALSE)</f>
        <v>1</v>
      </c>
      <c r="L414" s="6">
        <f>VLOOKUP(D414,products!$A$1:G461,5,FALSE)</f>
        <v>11.25</v>
      </c>
      <c r="M414" s="6">
        <f t="shared" si="6"/>
        <v>56.25</v>
      </c>
      <c r="N414" t="s">
        <v>6198</v>
      </c>
      <c r="O414" t="s">
        <v>6202</v>
      </c>
    </row>
    <row r="415" spans="1:15" x14ac:dyDescent="0.4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2" t="str">
        <f>IF(_xlfn.XLOOKUP(C415,customers!$A$1:$A$1001,customers!$B$1:$B$1001,,0)=0," ",(_xlfn.XLOOKUP(C415,customers!$A$1:$A$1001,customers!$B$1:$B$1001,,0)))</f>
        <v>Waylan Springall</v>
      </c>
      <c r="G415" s="2" t="str">
        <f>IF(VLOOKUP(C415,customers!$A$1:I1414,3,FALSE)=0," ",(VLOOKUP(C415,customers!$A$1:I1414,3,FALSE)))</f>
        <v>wspringallbh@jugem.jp</v>
      </c>
      <c r="H415" s="2" t="str">
        <f>VLOOKUP(C415,customers!$A$1:I1414,7,FALSE)</f>
        <v>United States</v>
      </c>
      <c r="I415" t="str">
        <f>VLOOKUP(D415,products!$A$1:G462,2,FALSE)</f>
        <v>Lib</v>
      </c>
      <c r="J415" t="str">
        <f>VLOOKUP(D415,products!$A$1:G462,3,FALSE)</f>
        <v>L</v>
      </c>
      <c r="K415" s="1">
        <f>VLOOKUP(D415,products!$A$1:G462,4,FALSE)</f>
        <v>2.5</v>
      </c>
      <c r="L415" s="6">
        <f>VLOOKUP(D415,products!$A$1:G462,5,FALSE)</f>
        <v>36.454999999999998</v>
      </c>
      <c r="M415" s="6">
        <f t="shared" si="6"/>
        <v>36.454999999999998</v>
      </c>
      <c r="N415" t="s">
        <v>6199</v>
      </c>
      <c r="O415" t="s">
        <v>6203</v>
      </c>
    </row>
    <row r="416" spans="1:15" x14ac:dyDescent="0.4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2" t="str">
        <f>IF(_xlfn.XLOOKUP(C416,customers!$A$1:$A$1001,customers!$B$1:$B$1001,,0)=0," ",(_xlfn.XLOOKUP(C416,customers!$A$1:$A$1001,customers!$B$1:$B$1001,,0)))</f>
        <v>Kiri Avramow</v>
      </c>
      <c r="G416" s="2" t="str">
        <f>IF(VLOOKUP(C416,customers!$A$1:I1415,3,FALSE)=0," ",(VLOOKUP(C416,customers!$A$1:I1415,3,FALSE)))</f>
        <v xml:space="preserve"> </v>
      </c>
      <c r="H416" s="2" t="str">
        <f>VLOOKUP(C416,customers!$A$1:I1415,7,FALSE)</f>
        <v>United States</v>
      </c>
      <c r="I416" t="str">
        <f>VLOOKUP(D416,products!$A$1:G463,2,FALSE)</f>
        <v>Rob</v>
      </c>
      <c r="J416" t="str">
        <f>VLOOKUP(D416,products!$A$1:G463,3,FALSE)</f>
        <v>L</v>
      </c>
      <c r="K416" s="1">
        <f>VLOOKUP(D416,products!$A$1:G463,4,FALSE)</f>
        <v>0.2</v>
      </c>
      <c r="L416" s="6">
        <f>VLOOKUP(D416,products!$A$1:G463,5,FALSE)</f>
        <v>3.5849999999999995</v>
      </c>
      <c r="M416" s="6">
        <f t="shared" si="6"/>
        <v>10.754999999999999</v>
      </c>
      <c r="N416" t="s">
        <v>6196</v>
      </c>
      <c r="O416" t="s">
        <v>6203</v>
      </c>
    </row>
    <row r="417" spans="1:15" x14ac:dyDescent="0.4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2" t="str">
        <f>IF(_xlfn.XLOOKUP(C417,customers!$A$1:$A$1001,customers!$B$1:$B$1001,,0)=0," ",(_xlfn.XLOOKUP(C417,customers!$A$1:$A$1001,customers!$B$1:$B$1001,,0)))</f>
        <v>Gregg Hawkyens</v>
      </c>
      <c r="G417" s="2" t="str">
        <f>IF(VLOOKUP(C417,customers!$A$1:I1416,3,FALSE)=0," ",(VLOOKUP(C417,customers!$A$1:I1416,3,FALSE)))</f>
        <v>ghawkyensbj@census.gov</v>
      </c>
      <c r="H417" s="2" t="str">
        <f>VLOOKUP(C417,customers!$A$1:I1416,7,FALSE)</f>
        <v>United States</v>
      </c>
      <c r="I417" t="str">
        <f>VLOOKUP(D417,products!$A$1:G464,2,FALSE)</f>
        <v>Rob</v>
      </c>
      <c r="J417" t="str">
        <f>VLOOKUP(D417,products!$A$1:G464,3,FALSE)</f>
        <v>M</v>
      </c>
      <c r="K417" s="1">
        <f>VLOOKUP(D417,products!$A$1:G464,4,FALSE)</f>
        <v>0.2</v>
      </c>
      <c r="L417" s="6">
        <f>VLOOKUP(D417,products!$A$1:G464,5,FALSE)</f>
        <v>2.9849999999999999</v>
      </c>
      <c r="M417" s="6">
        <f t="shared" si="6"/>
        <v>8.9550000000000001</v>
      </c>
      <c r="N417" t="s">
        <v>6196</v>
      </c>
      <c r="O417" t="s">
        <v>6202</v>
      </c>
    </row>
    <row r="418" spans="1:15" x14ac:dyDescent="0.4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2" t="str">
        <f>IF(_xlfn.XLOOKUP(C418,customers!$A$1:$A$1001,customers!$B$1:$B$1001,,0)=0," ",(_xlfn.XLOOKUP(C418,customers!$A$1:$A$1001,customers!$B$1:$B$1001,,0)))</f>
        <v>Reggis Pracy</v>
      </c>
      <c r="G418" s="2" t="str">
        <f>IF(VLOOKUP(C418,customers!$A$1:I1417,3,FALSE)=0," ",(VLOOKUP(C418,customers!$A$1:I1417,3,FALSE)))</f>
        <v xml:space="preserve"> </v>
      </c>
      <c r="H418" s="2" t="str">
        <f>VLOOKUP(C418,customers!$A$1:I1417,7,FALSE)</f>
        <v>United States</v>
      </c>
      <c r="I418" t="str">
        <f>VLOOKUP(D418,products!$A$1:G465,2,FALSE)</f>
        <v>Ara</v>
      </c>
      <c r="J418" t="str">
        <f>VLOOKUP(D418,products!$A$1:G465,3,FALSE)</f>
        <v>L</v>
      </c>
      <c r="K418" s="1">
        <f>VLOOKUP(D418,products!$A$1:G465,4,FALSE)</f>
        <v>0.5</v>
      </c>
      <c r="L418" s="6">
        <f>VLOOKUP(D418,products!$A$1:G465,5,FALSE)</f>
        <v>7.77</v>
      </c>
      <c r="M418" s="6">
        <f t="shared" si="6"/>
        <v>23.31</v>
      </c>
      <c r="N418" t="s">
        <v>6198</v>
      </c>
      <c r="O418" t="s">
        <v>6203</v>
      </c>
    </row>
    <row r="419" spans="1:15" x14ac:dyDescent="0.4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2" t="str">
        <f>IF(_xlfn.XLOOKUP(C419,customers!$A$1:$A$1001,customers!$B$1:$B$1001,,0)=0," ",(_xlfn.XLOOKUP(C419,customers!$A$1:$A$1001,customers!$B$1:$B$1001,,0)))</f>
        <v>Paula Denis</v>
      </c>
      <c r="G419" s="2" t="str">
        <f>IF(VLOOKUP(C419,customers!$A$1:I1418,3,FALSE)=0," ",(VLOOKUP(C419,customers!$A$1:I1418,3,FALSE)))</f>
        <v xml:space="preserve"> </v>
      </c>
      <c r="H419" s="2" t="str">
        <f>VLOOKUP(C419,customers!$A$1:I1418,7,FALSE)</f>
        <v>United States</v>
      </c>
      <c r="I419" t="str">
        <f>VLOOKUP(D419,products!$A$1:G466,2,FALSE)</f>
        <v>Ara</v>
      </c>
      <c r="J419" t="str">
        <f>VLOOKUP(D419,products!$A$1:G466,3,FALSE)</f>
        <v>L</v>
      </c>
      <c r="K419" s="1">
        <f>VLOOKUP(D419,products!$A$1:G466,4,FALSE)</f>
        <v>2.5</v>
      </c>
      <c r="L419" s="6">
        <f>VLOOKUP(D419,products!$A$1:G466,5,FALSE)</f>
        <v>29.784999999999997</v>
      </c>
      <c r="M419" s="6">
        <f t="shared" si="6"/>
        <v>29.784999999999997</v>
      </c>
      <c r="N419" t="s">
        <v>6198</v>
      </c>
      <c r="O419" t="s">
        <v>6203</v>
      </c>
    </row>
    <row r="420" spans="1:15" x14ac:dyDescent="0.4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2" t="str">
        <f>IF(_xlfn.XLOOKUP(C420,customers!$A$1:$A$1001,customers!$B$1:$B$1001,,0)=0," ",(_xlfn.XLOOKUP(C420,customers!$A$1:$A$1001,customers!$B$1:$B$1001,,0)))</f>
        <v>Broderick McGilvra</v>
      </c>
      <c r="G420" s="2" t="str">
        <f>IF(VLOOKUP(C420,customers!$A$1:I1419,3,FALSE)=0," ",(VLOOKUP(C420,customers!$A$1:I1419,3,FALSE)))</f>
        <v>bmcgilvrabm@so-net.ne.jp</v>
      </c>
      <c r="H420" s="2" t="str">
        <f>VLOOKUP(C420,customers!$A$1:I1419,7,FALSE)</f>
        <v>United States</v>
      </c>
      <c r="I420" t="str">
        <f>VLOOKUP(D420,products!$A$1:G467,2,FALSE)</f>
        <v>Ara</v>
      </c>
      <c r="J420" t="str">
        <f>VLOOKUP(D420,products!$A$1:G467,3,FALSE)</f>
        <v>L</v>
      </c>
      <c r="K420" s="1">
        <f>VLOOKUP(D420,products!$A$1:G467,4,FALSE)</f>
        <v>2.5</v>
      </c>
      <c r="L420" s="6">
        <f>VLOOKUP(D420,products!$A$1:G467,5,FALSE)</f>
        <v>29.784999999999997</v>
      </c>
      <c r="M420" s="6">
        <f t="shared" si="6"/>
        <v>148.92499999999998</v>
      </c>
      <c r="N420" t="s">
        <v>6198</v>
      </c>
      <c r="O420" t="s">
        <v>6203</v>
      </c>
    </row>
    <row r="421" spans="1:15" x14ac:dyDescent="0.4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2" t="str">
        <f>IF(_xlfn.XLOOKUP(C421,customers!$A$1:$A$1001,customers!$B$1:$B$1001,,0)=0," ",(_xlfn.XLOOKUP(C421,customers!$A$1:$A$1001,customers!$B$1:$B$1001,,0)))</f>
        <v>Annabella Danzey</v>
      </c>
      <c r="G421" s="2" t="str">
        <f>IF(VLOOKUP(C421,customers!$A$1:I1420,3,FALSE)=0," ",(VLOOKUP(C421,customers!$A$1:I1420,3,FALSE)))</f>
        <v>adanzeybn@github.com</v>
      </c>
      <c r="H421" s="2" t="str">
        <f>VLOOKUP(C421,customers!$A$1:I1420,7,FALSE)</f>
        <v>United States</v>
      </c>
      <c r="I421" t="str">
        <f>VLOOKUP(D421,products!$A$1:G468,2,FALSE)</f>
        <v>Lib</v>
      </c>
      <c r="J421" t="str">
        <f>VLOOKUP(D421,products!$A$1:G468,3,FALSE)</f>
        <v>M</v>
      </c>
      <c r="K421" s="1">
        <f>VLOOKUP(D421,products!$A$1:G468,4,FALSE)</f>
        <v>0.5</v>
      </c>
      <c r="L421" s="6">
        <f>VLOOKUP(D421,products!$A$1:G468,5,FALSE)</f>
        <v>8.73</v>
      </c>
      <c r="M421" s="6">
        <f t="shared" si="6"/>
        <v>8.73</v>
      </c>
      <c r="N421" t="s">
        <v>6199</v>
      </c>
      <c r="O421" t="s">
        <v>6202</v>
      </c>
    </row>
    <row r="422" spans="1:15" x14ac:dyDescent="0.4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2" t="str">
        <f>IF(_xlfn.XLOOKUP(C422,customers!$A$1:$A$1001,customers!$B$1:$B$1001,,0)=0," ",(_xlfn.XLOOKUP(C422,customers!$A$1:$A$1001,customers!$B$1:$B$1001,,0)))</f>
        <v>Terri Farra</v>
      </c>
      <c r="G422" s="2" t="str">
        <f>IF(VLOOKUP(C422,customers!$A$1:I1421,3,FALSE)=0," ",(VLOOKUP(C422,customers!$A$1:I1421,3,FALSE)))</f>
        <v>tfarraac@behance.net</v>
      </c>
      <c r="H422" s="2" t="str">
        <f>VLOOKUP(C422,customers!$A$1:I1421,7,FALSE)</f>
        <v>United States</v>
      </c>
      <c r="I422" t="str">
        <f>VLOOKUP(D422,products!$A$1:G469,2,FALSE)</f>
        <v>Lib</v>
      </c>
      <c r="J422" t="str">
        <f>VLOOKUP(D422,products!$A$1:G469,3,FALSE)</f>
        <v>D</v>
      </c>
      <c r="K422" s="1">
        <f>VLOOKUP(D422,products!$A$1:G469,4,FALSE)</f>
        <v>0.5</v>
      </c>
      <c r="L422" s="6">
        <f>VLOOKUP(D422,products!$A$1:G469,5,FALSE)</f>
        <v>7.77</v>
      </c>
      <c r="M422" s="6">
        <f t="shared" si="6"/>
        <v>31.08</v>
      </c>
      <c r="N422" t="s">
        <v>6199</v>
      </c>
      <c r="O422" t="s">
        <v>6204</v>
      </c>
    </row>
    <row r="423" spans="1:15" x14ac:dyDescent="0.4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2" t="str">
        <f>IF(_xlfn.XLOOKUP(C423,customers!$A$1:$A$1001,customers!$B$1:$B$1001,,0)=0," ",(_xlfn.XLOOKUP(C423,customers!$A$1:$A$1001,customers!$B$1:$B$1001,,0)))</f>
        <v>Terri Farra</v>
      </c>
      <c r="G423" s="2" t="str">
        <f>IF(VLOOKUP(C423,customers!$A$1:I1422,3,FALSE)=0," ",(VLOOKUP(C423,customers!$A$1:I1422,3,FALSE)))</f>
        <v>tfarraac@behance.net</v>
      </c>
      <c r="H423" s="2" t="str">
        <f>VLOOKUP(C423,customers!$A$1:I1422,7,FALSE)</f>
        <v>United States</v>
      </c>
      <c r="I423" t="str">
        <f>VLOOKUP(D423,products!$A$1:G470,2,FALSE)</f>
        <v>Ara</v>
      </c>
      <c r="J423" t="str">
        <f>VLOOKUP(D423,products!$A$1:G470,3,FALSE)</f>
        <v>D</v>
      </c>
      <c r="K423" s="1">
        <f>VLOOKUP(D423,products!$A$1:G470,4,FALSE)</f>
        <v>2.5</v>
      </c>
      <c r="L423" s="6">
        <f>VLOOKUP(D423,products!$A$1:G470,5,FALSE)</f>
        <v>22.884999999999998</v>
      </c>
      <c r="M423" s="6">
        <f t="shared" si="6"/>
        <v>137.31</v>
      </c>
      <c r="N423" t="s">
        <v>6198</v>
      </c>
      <c r="O423" t="s">
        <v>6204</v>
      </c>
    </row>
    <row r="424" spans="1:15" x14ac:dyDescent="0.4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2" t="str">
        <f>IF(_xlfn.XLOOKUP(C424,customers!$A$1:$A$1001,customers!$B$1:$B$1001,,0)=0," ",(_xlfn.XLOOKUP(C424,customers!$A$1:$A$1001,customers!$B$1:$B$1001,,0)))</f>
        <v>Nevins Glowacz</v>
      </c>
      <c r="G424" s="2" t="str">
        <f>IF(VLOOKUP(C424,customers!$A$1:I1423,3,FALSE)=0," ",(VLOOKUP(C424,customers!$A$1:I1423,3,FALSE)))</f>
        <v xml:space="preserve"> </v>
      </c>
      <c r="H424" s="2" t="str">
        <f>VLOOKUP(C424,customers!$A$1:I1423,7,FALSE)</f>
        <v>United States</v>
      </c>
      <c r="I424" t="str">
        <f>VLOOKUP(D424,products!$A$1:G471,2,FALSE)</f>
        <v>Ara</v>
      </c>
      <c r="J424" t="str">
        <f>VLOOKUP(D424,products!$A$1:G471,3,FALSE)</f>
        <v>D</v>
      </c>
      <c r="K424" s="1">
        <f>VLOOKUP(D424,products!$A$1:G471,4,FALSE)</f>
        <v>0.5</v>
      </c>
      <c r="L424" s="6">
        <f>VLOOKUP(D424,products!$A$1:G471,5,FALSE)</f>
        <v>5.97</v>
      </c>
      <c r="M424" s="6">
        <f t="shared" si="6"/>
        <v>29.849999999999998</v>
      </c>
      <c r="N424" t="s">
        <v>6198</v>
      </c>
      <c r="O424" t="s">
        <v>6204</v>
      </c>
    </row>
    <row r="425" spans="1:15" x14ac:dyDescent="0.4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2" t="str">
        <f>IF(_xlfn.XLOOKUP(C425,customers!$A$1:$A$1001,customers!$B$1:$B$1001,,0)=0," ",(_xlfn.XLOOKUP(C425,customers!$A$1:$A$1001,customers!$B$1:$B$1001,,0)))</f>
        <v>Adelice Isabell</v>
      </c>
      <c r="G425" s="2" t="str">
        <f>IF(VLOOKUP(C425,customers!$A$1:I1424,3,FALSE)=0," ",(VLOOKUP(C425,customers!$A$1:I1424,3,FALSE)))</f>
        <v xml:space="preserve"> </v>
      </c>
      <c r="H425" s="2" t="str">
        <f>VLOOKUP(C425,customers!$A$1:I1424,7,FALSE)</f>
        <v>United States</v>
      </c>
      <c r="I425" t="str">
        <f>VLOOKUP(D425,products!$A$1:G472,2,FALSE)</f>
        <v>Rob</v>
      </c>
      <c r="J425" t="str">
        <f>VLOOKUP(D425,products!$A$1:G472,3,FALSE)</f>
        <v>M</v>
      </c>
      <c r="K425" s="1">
        <f>VLOOKUP(D425,products!$A$1:G472,4,FALSE)</f>
        <v>0.5</v>
      </c>
      <c r="L425" s="6">
        <f>VLOOKUP(D425,products!$A$1:G472,5,FALSE)</f>
        <v>5.97</v>
      </c>
      <c r="M425" s="6">
        <f t="shared" si="6"/>
        <v>17.91</v>
      </c>
      <c r="N425" t="s">
        <v>6196</v>
      </c>
      <c r="O425" t="s">
        <v>6202</v>
      </c>
    </row>
    <row r="426" spans="1:15" x14ac:dyDescent="0.4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2" t="str">
        <f>IF(_xlfn.XLOOKUP(C426,customers!$A$1:$A$1001,customers!$B$1:$B$1001,,0)=0," ",(_xlfn.XLOOKUP(C426,customers!$A$1:$A$1001,customers!$B$1:$B$1001,,0)))</f>
        <v>Yulma Dombrell</v>
      </c>
      <c r="G426" s="2" t="str">
        <f>IF(VLOOKUP(C426,customers!$A$1:I1425,3,FALSE)=0," ",(VLOOKUP(C426,customers!$A$1:I1425,3,FALSE)))</f>
        <v>ydombrellbs@dedecms.com</v>
      </c>
      <c r="H426" s="2" t="str">
        <f>VLOOKUP(C426,customers!$A$1:I1425,7,FALSE)</f>
        <v>United States</v>
      </c>
      <c r="I426" t="str">
        <f>VLOOKUP(D426,products!$A$1:G473,2,FALSE)</f>
        <v>Exc</v>
      </c>
      <c r="J426" t="str">
        <f>VLOOKUP(D426,products!$A$1:G473,3,FALSE)</f>
        <v>L</v>
      </c>
      <c r="K426" s="1">
        <f>VLOOKUP(D426,products!$A$1:G473,4,FALSE)</f>
        <v>0.5</v>
      </c>
      <c r="L426" s="6">
        <f>VLOOKUP(D426,products!$A$1:G473,5,FALSE)</f>
        <v>8.91</v>
      </c>
      <c r="M426" s="6">
        <f t="shared" si="6"/>
        <v>26.73</v>
      </c>
      <c r="N426" t="s">
        <v>6197</v>
      </c>
      <c r="O426" t="s">
        <v>6203</v>
      </c>
    </row>
    <row r="427" spans="1:15" x14ac:dyDescent="0.4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2" t="str">
        <f>IF(_xlfn.XLOOKUP(C427,customers!$A$1:$A$1001,customers!$B$1:$B$1001,,0)=0," ",(_xlfn.XLOOKUP(C427,customers!$A$1:$A$1001,customers!$B$1:$B$1001,,0)))</f>
        <v>Alric Darth</v>
      </c>
      <c r="G427" s="2" t="str">
        <f>IF(VLOOKUP(C427,customers!$A$1:I1426,3,FALSE)=0," ",(VLOOKUP(C427,customers!$A$1:I1426,3,FALSE)))</f>
        <v>adarthbt@t.co</v>
      </c>
      <c r="H427" s="2" t="str">
        <f>VLOOKUP(C427,customers!$A$1:I1426,7,FALSE)</f>
        <v>United States</v>
      </c>
      <c r="I427" t="str">
        <f>VLOOKUP(D427,products!$A$1:G474,2,FALSE)</f>
        <v>Rob</v>
      </c>
      <c r="J427" t="str">
        <f>VLOOKUP(D427,products!$A$1:G474,3,FALSE)</f>
        <v>D</v>
      </c>
      <c r="K427" s="1">
        <f>VLOOKUP(D427,products!$A$1:G474,4,FALSE)</f>
        <v>1</v>
      </c>
      <c r="L427" s="6">
        <f>VLOOKUP(D427,products!$A$1:G474,5,FALSE)</f>
        <v>8.9499999999999993</v>
      </c>
      <c r="M427" s="6">
        <f t="shared" si="6"/>
        <v>17.899999999999999</v>
      </c>
      <c r="N427" t="s">
        <v>6196</v>
      </c>
      <c r="O427" t="s">
        <v>6204</v>
      </c>
    </row>
    <row r="428" spans="1:15" x14ac:dyDescent="0.4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2" t="str">
        <f>IF(_xlfn.XLOOKUP(C428,customers!$A$1:$A$1001,customers!$B$1:$B$1001,,0)=0," ",(_xlfn.XLOOKUP(C428,customers!$A$1:$A$1001,customers!$B$1:$B$1001,,0)))</f>
        <v>Manuel Darrigoe</v>
      </c>
      <c r="G428" s="2" t="str">
        <f>IF(VLOOKUP(C428,customers!$A$1:I1427,3,FALSE)=0," ",(VLOOKUP(C428,customers!$A$1:I1427,3,FALSE)))</f>
        <v>mdarrigoebu@hud.gov</v>
      </c>
      <c r="H428" s="2" t="str">
        <f>VLOOKUP(C428,customers!$A$1:I1427,7,FALSE)</f>
        <v>Ireland</v>
      </c>
      <c r="I428" t="str">
        <f>VLOOKUP(D428,products!$A$1:G475,2,FALSE)</f>
        <v>Rob</v>
      </c>
      <c r="J428" t="str">
        <f>VLOOKUP(D428,products!$A$1:G475,3,FALSE)</f>
        <v>L</v>
      </c>
      <c r="K428" s="1">
        <f>VLOOKUP(D428,products!$A$1:G475,4,FALSE)</f>
        <v>0.2</v>
      </c>
      <c r="L428" s="6">
        <f>VLOOKUP(D428,products!$A$1:G475,5,FALSE)</f>
        <v>3.5849999999999995</v>
      </c>
      <c r="M428" s="6">
        <f t="shared" si="6"/>
        <v>14.339999999999998</v>
      </c>
      <c r="N428" t="s">
        <v>6196</v>
      </c>
      <c r="O428" t="s">
        <v>6203</v>
      </c>
    </row>
    <row r="429" spans="1:15" x14ac:dyDescent="0.4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2" t="str">
        <f>IF(_xlfn.XLOOKUP(C429,customers!$A$1:$A$1001,customers!$B$1:$B$1001,,0)=0," ",(_xlfn.XLOOKUP(C429,customers!$A$1:$A$1001,customers!$B$1:$B$1001,,0)))</f>
        <v>Kynthia Berick</v>
      </c>
      <c r="G429" s="2" t="str">
        <f>IF(VLOOKUP(C429,customers!$A$1:I1428,3,FALSE)=0," ",(VLOOKUP(C429,customers!$A$1:I1428,3,FALSE)))</f>
        <v xml:space="preserve"> </v>
      </c>
      <c r="H429" s="2" t="str">
        <f>VLOOKUP(C429,customers!$A$1:I1428,7,FALSE)</f>
        <v>United States</v>
      </c>
      <c r="I429" t="str">
        <f>VLOOKUP(D429,products!$A$1:G476,2,FALSE)</f>
        <v>Ara</v>
      </c>
      <c r="J429" t="str">
        <f>VLOOKUP(D429,products!$A$1:G476,3,FALSE)</f>
        <v>M</v>
      </c>
      <c r="K429" s="1">
        <f>VLOOKUP(D429,products!$A$1:G476,4,FALSE)</f>
        <v>2.5</v>
      </c>
      <c r="L429" s="6">
        <f>VLOOKUP(D429,products!$A$1:G476,5,FALSE)</f>
        <v>25.874999999999996</v>
      </c>
      <c r="M429" s="6">
        <f t="shared" si="6"/>
        <v>77.624999999999986</v>
      </c>
      <c r="N429" t="s">
        <v>6198</v>
      </c>
      <c r="O429" t="s">
        <v>6202</v>
      </c>
    </row>
    <row r="430" spans="1:15" x14ac:dyDescent="0.4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2" t="str">
        <f>IF(_xlfn.XLOOKUP(C430,customers!$A$1:$A$1001,customers!$B$1:$B$1001,,0)=0," ",(_xlfn.XLOOKUP(C430,customers!$A$1:$A$1001,customers!$B$1:$B$1001,,0)))</f>
        <v>Minetta Ackrill</v>
      </c>
      <c r="G430" s="2" t="str">
        <f>IF(VLOOKUP(C430,customers!$A$1:I1429,3,FALSE)=0," ",(VLOOKUP(C430,customers!$A$1:I1429,3,FALSE)))</f>
        <v>mackrillbw@bandcamp.com</v>
      </c>
      <c r="H430" s="2" t="str">
        <f>VLOOKUP(C430,customers!$A$1:I1429,7,FALSE)</f>
        <v>United States</v>
      </c>
      <c r="I430" t="str">
        <f>VLOOKUP(D430,products!$A$1:G477,2,FALSE)</f>
        <v>Rob</v>
      </c>
      <c r="J430" t="str">
        <f>VLOOKUP(D430,products!$A$1:G477,3,FALSE)</f>
        <v>L</v>
      </c>
      <c r="K430" s="1">
        <f>VLOOKUP(D430,products!$A$1:G477,4,FALSE)</f>
        <v>1</v>
      </c>
      <c r="L430" s="6">
        <f>VLOOKUP(D430,products!$A$1:G477,5,FALSE)</f>
        <v>11.95</v>
      </c>
      <c r="M430" s="6">
        <f t="shared" si="6"/>
        <v>59.75</v>
      </c>
      <c r="N430" t="s">
        <v>6196</v>
      </c>
      <c r="O430" t="s">
        <v>6203</v>
      </c>
    </row>
    <row r="431" spans="1:15" x14ac:dyDescent="0.4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2" t="str">
        <f>IF(_xlfn.XLOOKUP(C431,customers!$A$1:$A$1001,customers!$B$1:$B$1001,,0)=0," ",(_xlfn.XLOOKUP(C431,customers!$A$1:$A$1001,customers!$B$1:$B$1001,,0)))</f>
        <v>Terri Farra</v>
      </c>
      <c r="G431" s="2" t="str">
        <f>IF(VLOOKUP(C431,customers!$A$1:I1430,3,FALSE)=0," ",(VLOOKUP(C431,customers!$A$1:I1430,3,FALSE)))</f>
        <v>tfarraac@behance.net</v>
      </c>
      <c r="H431" s="2" t="str">
        <f>VLOOKUP(C431,customers!$A$1:I1430,7,FALSE)</f>
        <v>United States</v>
      </c>
      <c r="I431" t="str">
        <f>VLOOKUP(D431,products!$A$1:G478,2,FALSE)</f>
        <v>Ara</v>
      </c>
      <c r="J431" t="str">
        <f>VLOOKUP(D431,products!$A$1:G478,3,FALSE)</f>
        <v>L</v>
      </c>
      <c r="K431" s="1">
        <f>VLOOKUP(D431,products!$A$1:G478,4,FALSE)</f>
        <v>1</v>
      </c>
      <c r="L431" s="6">
        <f>VLOOKUP(D431,products!$A$1:G478,5,FALSE)</f>
        <v>12.95</v>
      </c>
      <c r="M431" s="6">
        <f t="shared" si="6"/>
        <v>77.699999999999989</v>
      </c>
      <c r="N431" t="s">
        <v>6198</v>
      </c>
      <c r="O431" t="s">
        <v>6203</v>
      </c>
    </row>
    <row r="432" spans="1:15" x14ac:dyDescent="0.4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2" t="str">
        <f>IF(_xlfn.XLOOKUP(C432,customers!$A$1:$A$1001,customers!$B$1:$B$1001,,0)=0," ",(_xlfn.XLOOKUP(C432,customers!$A$1:$A$1001,customers!$B$1:$B$1001,,0)))</f>
        <v>Melosa Kippen</v>
      </c>
      <c r="G432" s="2" t="str">
        <f>IF(VLOOKUP(C432,customers!$A$1:I1431,3,FALSE)=0," ",(VLOOKUP(C432,customers!$A$1:I1431,3,FALSE)))</f>
        <v>mkippenby@dion.ne.jp</v>
      </c>
      <c r="H432" s="2" t="str">
        <f>VLOOKUP(C432,customers!$A$1:I1431,7,FALSE)</f>
        <v>United States</v>
      </c>
      <c r="I432" t="str">
        <f>VLOOKUP(D432,products!$A$1:G479,2,FALSE)</f>
        <v>Rob</v>
      </c>
      <c r="J432" t="str">
        <f>VLOOKUP(D432,products!$A$1:G479,3,FALSE)</f>
        <v>D</v>
      </c>
      <c r="K432" s="1">
        <f>VLOOKUP(D432,products!$A$1:G479,4,FALSE)</f>
        <v>0.2</v>
      </c>
      <c r="L432" s="6">
        <f>VLOOKUP(D432,products!$A$1:G479,5,FALSE)</f>
        <v>2.6849999999999996</v>
      </c>
      <c r="M432" s="6">
        <f t="shared" si="6"/>
        <v>5.3699999999999992</v>
      </c>
      <c r="N432" t="s">
        <v>6196</v>
      </c>
      <c r="O432" t="s">
        <v>6204</v>
      </c>
    </row>
    <row r="433" spans="1:15" x14ac:dyDescent="0.4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2" t="str">
        <f>IF(_xlfn.XLOOKUP(C433,customers!$A$1:$A$1001,customers!$B$1:$B$1001,,0)=0," ",(_xlfn.XLOOKUP(C433,customers!$A$1:$A$1001,customers!$B$1:$B$1001,,0)))</f>
        <v>Witty Ranson</v>
      </c>
      <c r="G433" s="2" t="str">
        <f>IF(VLOOKUP(C433,customers!$A$1:I1432,3,FALSE)=0," ",(VLOOKUP(C433,customers!$A$1:I1432,3,FALSE)))</f>
        <v>wransonbz@ted.com</v>
      </c>
      <c r="H433" s="2" t="str">
        <f>VLOOKUP(C433,customers!$A$1:I1432,7,FALSE)</f>
        <v>Ireland</v>
      </c>
      <c r="I433" t="str">
        <f>VLOOKUP(D433,products!$A$1:G480,2,FALSE)</f>
        <v>Exc</v>
      </c>
      <c r="J433" t="str">
        <f>VLOOKUP(D433,products!$A$1:G480,3,FALSE)</f>
        <v>D</v>
      </c>
      <c r="K433" s="1">
        <f>VLOOKUP(D433,products!$A$1:G480,4,FALSE)</f>
        <v>2.5</v>
      </c>
      <c r="L433" s="6">
        <f>VLOOKUP(D433,products!$A$1:G480,5,FALSE)</f>
        <v>27.945</v>
      </c>
      <c r="M433" s="6">
        <f t="shared" si="6"/>
        <v>83.835000000000008</v>
      </c>
      <c r="N433" t="s">
        <v>6197</v>
      </c>
      <c r="O433" t="s">
        <v>6204</v>
      </c>
    </row>
    <row r="434" spans="1:15" x14ac:dyDescent="0.4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2" t="str">
        <f>IF(_xlfn.XLOOKUP(C434,customers!$A$1:$A$1001,customers!$B$1:$B$1001,,0)=0," ",(_xlfn.XLOOKUP(C434,customers!$A$1:$A$1001,customers!$B$1:$B$1001,,0)))</f>
        <v>Rod Gowdie</v>
      </c>
      <c r="G434" s="2" t="str">
        <f>IF(VLOOKUP(C434,customers!$A$1:I1433,3,FALSE)=0," ",(VLOOKUP(C434,customers!$A$1:I1433,3,FALSE)))</f>
        <v xml:space="preserve"> </v>
      </c>
      <c r="H434" s="2" t="str">
        <f>VLOOKUP(C434,customers!$A$1:I1433,7,FALSE)</f>
        <v>United States</v>
      </c>
      <c r="I434" t="str">
        <f>VLOOKUP(D434,products!$A$1:G481,2,FALSE)</f>
        <v>Ara</v>
      </c>
      <c r="J434" t="str">
        <f>VLOOKUP(D434,products!$A$1:G481,3,FALSE)</f>
        <v>M</v>
      </c>
      <c r="K434" s="1">
        <f>VLOOKUP(D434,products!$A$1:G481,4,FALSE)</f>
        <v>1</v>
      </c>
      <c r="L434" s="6">
        <f>VLOOKUP(D434,products!$A$1:G481,5,FALSE)</f>
        <v>11.25</v>
      </c>
      <c r="M434" s="6">
        <f t="shared" si="6"/>
        <v>22.5</v>
      </c>
      <c r="N434" t="s">
        <v>6198</v>
      </c>
      <c r="O434" t="s">
        <v>6202</v>
      </c>
    </row>
    <row r="435" spans="1:15" x14ac:dyDescent="0.4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2" t="str">
        <f>IF(_xlfn.XLOOKUP(C435,customers!$A$1:$A$1001,customers!$B$1:$B$1001,,0)=0," ",(_xlfn.XLOOKUP(C435,customers!$A$1:$A$1001,customers!$B$1:$B$1001,,0)))</f>
        <v>Lemuel Rignold</v>
      </c>
      <c r="G435" s="2" t="str">
        <f>IF(VLOOKUP(C435,customers!$A$1:I1434,3,FALSE)=0," ",(VLOOKUP(C435,customers!$A$1:I1434,3,FALSE)))</f>
        <v>lrignoldc1@miibeian.gov.cn</v>
      </c>
      <c r="H435" s="2" t="str">
        <f>VLOOKUP(C435,customers!$A$1:I1434,7,FALSE)</f>
        <v>United States</v>
      </c>
      <c r="I435" t="str">
        <f>VLOOKUP(D435,products!$A$1:G482,2,FALSE)</f>
        <v>Lib</v>
      </c>
      <c r="J435" t="str">
        <f>VLOOKUP(D435,products!$A$1:G482,3,FALSE)</f>
        <v>M</v>
      </c>
      <c r="K435" s="1">
        <f>VLOOKUP(D435,products!$A$1:G482,4,FALSE)</f>
        <v>2.5</v>
      </c>
      <c r="L435" s="6">
        <f>VLOOKUP(D435,products!$A$1:G482,5,FALSE)</f>
        <v>33.464999999999996</v>
      </c>
      <c r="M435" s="6">
        <f t="shared" si="6"/>
        <v>200.78999999999996</v>
      </c>
      <c r="N435" t="s">
        <v>6199</v>
      </c>
      <c r="O435" t="s">
        <v>6202</v>
      </c>
    </row>
    <row r="436" spans="1:15" x14ac:dyDescent="0.4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2" t="str">
        <f>IF(_xlfn.XLOOKUP(C436,customers!$A$1:$A$1001,customers!$B$1:$B$1001,,0)=0," ",(_xlfn.XLOOKUP(C436,customers!$A$1:$A$1001,customers!$B$1:$B$1001,,0)))</f>
        <v>Nevsa Fields</v>
      </c>
      <c r="G436" s="2" t="str">
        <f>IF(VLOOKUP(C436,customers!$A$1:I1435,3,FALSE)=0," ",(VLOOKUP(C436,customers!$A$1:I1435,3,FALSE)))</f>
        <v xml:space="preserve"> </v>
      </c>
      <c r="H436" s="2" t="str">
        <f>VLOOKUP(C436,customers!$A$1:I1435,7,FALSE)</f>
        <v>United States</v>
      </c>
      <c r="I436" t="str">
        <f>VLOOKUP(D436,products!$A$1:G483,2,FALSE)</f>
        <v>Ara</v>
      </c>
      <c r="J436" t="str">
        <f>VLOOKUP(D436,products!$A$1:G483,3,FALSE)</f>
        <v>M</v>
      </c>
      <c r="K436" s="1">
        <f>VLOOKUP(D436,products!$A$1:G483,4,FALSE)</f>
        <v>1</v>
      </c>
      <c r="L436" s="6">
        <f>VLOOKUP(D436,products!$A$1:G483,5,FALSE)</f>
        <v>11.25</v>
      </c>
      <c r="M436" s="6">
        <f t="shared" si="6"/>
        <v>67.5</v>
      </c>
      <c r="N436" t="s">
        <v>6198</v>
      </c>
      <c r="O436" t="s">
        <v>6202</v>
      </c>
    </row>
    <row r="437" spans="1:15" x14ac:dyDescent="0.4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2" t="str">
        <f>IF(_xlfn.XLOOKUP(C437,customers!$A$1:$A$1001,customers!$B$1:$B$1001,,0)=0," ",(_xlfn.XLOOKUP(C437,customers!$A$1:$A$1001,customers!$B$1:$B$1001,,0)))</f>
        <v>Chance Rowthorn</v>
      </c>
      <c r="G437" s="2" t="str">
        <f>IF(VLOOKUP(C437,customers!$A$1:I1436,3,FALSE)=0," ",(VLOOKUP(C437,customers!$A$1:I1436,3,FALSE)))</f>
        <v>crowthornc3@msn.com</v>
      </c>
      <c r="H437" s="2" t="str">
        <f>VLOOKUP(C437,customers!$A$1:I1436,7,FALSE)</f>
        <v>United States</v>
      </c>
      <c r="I437" t="str">
        <f>VLOOKUP(D437,products!$A$1:G484,2,FALSE)</f>
        <v>Exc</v>
      </c>
      <c r="J437" t="str">
        <f>VLOOKUP(D437,products!$A$1:G484,3,FALSE)</f>
        <v>M</v>
      </c>
      <c r="K437" s="1">
        <f>VLOOKUP(D437,products!$A$1:G484,4,FALSE)</f>
        <v>0.5</v>
      </c>
      <c r="L437" s="6">
        <f>VLOOKUP(D437,products!$A$1:G484,5,FALSE)</f>
        <v>8.25</v>
      </c>
      <c r="M437" s="6">
        <f t="shared" si="6"/>
        <v>8.25</v>
      </c>
      <c r="N437" t="s">
        <v>6197</v>
      </c>
      <c r="O437" t="s">
        <v>6202</v>
      </c>
    </row>
    <row r="438" spans="1:15" x14ac:dyDescent="0.4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2" t="str">
        <f>IF(_xlfn.XLOOKUP(C438,customers!$A$1:$A$1001,customers!$B$1:$B$1001,,0)=0," ",(_xlfn.XLOOKUP(C438,customers!$A$1:$A$1001,customers!$B$1:$B$1001,,0)))</f>
        <v>Orly Ryland</v>
      </c>
      <c r="G438" s="2" t="str">
        <f>IF(VLOOKUP(C438,customers!$A$1:I1437,3,FALSE)=0," ",(VLOOKUP(C438,customers!$A$1:I1437,3,FALSE)))</f>
        <v>orylandc4@deviantart.com</v>
      </c>
      <c r="H438" s="2" t="str">
        <f>VLOOKUP(C438,customers!$A$1:I1437,7,FALSE)</f>
        <v>United States</v>
      </c>
      <c r="I438" t="str">
        <f>VLOOKUP(D438,products!$A$1:G485,2,FALSE)</f>
        <v>Lib</v>
      </c>
      <c r="J438" t="str">
        <f>VLOOKUP(D438,products!$A$1:G485,3,FALSE)</f>
        <v>L</v>
      </c>
      <c r="K438" s="1">
        <f>VLOOKUP(D438,products!$A$1:G485,4,FALSE)</f>
        <v>0.2</v>
      </c>
      <c r="L438" s="6">
        <f>VLOOKUP(D438,products!$A$1:G485,5,FALSE)</f>
        <v>4.7549999999999999</v>
      </c>
      <c r="M438" s="6">
        <f t="shared" si="6"/>
        <v>9.51</v>
      </c>
      <c r="N438" t="s">
        <v>6199</v>
      </c>
      <c r="O438" t="s">
        <v>6203</v>
      </c>
    </row>
    <row r="439" spans="1:15" x14ac:dyDescent="0.4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2" t="str">
        <f>IF(_xlfn.XLOOKUP(C439,customers!$A$1:$A$1001,customers!$B$1:$B$1001,,0)=0," ",(_xlfn.XLOOKUP(C439,customers!$A$1:$A$1001,customers!$B$1:$B$1001,,0)))</f>
        <v>Willabella Abramski</v>
      </c>
      <c r="G439" s="2" t="str">
        <f>IF(VLOOKUP(C439,customers!$A$1:I1438,3,FALSE)=0," ",(VLOOKUP(C439,customers!$A$1:I1438,3,FALSE)))</f>
        <v xml:space="preserve"> </v>
      </c>
      <c r="H439" s="2" t="str">
        <f>VLOOKUP(C439,customers!$A$1:I1438,7,FALSE)</f>
        <v>United States</v>
      </c>
      <c r="I439" t="str">
        <f>VLOOKUP(D439,products!$A$1:G486,2,FALSE)</f>
        <v>Lib</v>
      </c>
      <c r="J439" t="str">
        <f>VLOOKUP(D439,products!$A$1:G486,3,FALSE)</f>
        <v>D</v>
      </c>
      <c r="K439" s="1">
        <f>VLOOKUP(D439,products!$A$1:G486,4,FALSE)</f>
        <v>2.5</v>
      </c>
      <c r="L439" s="6">
        <f>VLOOKUP(D439,products!$A$1:G486,5,FALSE)</f>
        <v>29.784999999999997</v>
      </c>
      <c r="M439" s="6">
        <f t="shared" si="6"/>
        <v>29.784999999999997</v>
      </c>
      <c r="N439" t="s">
        <v>6199</v>
      </c>
      <c r="O439" t="s">
        <v>6204</v>
      </c>
    </row>
    <row r="440" spans="1:15" x14ac:dyDescent="0.4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2" t="str">
        <f>IF(_xlfn.XLOOKUP(C440,customers!$A$1:$A$1001,customers!$B$1:$B$1001,,0)=0," ",(_xlfn.XLOOKUP(C440,customers!$A$1:$A$1001,customers!$B$1:$B$1001,,0)))</f>
        <v>Morgen Seson</v>
      </c>
      <c r="G440" s="2" t="str">
        <f>IF(VLOOKUP(C440,customers!$A$1:I1439,3,FALSE)=0," ",(VLOOKUP(C440,customers!$A$1:I1439,3,FALSE)))</f>
        <v>msesonck@census.gov</v>
      </c>
      <c r="H440" s="2" t="str">
        <f>VLOOKUP(C440,customers!$A$1:I1439,7,FALSE)</f>
        <v>United States</v>
      </c>
      <c r="I440" t="str">
        <f>VLOOKUP(D440,products!$A$1:G487,2,FALSE)</f>
        <v>Lib</v>
      </c>
      <c r="J440" t="str">
        <f>VLOOKUP(D440,products!$A$1:G487,3,FALSE)</f>
        <v>D</v>
      </c>
      <c r="K440" s="1">
        <f>VLOOKUP(D440,products!$A$1:G487,4,FALSE)</f>
        <v>0.5</v>
      </c>
      <c r="L440" s="6">
        <f>VLOOKUP(D440,products!$A$1:G487,5,FALSE)</f>
        <v>7.77</v>
      </c>
      <c r="M440" s="6">
        <f t="shared" si="6"/>
        <v>15.54</v>
      </c>
      <c r="N440" t="s">
        <v>6199</v>
      </c>
      <c r="O440" t="s">
        <v>6204</v>
      </c>
    </row>
    <row r="441" spans="1:15" x14ac:dyDescent="0.4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2" t="str">
        <f>IF(_xlfn.XLOOKUP(C441,customers!$A$1:$A$1001,customers!$B$1:$B$1001,,0)=0," ",(_xlfn.XLOOKUP(C441,customers!$A$1:$A$1001,customers!$B$1:$B$1001,,0)))</f>
        <v>Chickie Ragless</v>
      </c>
      <c r="G441" s="2" t="str">
        <f>IF(VLOOKUP(C441,customers!$A$1:I1440,3,FALSE)=0," ",(VLOOKUP(C441,customers!$A$1:I1440,3,FALSE)))</f>
        <v>craglessc7@webmd.com</v>
      </c>
      <c r="H441" s="2" t="str">
        <f>VLOOKUP(C441,customers!$A$1:I1440,7,FALSE)</f>
        <v>Ireland</v>
      </c>
      <c r="I441" t="str">
        <f>VLOOKUP(D441,products!$A$1:G488,2,FALSE)</f>
        <v>Exc</v>
      </c>
      <c r="J441" t="str">
        <f>VLOOKUP(D441,products!$A$1:G488,3,FALSE)</f>
        <v>L</v>
      </c>
      <c r="K441" s="1">
        <f>VLOOKUP(D441,products!$A$1:G488,4,FALSE)</f>
        <v>0.5</v>
      </c>
      <c r="L441" s="6">
        <f>VLOOKUP(D441,products!$A$1:G488,5,FALSE)</f>
        <v>8.91</v>
      </c>
      <c r="M441" s="6">
        <f t="shared" si="6"/>
        <v>35.64</v>
      </c>
      <c r="N441" t="s">
        <v>6197</v>
      </c>
      <c r="O441" t="s">
        <v>6203</v>
      </c>
    </row>
    <row r="442" spans="1:15" x14ac:dyDescent="0.4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2" t="str">
        <f>IF(_xlfn.XLOOKUP(C442,customers!$A$1:$A$1001,customers!$B$1:$B$1001,,0)=0," ",(_xlfn.XLOOKUP(C442,customers!$A$1:$A$1001,customers!$B$1:$B$1001,,0)))</f>
        <v>Freda Hollows</v>
      </c>
      <c r="G442" s="2" t="str">
        <f>IF(VLOOKUP(C442,customers!$A$1:I1441,3,FALSE)=0," ",(VLOOKUP(C442,customers!$A$1:I1441,3,FALSE)))</f>
        <v>fhollowsc8@blogtalkradio.com</v>
      </c>
      <c r="H442" s="2" t="str">
        <f>VLOOKUP(C442,customers!$A$1:I1441,7,FALSE)</f>
        <v>United States</v>
      </c>
      <c r="I442" t="str">
        <f>VLOOKUP(D442,products!$A$1:G489,2,FALSE)</f>
        <v>Ara</v>
      </c>
      <c r="J442" t="str">
        <f>VLOOKUP(D442,products!$A$1:G489,3,FALSE)</f>
        <v>M</v>
      </c>
      <c r="K442" s="1">
        <f>VLOOKUP(D442,products!$A$1:G489,4,FALSE)</f>
        <v>2.5</v>
      </c>
      <c r="L442" s="6">
        <f>VLOOKUP(D442,products!$A$1:G489,5,FALSE)</f>
        <v>25.874999999999996</v>
      </c>
      <c r="M442" s="6">
        <f t="shared" si="6"/>
        <v>103.49999999999999</v>
      </c>
      <c r="N442" t="s">
        <v>6198</v>
      </c>
      <c r="O442" t="s">
        <v>6202</v>
      </c>
    </row>
    <row r="443" spans="1:15" x14ac:dyDescent="0.4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2" t="str">
        <f>IF(_xlfn.XLOOKUP(C443,customers!$A$1:$A$1001,customers!$B$1:$B$1001,,0)=0," ",(_xlfn.XLOOKUP(C443,customers!$A$1:$A$1001,customers!$B$1:$B$1001,,0)))</f>
        <v>Livy Lathleiff</v>
      </c>
      <c r="G443" s="2" t="str">
        <f>IF(VLOOKUP(C443,customers!$A$1:I1442,3,FALSE)=0," ",(VLOOKUP(C443,customers!$A$1:I1442,3,FALSE)))</f>
        <v>llathleiffc9@nationalgeographic.com</v>
      </c>
      <c r="H443" s="2" t="str">
        <f>VLOOKUP(C443,customers!$A$1:I1442,7,FALSE)</f>
        <v>Ireland</v>
      </c>
      <c r="I443" t="str">
        <f>VLOOKUP(D443,products!$A$1:G490,2,FALSE)</f>
        <v>Exc</v>
      </c>
      <c r="J443" t="str">
        <f>VLOOKUP(D443,products!$A$1:G490,3,FALSE)</f>
        <v>D</v>
      </c>
      <c r="K443" s="1">
        <f>VLOOKUP(D443,products!$A$1:G490,4,FALSE)</f>
        <v>1</v>
      </c>
      <c r="L443" s="6">
        <f>VLOOKUP(D443,products!$A$1:G490,5,FALSE)</f>
        <v>12.15</v>
      </c>
      <c r="M443" s="6">
        <f t="shared" si="6"/>
        <v>36.450000000000003</v>
      </c>
      <c r="N443" t="s">
        <v>6197</v>
      </c>
      <c r="O443" t="s">
        <v>6204</v>
      </c>
    </row>
    <row r="444" spans="1:15" x14ac:dyDescent="0.4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2" t="str">
        <f>IF(_xlfn.XLOOKUP(C444,customers!$A$1:$A$1001,customers!$B$1:$B$1001,,0)=0," ",(_xlfn.XLOOKUP(C444,customers!$A$1:$A$1001,customers!$B$1:$B$1001,,0)))</f>
        <v>Koralle Heads</v>
      </c>
      <c r="G444" s="2" t="str">
        <f>IF(VLOOKUP(C444,customers!$A$1:I1443,3,FALSE)=0," ",(VLOOKUP(C444,customers!$A$1:I1443,3,FALSE)))</f>
        <v>kheadsca@jalbum.net</v>
      </c>
      <c r="H444" s="2" t="str">
        <f>VLOOKUP(C444,customers!$A$1:I1443,7,FALSE)</f>
        <v>United States</v>
      </c>
      <c r="I444" t="str">
        <f>VLOOKUP(D444,products!$A$1:G491,2,FALSE)</f>
        <v>Rob</v>
      </c>
      <c r="J444" t="str">
        <f>VLOOKUP(D444,products!$A$1:G491,3,FALSE)</f>
        <v>L</v>
      </c>
      <c r="K444" s="1">
        <f>VLOOKUP(D444,products!$A$1:G491,4,FALSE)</f>
        <v>0.5</v>
      </c>
      <c r="L444" s="6">
        <f>VLOOKUP(D444,products!$A$1:G491,5,FALSE)</f>
        <v>7.169999999999999</v>
      </c>
      <c r="M444" s="6">
        <f t="shared" si="6"/>
        <v>35.849999999999994</v>
      </c>
      <c r="N444" t="s">
        <v>6196</v>
      </c>
      <c r="O444" t="s">
        <v>6203</v>
      </c>
    </row>
    <row r="445" spans="1:15" x14ac:dyDescent="0.4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2" t="str">
        <f>IF(_xlfn.XLOOKUP(C445,customers!$A$1:$A$1001,customers!$B$1:$B$1001,,0)=0," ",(_xlfn.XLOOKUP(C445,customers!$A$1:$A$1001,customers!$B$1:$B$1001,,0)))</f>
        <v>Theo Bowne</v>
      </c>
      <c r="G445" s="2" t="str">
        <f>IF(VLOOKUP(C445,customers!$A$1:I1444,3,FALSE)=0," ",(VLOOKUP(C445,customers!$A$1:I1444,3,FALSE)))</f>
        <v>tbownecb@unicef.org</v>
      </c>
      <c r="H445" s="2" t="str">
        <f>VLOOKUP(C445,customers!$A$1:I1444,7,FALSE)</f>
        <v>Ireland</v>
      </c>
      <c r="I445" t="str">
        <f>VLOOKUP(D445,products!$A$1:G492,2,FALSE)</f>
        <v>Exc</v>
      </c>
      <c r="J445" t="str">
        <f>VLOOKUP(D445,products!$A$1:G492,3,FALSE)</f>
        <v>L</v>
      </c>
      <c r="K445" s="1">
        <f>VLOOKUP(D445,products!$A$1:G492,4,FALSE)</f>
        <v>0.2</v>
      </c>
      <c r="L445" s="6">
        <f>VLOOKUP(D445,products!$A$1:G492,5,FALSE)</f>
        <v>4.4550000000000001</v>
      </c>
      <c r="M445" s="6">
        <f t="shared" si="6"/>
        <v>22.274999999999999</v>
      </c>
      <c r="N445" t="s">
        <v>6197</v>
      </c>
      <c r="O445" t="s">
        <v>6203</v>
      </c>
    </row>
    <row r="446" spans="1:15" x14ac:dyDescent="0.4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2" t="str">
        <f>IF(_xlfn.XLOOKUP(C446,customers!$A$1:$A$1001,customers!$B$1:$B$1001,,0)=0," ",(_xlfn.XLOOKUP(C446,customers!$A$1:$A$1001,customers!$B$1:$B$1001,,0)))</f>
        <v>Rasia Jacquemard</v>
      </c>
      <c r="G446" s="2" t="str">
        <f>IF(VLOOKUP(C446,customers!$A$1:I1445,3,FALSE)=0," ",(VLOOKUP(C446,customers!$A$1:I1445,3,FALSE)))</f>
        <v>rjacquemardcc@acquirethisname.com</v>
      </c>
      <c r="H446" s="2" t="str">
        <f>VLOOKUP(C446,customers!$A$1:I1445,7,FALSE)</f>
        <v>Ireland</v>
      </c>
      <c r="I446" t="str">
        <f>VLOOKUP(D446,products!$A$1:G493,2,FALSE)</f>
        <v>Exc</v>
      </c>
      <c r="J446" t="str">
        <f>VLOOKUP(D446,products!$A$1:G493,3,FALSE)</f>
        <v>M</v>
      </c>
      <c r="K446" s="1">
        <f>VLOOKUP(D446,products!$A$1:G493,4,FALSE)</f>
        <v>0.2</v>
      </c>
      <c r="L446" s="6">
        <f>VLOOKUP(D446,products!$A$1:G493,5,FALSE)</f>
        <v>4.125</v>
      </c>
      <c r="M446" s="6">
        <f t="shared" si="6"/>
        <v>24.75</v>
      </c>
      <c r="N446" t="s">
        <v>6197</v>
      </c>
      <c r="O446" t="s">
        <v>6202</v>
      </c>
    </row>
    <row r="447" spans="1:15" x14ac:dyDescent="0.4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2" t="str">
        <f>IF(_xlfn.XLOOKUP(C447,customers!$A$1:$A$1001,customers!$B$1:$B$1001,,0)=0," ",(_xlfn.XLOOKUP(C447,customers!$A$1:$A$1001,customers!$B$1:$B$1001,,0)))</f>
        <v>Kizzie Warman</v>
      </c>
      <c r="G447" s="2" t="str">
        <f>IF(VLOOKUP(C447,customers!$A$1:I1446,3,FALSE)=0," ",(VLOOKUP(C447,customers!$A$1:I1446,3,FALSE)))</f>
        <v>kwarmancd@printfriendly.com</v>
      </c>
      <c r="H447" s="2" t="str">
        <f>VLOOKUP(C447,customers!$A$1:I1446,7,FALSE)</f>
        <v>Ireland</v>
      </c>
      <c r="I447" t="str">
        <f>VLOOKUP(D447,products!$A$1:G494,2,FALSE)</f>
        <v>Lib</v>
      </c>
      <c r="J447" t="str">
        <f>VLOOKUP(D447,products!$A$1:G494,3,FALSE)</f>
        <v>M</v>
      </c>
      <c r="K447" s="1">
        <f>VLOOKUP(D447,products!$A$1:G494,4,FALSE)</f>
        <v>2.5</v>
      </c>
      <c r="L447" s="6">
        <f>VLOOKUP(D447,products!$A$1:G494,5,FALSE)</f>
        <v>33.464999999999996</v>
      </c>
      <c r="M447" s="6">
        <f t="shared" si="6"/>
        <v>66.929999999999993</v>
      </c>
      <c r="N447" t="s">
        <v>6199</v>
      </c>
      <c r="O447" t="s">
        <v>6202</v>
      </c>
    </row>
    <row r="448" spans="1:15" x14ac:dyDescent="0.4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2" t="str">
        <f>IF(_xlfn.XLOOKUP(C448,customers!$A$1:$A$1001,customers!$B$1:$B$1001,,0)=0," ",(_xlfn.XLOOKUP(C448,customers!$A$1:$A$1001,customers!$B$1:$B$1001,,0)))</f>
        <v>Wain Cholomin</v>
      </c>
      <c r="G448" s="2" t="str">
        <f>IF(VLOOKUP(C448,customers!$A$1:I1447,3,FALSE)=0," ",(VLOOKUP(C448,customers!$A$1:I1447,3,FALSE)))</f>
        <v>wcholomince@about.com</v>
      </c>
      <c r="H448" s="2" t="str">
        <f>VLOOKUP(C448,customers!$A$1:I1447,7,FALSE)</f>
        <v>United Kingdom</v>
      </c>
      <c r="I448" t="str">
        <f>VLOOKUP(D448,products!$A$1:G495,2,FALSE)</f>
        <v>Lib</v>
      </c>
      <c r="J448" t="str">
        <f>VLOOKUP(D448,products!$A$1:G495,3,FALSE)</f>
        <v>M</v>
      </c>
      <c r="K448" s="1">
        <f>VLOOKUP(D448,products!$A$1:G495,4,FALSE)</f>
        <v>0.5</v>
      </c>
      <c r="L448" s="6">
        <f>VLOOKUP(D448,products!$A$1:G495,5,FALSE)</f>
        <v>8.73</v>
      </c>
      <c r="M448" s="6">
        <f t="shared" si="6"/>
        <v>8.73</v>
      </c>
      <c r="N448" t="s">
        <v>6199</v>
      </c>
      <c r="O448" t="s">
        <v>6202</v>
      </c>
    </row>
    <row r="449" spans="1:15" x14ac:dyDescent="0.4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2" t="str">
        <f>IF(_xlfn.XLOOKUP(C449,customers!$A$1:$A$1001,customers!$B$1:$B$1001,,0)=0," ",(_xlfn.XLOOKUP(C449,customers!$A$1:$A$1001,customers!$B$1:$B$1001,,0)))</f>
        <v>Arleen Braidman</v>
      </c>
      <c r="G449" s="2" t="str">
        <f>IF(VLOOKUP(C449,customers!$A$1:I1448,3,FALSE)=0," ",(VLOOKUP(C449,customers!$A$1:I1448,3,FALSE)))</f>
        <v>abraidmancf@census.gov</v>
      </c>
      <c r="H449" s="2" t="str">
        <f>VLOOKUP(C449,customers!$A$1:I1448,7,FALSE)</f>
        <v>United States</v>
      </c>
      <c r="I449" t="str">
        <f>VLOOKUP(D449,products!$A$1:G496,2,FALSE)</f>
        <v>Rob</v>
      </c>
      <c r="J449" t="str">
        <f>VLOOKUP(D449,products!$A$1:G496,3,FALSE)</f>
        <v>M</v>
      </c>
      <c r="K449" s="1">
        <f>VLOOKUP(D449,products!$A$1:G496,4,FALSE)</f>
        <v>0.5</v>
      </c>
      <c r="L449" s="6">
        <f>VLOOKUP(D449,products!$A$1:G496,5,FALSE)</f>
        <v>5.97</v>
      </c>
      <c r="M449" s="6">
        <f t="shared" si="6"/>
        <v>17.91</v>
      </c>
      <c r="N449" t="s">
        <v>6196</v>
      </c>
      <c r="O449" t="s">
        <v>6202</v>
      </c>
    </row>
    <row r="450" spans="1:15" x14ac:dyDescent="0.4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2" t="str">
        <f>IF(_xlfn.XLOOKUP(C450,customers!$A$1:$A$1001,customers!$B$1:$B$1001,,0)=0," ",(_xlfn.XLOOKUP(C450,customers!$A$1:$A$1001,customers!$B$1:$B$1001,,0)))</f>
        <v>Pru Durban</v>
      </c>
      <c r="G450" s="2" t="str">
        <f>IF(VLOOKUP(C450,customers!$A$1:I1449,3,FALSE)=0," ",(VLOOKUP(C450,customers!$A$1:I1449,3,FALSE)))</f>
        <v>pdurbancg@symantec.com</v>
      </c>
      <c r="H450" s="2" t="str">
        <f>VLOOKUP(C450,customers!$A$1:I1449,7,FALSE)</f>
        <v>Ireland</v>
      </c>
      <c r="I450" t="str">
        <f>VLOOKUP(D450,products!$A$1:G497,2,FALSE)</f>
        <v>Rob</v>
      </c>
      <c r="J450" t="str">
        <f>VLOOKUP(D450,products!$A$1:G497,3,FALSE)</f>
        <v>L</v>
      </c>
      <c r="K450" s="1">
        <f>VLOOKUP(D450,products!$A$1:G497,4,FALSE)</f>
        <v>0.5</v>
      </c>
      <c r="L450" s="6">
        <f>VLOOKUP(D450,products!$A$1:G497,5,FALSE)</f>
        <v>7.169999999999999</v>
      </c>
      <c r="M450" s="6">
        <f t="shared" si="6"/>
        <v>7.169999999999999</v>
      </c>
      <c r="N450" t="s">
        <v>6196</v>
      </c>
      <c r="O450" t="s">
        <v>6203</v>
      </c>
    </row>
    <row r="451" spans="1:15" x14ac:dyDescent="0.4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2" t="str">
        <f>IF(_xlfn.XLOOKUP(C451,customers!$A$1:$A$1001,customers!$B$1:$B$1001,,0)=0," ",(_xlfn.XLOOKUP(C451,customers!$A$1:$A$1001,customers!$B$1:$B$1001,,0)))</f>
        <v>Antone Harrold</v>
      </c>
      <c r="G451" s="2" t="str">
        <f>IF(VLOOKUP(C451,customers!$A$1:I1450,3,FALSE)=0," ",(VLOOKUP(C451,customers!$A$1:I1450,3,FALSE)))</f>
        <v>aharroldch@miibeian.gov.cn</v>
      </c>
      <c r="H451" s="2" t="str">
        <f>VLOOKUP(C451,customers!$A$1:I1450,7,FALSE)</f>
        <v>United States</v>
      </c>
      <c r="I451" t="str">
        <f>VLOOKUP(D451,products!$A$1:G498,2,FALSE)</f>
        <v>Rob</v>
      </c>
      <c r="J451" t="str">
        <f>VLOOKUP(D451,products!$A$1:G498,3,FALSE)</f>
        <v>D</v>
      </c>
      <c r="K451" s="1">
        <f>VLOOKUP(D451,products!$A$1:G498,4,FALSE)</f>
        <v>0.2</v>
      </c>
      <c r="L451" s="6">
        <f>VLOOKUP(D451,products!$A$1:G498,5,FALSE)</f>
        <v>2.6849999999999996</v>
      </c>
      <c r="M451" s="6">
        <f t="shared" ref="M451:M514" si="7">L451*E451</f>
        <v>5.3699999999999992</v>
      </c>
      <c r="N451" t="s">
        <v>6196</v>
      </c>
      <c r="O451" t="s">
        <v>6204</v>
      </c>
    </row>
    <row r="452" spans="1:15" x14ac:dyDescent="0.4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2" t="str">
        <f>IF(_xlfn.XLOOKUP(C452,customers!$A$1:$A$1001,customers!$B$1:$B$1001,,0)=0," ",(_xlfn.XLOOKUP(C452,customers!$A$1:$A$1001,customers!$B$1:$B$1001,,0)))</f>
        <v>Sim Pamphilon</v>
      </c>
      <c r="G452" s="2" t="str">
        <f>IF(VLOOKUP(C452,customers!$A$1:I1451,3,FALSE)=0," ",(VLOOKUP(C452,customers!$A$1:I1451,3,FALSE)))</f>
        <v>spamphilonci@mlb.com</v>
      </c>
      <c r="H452" s="2" t="str">
        <f>VLOOKUP(C452,customers!$A$1:I1451,7,FALSE)</f>
        <v>Ireland</v>
      </c>
      <c r="I452" t="str">
        <f>VLOOKUP(D452,products!$A$1:G499,2,FALSE)</f>
        <v>Lib</v>
      </c>
      <c r="J452" t="str">
        <f>VLOOKUP(D452,products!$A$1:G499,3,FALSE)</f>
        <v>L</v>
      </c>
      <c r="K452" s="1">
        <f>VLOOKUP(D452,products!$A$1:G499,4,FALSE)</f>
        <v>0.2</v>
      </c>
      <c r="L452" s="6">
        <f>VLOOKUP(D452,products!$A$1:G499,5,FALSE)</f>
        <v>4.7549999999999999</v>
      </c>
      <c r="M452" s="6">
        <f t="shared" si="7"/>
        <v>23.774999999999999</v>
      </c>
      <c r="N452" t="s">
        <v>6199</v>
      </c>
      <c r="O452" t="s">
        <v>6203</v>
      </c>
    </row>
    <row r="453" spans="1:15" x14ac:dyDescent="0.4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2" t="str">
        <f>IF(_xlfn.XLOOKUP(C453,customers!$A$1:$A$1001,customers!$B$1:$B$1001,,0)=0," ",(_xlfn.XLOOKUP(C453,customers!$A$1:$A$1001,customers!$B$1:$B$1001,,0)))</f>
        <v>Mohandis Spurden</v>
      </c>
      <c r="G453" s="2" t="str">
        <f>IF(VLOOKUP(C453,customers!$A$1:I1452,3,FALSE)=0," ",(VLOOKUP(C453,customers!$A$1:I1452,3,FALSE)))</f>
        <v>mspurdencj@exblog.jp</v>
      </c>
      <c r="H453" s="2" t="str">
        <f>VLOOKUP(C453,customers!$A$1:I1452,7,FALSE)</f>
        <v>United States</v>
      </c>
      <c r="I453" t="str">
        <f>VLOOKUP(D453,products!$A$1:G500,2,FALSE)</f>
        <v>Rob</v>
      </c>
      <c r="J453" t="str">
        <f>VLOOKUP(D453,products!$A$1:G500,3,FALSE)</f>
        <v>D</v>
      </c>
      <c r="K453" s="1">
        <f>VLOOKUP(D453,products!$A$1:G500,4,FALSE)</f>
        <v>2.5</v>
      </c>
      <c r="L453" s="6">
        <f>VLOOKUP(D453,products!$A$1:G500,5,FALSE)</f>
        <v>20.584999999999997</v>
      </c>
      <c r="M453" s="6">
        <f t="shared" si="7"/>
        <v>41.169999999999995</v>
      </c>
      <c r="N453" t="s">
        <v>6196</v>
      </c>
      <c r="O453" t="s">
        <v>6204</v>
      </c>
    </row>
    <row r="454" spans="1:15" x14ac:dyDescent="0.4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2" t="str">
        <f>IF(_xlfn.XLOOKUP(C454,customers!$A$1:$A$1001,customers!$B$1:$B$1001,,0)=0," ",(_xlfn.XLOOKUP(C454,customers!$A$1:$A$1001,customers!$B$1:$B$1001,,0)))</f>
        <v>Morgen Seson</v>
      </c>
      <c r="G454" s="2" t="str">
        <f>IF(VLOOKUP(C454,customers!$A$1:I1453,3,FALSE)=0," ",(VLOOKUP(C454,customers!$A$1:I1453,3,FALSE)))</f>
        <v>msesonck@census.gov</v>
      </c>
      <c r="H454" s="2" t="str">
        <f>VLOOKUP(C454,customers!$A$1:I1453,7,FALSE)</f>
        <v>United States</v>
      </c>
      <c r="I454" t="str">
        <f>VLOOKUP(D454,products!$A$1:G501,2,FALSE)</f>
        <v>Ara</v>
      </c>
      <c r="J454" t="str">
        <f>VLOOKUP(D454,products!$A$1:G501,3,FALSE)</f>
        <v>L</v>
      </c>
      <c r="K454" s="1">
        <f>VLOOKUP(D454,products!$A$1:G501,4,FALSE)</f>
        <v>0.2</v>
      </c>
      <c r="L454" s="6">
        <f>VLOOKUP(D454,products!$A$1:G501,5,FALSE)</f>
        <v>3.8849999999999998</v>
      </c>
      <c r="M454" s="6">
        <f t="shared" si="7"/>
        <v>11.654999999999999</v>
      </c>
      <c r="N454" t="s">
        <v>6198</v>
      </c>
      <c r="O454" t="s">
        <v>6203</v>
      </c>
    </row>
    <row r="455" spans="1:15" x14ac:dyDescent="0.4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2" t="str">
        <f>IF(_xlfn.XLOOKUP(C455,customers!$A$1:$A$1001,customers!$B$1:$B$1001,,0)=0," ",(_xlfn.XLOOKUP(C455,customers!$A$1:$A$1001,customers!$B$1:$B$1001,,0)))</f>
        <v>Nalani Pirrone</v>
      </c>
      <c r="G455" s="2" t="str">
        <f>IF(VLOOKUP(C455,customers!$A$1:I1454,3,FALSE)=0," ",(VLOOKUP(C455,customers!$A$1:I1454,3,FALSE)))</f>
        <v>npirronecl@weibo.com</v>
      </c>
      <c r="H455" s="2" t="str">
        <f>VLOOKUP(C455,customers!$A$1:I1454,7,FALSE)</f>
        <v>United States</v>
      </c>
      <c r="I455" t="str">
        <f>VLOOKUP(D455,products!$A$1:G502,2,FALSE)</f>
        <v>Lib</v>
      </c>
      <c r="J455" t="str">
        <f>VLOOKUP(D455,products!$A$1:G502,3,FALSE)</f>
        <v>L</v>
      </c>
      <c r="K455" s="1">
        <f>VLOOKUP(D455,products!$A$1:G502,4,FALSE)</f>
        <v>0.5</v>
      </c>
      <c r="L455" s="6">
        <f>VLOOKUP(D455,products!$A$1:G502,5,FALSE)</f>
        <v>9.51</v>
      </c>
      <c r="M455" s="6">
        <f t="shared" si="7"/>
        <v>38.04</v>
      </c>
      <c r="N455" t="s">
        <v>6199</v>
      </c>
      <c r="O455" t="s">
        <v>6203</v>
      </c>
    </row>
    <row r="456" spans="1:15" x14ac:dyDescent="0.4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2" t="str">
        <f>IF(_xlfn.XLOOKUP(C456,customers!$A$1:$A$1001,customers!$B$1:$B$1001,,0)=0," ",(_xlfn.XLOOKUP(C456,customers!$A$1:$A$1001,customers!$B$1:$B$1001,,0)))</f>
        <v>Reube Cawley</v>
      </c>
      <c r="G456" s="2" t="str">
        <f>IF(VLOOKUP(C456,customers!$A$1:I1455,3,FALSE)=0," ",(VLOOKUP(C456,customers!$A$1:I1455,3,FALSE)))</f>
        <v>rcawleycm@yellowbook.com</v>
      </c>
      <c r="H456" s="2" t="str">
        <f>VLOOKUP(C456,customers!$A$1:I1455,7,FALSE)</f>
        <v>Ireland</v>
      </c>
      <c r="I456" t="str">
        <f>VLOOKUP(D456,products!$A$1:G503,2,FALSE)</f>
        <v>Rob</v>
      </c>
      <c r="J456" t="str">
        <f>VLOOKUP(D456,products!$A$1:G503,3,FALSE)</f>
        <v>D</v>
      </c>
      <c r="K456" s="1">
        <f>VLOOKUP(D456,products!$A$1:G503,4,FALSE)</f>
        <v>2.5</v>
      </c>
      <c r="L456" s="6">
        <f>VLOOKUP(D456,products!$A$1:G503,5,FALSE)</f>
        <v>20.584999999999997</v>
      </c>
      <c r="M456" s="6">
        <f t="shared" si="7"/>
        <v>82.339999999999989</v>
      </c>
      <c r="N456" t="s">
        <v>6196</v>
      </c>
      <c r="O456" t="s">
        <v>6204</v>
      </c>
    </row>
    <row r="457" spans="1:15" x14ac:dyDescent="0.4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2" t="str">
        <f>IF(_xlfn.XLOOKUP(C457,customers!$A$1:$A$1001,customers!$B$1:$B$1001,,0)=0," ",(_xlfn.XLOOKUP(C457,customers!$A$1:$A$1001,customers!$B$1:$B$1001,,0)))</f>
        <v>Stan Barribal</v>
      </c>
      <c r="G457" s="2" t="str">
        <f>IF(VLOOKUP(C457,customers!$A$1:I1456,3,FALSE)=0," ",(VLOOKUP(C457,customers!$A$1:I1456,3,FALSE)))</f>
        <v>sbarribalcn@microsoft.com</v>
      </c>
      <c r="H457" s="2" t="str">
        <f>VLOOKUP(C457,customers!$A$1:I1456,7,FALSE)</f>
        <v>Ireland</v>
      </c>
      <c r="I457" t="str">
        <f>VLOOKUP(D457,products!$A$1:G504,2,FALSE)</f>
        <v>Lib</v>
      </c>
      <c r="J457" t="str">
        <f>VLOOKUP(D457,products!$A$1:G504,3,FALSE)</f>
        <v>L</v>
      </c>
      <c r="K457" s="1">
        <f>VLOOKUP(D457,products!$A$1:G504,4,FALSE)</f>
        <v>0.2</v>
      </c>
      <c r="L457" s="6">
        <f>VLOOKUP(D457,products!$A$1:G504,5,FALSE)</f>
        <v>4.7549999999999999</v>
      </c>
      <c r="M457" s="6">
        <f t="shared" si="7"/>
        <v>9.51</v>
      </c>
      <c r="N457" t="s">
        <v>6199</v>
      </c>
      <c r="O457" t="s">
        <v>6203</v>
      </c>
    </row>
    <row r="458" spans="1:15" x14ac:dyDescent="0.4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2" t="str">
        <f>IF(_xlfn.XLOOKUP(C458,customers!$A$1:$A$1001,customers!$B$1:$B$1001,,0)=0," ",(_xlfn.XLOOKUP(C458,customers!$A$1:$A$1001,customers!$B$1:$B$1001,,0)))</f>
        <v>Agnes Adamides</v>
      </c>
      <c r="G458" s="2" t="str">
        <f>IF(VLOOKUP(C458,customers!$A$1:I1457,3,FALSE)=0," ",(VLOOKUP(C458,customers!$A$1:I1457,3,FALSE)))</f>
        <v>aadamidesco@bizjournals.com</v>
      </c>
      <c r="H458" s="2" t="str">
        <f>VLOOKUP(C458,customers!$A$1:I1457,7,FALSE)</f>
        <v>United Kingdom</v>
      </c>
      <c r="I458" t="str">
        <f>VLOOKUP(D458,products!$A$1:G505,2,FALSE)</f>
        <v>Rob</v>
      </c>
      <c r="J458" t="str">
        <f>VLOOKUP(D458,products!$A$1:G505,3,FALSE)</f>
        <v>D</v>
      </c>
      <c r="K458" s="1">
        <f>VLOOKUP(D458,products!$A$1:G505,4,FALSE)</f>
        <v>2.5</v>
      </c>
      <c r="L458" s="6">
        <f>VLOOKUP(D458,products!$A$1:G505,5,FALSE)</f>
        <v>20.584999999999997</v>
      </c>
      <c r="M458" s="6">
        <f t="shared" si="7"/>
        <v>41.169999999999995</v>
      </c>
      <c r="N458" t="s">
        <v>6196</v>
      </c>
      <c r="O458" t="s">
        <v>6204</v>
      </c>
    </row>
    <row r="459" spans="1:15" x14ac:dyDescent="0.4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2" t="str">
        <f>IF(_xlfn.XLOOKUP(C459,customers!$A$1:$A$1001,customers!$B$1:$B$1001,,0)=0," ",(_xlfn.XLOOKUP(C459,customers!$A$1:$A$1001,customers!$B$1:$B$1001,,0)))</f>
        <v>Carmelita Thowes</v>
      </c>
      <c r="G459" s="2" t="str">
        <f>IF(VLOOKUP(C459,customers!$A$1:I1458,3,FALSE)=0," ",(VLOOKUP(C459,customers!$A$1:I1458,3,FALSE)))</f>
        <v>cthowescp@craigslist.org</v>
      </c>
      <c r="H459" s="2" t="str">
        <f>VLOOKUP(C459,customers!$A$1:I1458,7,FALSE)</f>
        <v>United States</v>
      </c>
      <c r="I459" t="str">
        <f>VLOOKUP(D459,products!$A$1:G506,2,FALSE)</f>
        <v>Lib</v>
      </c>
      <c r="J459" t="str">
        <f>VLOOKUP(D459,products!$A$1:G506,3,FALSE)</f>
        <v>L</v>
      </c>
      <c r="K459" s="1">
        <f>VLOOKUP(D459,products!$A$1:G506,4,FALSE)</f>
        <v>0.5</v>
      </c>
      <c r="L459" s="6">
        <f>VLOOKUP(D459,products!$A$1:G506,5,FALSE)</f>
        <v>9.51</v>
      </c>
      <c r="M459" s="6">
        <f t="shared" si="7"/>
        <v>47.55</v>
      </c>
      <c r="N459" t="s">
        <v>6199</v>
      </c>
      <c r="O459" t="s">
        <v>6203</v>
      </c>
    </row>
    <row r="460" spans="1:15" x14ac:dyDescent="0.4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2" t="str">
        <f>IF(_xlfn.XLOOKUP(C460,customers!$A$1:$A$1001,customers!$B$1:$B$1001,,0)=0," ",(_xlfn.XLOOKUP(C460,customers!$A$1:$A$1001,customers!$B$1:$B$1001,,0)))</f>
        <v>Rodolfo Willoway</v>
      </c>
      <c r="G460" s="2" t="str">
        <f>IF(VLOOKUP(C460,customers!$A$1:I1459,3,FALSE)=0," ",(VLOOKUP(C460,customers!$A$1:I1459,3,FALSE)))</f>
        <v>rwillowaycq@admin.ch</v>
      </c>
      <c r="H460" s="2" t="str">
        <f>VLOOKUP(C460,customers!$A$1:I1459,7,FALSE)</f>
        <v>United States</v>
      </c>
      <c r="I460" t="str">
        <f>VLOOKUP(D460,products!$A$1:G507,2,FALSE)</f>
        <v>Ara</v>
      </c>
      <c r="J460" t="str">
        <f>VLOOKUP(D460,products!$A$1:G507,3,FALSE)</f>
        <v>M</v>
      </c>
      <c r="K460" s="1">
        <f>VLOOKUP(D460,products!$A$1:G507,4,FALSE)</f>
        <v>1</v>
      </c>
      <c r="L460" s="6">
        <f>VLOOKUP(D460,products!$A$1:G507,5,FALSE)</f>
        <v>11.25</v>
      </c>
      <c r="M460" s="6">
        <f t="shared" si="7"/>
        <v>45</v>
      </c>
      <c r="N460" t="s">
        <v>6198</v>
      </c>
      <c r="O460" t="s">
        <v>6202</v>
      </c>
    </row>
    <row r="461" spans="1:15" x14ac:dyDescent="0.4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2" t="str">
        <f>IF(_xlfn.XLOOKUP(C461,customers!$A$1:$A$1001,customers!$B$1:$B$1001,,0)=0," ",(_xlfn.XLOOKUP(C461,customers!$A$1:$A$1001,customers!$B$1:$B$1001,,0)))</f>
        <v>Alvis Elwin</v>
      </c>
      <c r="G461" s="2" t="str">
        <f>IF(VLOOKUP(C461,customers!$A$1:I1460,3,FALSE)=0," ",(VLOOKUP(C461,customers!$A$1:I1460,3,FALSE)))</f>
        <v>aelwincr@privacy.gov.au</v>
      </c>
      <c r="H461" s="2" t="str">
        <f>VLOOKUP(C461,customers!$A$1:I1460,7,FALSE)</f>
        <v>United States</v>
      </c>
      <c r="I461" t="str">
        <f>VLOOKUP(D461,products!$A$1:G508,2,FALSE)</f>
        <v>Lib</v>
      </c>
      <c r="J461" t="str">
        <f>VLOOKUP(D461,products!$A$1:G508,3,FALSE)</f>
        <v>L</v>
      </c>
      <c r="K461" s="1">
        <f>VLOOKUP(D461,products!$A$1:G508,4,FALSE)</f>
        <v>0.2</v>
      </c>
      <c r="L461" s="6">
        <f>VLOOKUP(D461,products!$A$1:G508,5,FALSE)</f>
        <v>4.7549999999999999</v>
      </c>
      <c r="M461" s="6">
        <f t="shared" si="7"/>
        <v>23.774999999999999</v>
      </c>
      <c r="N461" t="s">
        <v>6199</v>
      </c>
      <c r="O461" t="s">
        <v>6203</v>
      </c>
    </row>
    <row r="462" spans="1:15" x14ac:dyDescent="0.4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2" t="str">
        <f>IF(_xlfn.XLOOKUP(C462,customers!$A$1:$A$1001,customers!$B$1:$B$1001,,0)=0," ",(_xlfn.XLOOKUP(C462,customers!$A$1:$A$1001,customers!$B$1:$B$1001,,0)))</f>
        <v>Araldo Bilbrook</v>
      </c>
      <c r="G462" s="2" t="str">
        <f>IF(VLOOKUP(C462,customers!$A$1:I1461,3,FALSE)=0," ",(VLOOKUP(C462,customers!$A$1:I1461,3,FALSE)))</f>
        <v>abilbrookcs@booking.com</v>
      </c>
      <c r="H462" s="2" t="str">
        <f>VLOOKUP(C462,customers!$A$1:I1461,7,FALSE)</f>
        <v>Ireland</v>
      </c>
      <c r="I462" t="str">
        <f>VLOOKUP(D462,products!$A$1:G509,2,FALSE)</f>
        <v>Rob</v>
      </c>
      <c r="J462" t="str">
        <f>VLOOKUP(D462,products!$A$1:G509,3,FALSE)</f>
        <v>D</v>
      </c>
      <c r="K462" s="1">
        <f>VLOOKUP(D462,products!$A$1:G509,4,FALSE)</f>
        <v>0.5</v>
      </c>
      <c r="L462" s="6">
        <f>VLOOKUP(D462,products!$A$1:G509,5,FALSE)</f>
        <v>5.3699999999999992</v>
      </c>
      <c r="M462" s="6">
        <f t="shared" si="7"/>
        <v>16.11</v>
      </c>
      <c r="N462" t="s">
        <v>6196</v>
      </c>
      <c r="O462" t="s">
        <v>6204</v>
      </c>
    </row>
    <row r="463" spans="1:15" x14ac:dyDescent="0.4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2" t="str">
        <f>IF(_xlfn.XLOOKUP(C463,customers!$A$1:$A$1001,customers!$B$1:$B$1001,,0)=0," ",(_xlfn.XLOOKUP(C463,customers!$A$1:$A$1001,customers!$B$1:$B$1001,,0)))</f>
        <v>Ransell McKall</v>
      </c>
      <c r="G463" s="2" t="str">
        <f>IF(VLOOKUP(C463,customers!$A$1:I1462,3,FALSE)=0," ",(VLOOKUP(C463,customers!$A$1:I1462,3,FALSE)))</f>
        <v>rmckallct@sakura.ne.jp</v>
      </c>
      <c r="H463" s="2" t="str">
        <f>VLOOKUP(C463,customers!$A$1:I1462,7,FALSE)</f>
        <v>United Kingdom</v>
      </c>
      <c r="I463" t="str">
        <f>VLOOKUP(D463,products!$A$1:G510,2,FALSE)</f>
        <v>Rob</v>
      </c>
      <c r="J463" t="str">
        <f>VLOOKUP(D463,products!$A$1:G510,3,FALSE)</f>
        <v>D</v>
      </c>
      <c r="K463" s="1">
        <f>VLOOKUP(D463,products!$A$1:G510,4,FALSE)</f>
        <v>0.2</v>
      </c>
      <c r="L463" s="6">
        <f>VLOOKUP(D463,products!$A$1:G510,5,FALSE)</f>
        <v>2.6849999999999996</v>
      </c>
      <c r="M463" s="6">
        <f t="shared" si="7"/>
        <v>10.739999999999998</v>
      </c>
      <c r="N463" t="s">
        <v>6196</v>
      </c>
      <c r="O463" t="s">
        <v>6204</v>
      </c>
    </row>
    <row r="464" spans="1:15" x14ac:dyDescent="0.4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2" t="str">
        <f>IF(_xlfn.XLOOKUP(C464,customers!$A$1:$A$1001,customers!$B$1:$B$1001,,0)=0," ",(_xlfn.XLOOKUP(C464,customers!$A$1:$A$1001,customers!$B$1:$B$1001,,0)))</f>
        <v>Borg Daile</v>
      </c>
      <c r="G464" s="2" t="str">
        <f>IF(VLOOKUP(C464,customers!$A$1:I1463,3,FALSE)=0," ",(VLOOKUP(C464,customers!$A$1:I1463,3,FALSE)))</f>
        <v>bdailecu@vistaprint.com</v>
      </c>
      <c r="H464" s="2" t="str">
        <f>VLOOKUP(C464,customers!$A$1:I1463,7,FALSE)</f>
        <v>United States</v>
      </c>
      <c r="I464" t="str">
        <f>VLOOKUP(D464,products!$A$1:G511,2,FALSE)</f>
        <v>Ara</v>
      </c>
      <c r="J464" t="str">
        <f>VLOOKUP(D464,products!$A$1:G511,3,FALSE)</f>
        <v>D</v>
      </c>
      <c r="K464" s="1">
        <f>VLOOKUP(D464,products!$A$1:G511,4,FALSE)</f>
        <v>1</v>
      </c>
      <c r="L464" s="6">
        <f>VLOOKUP(D464,products!$A$1:G511,5,FALSE)</f>
        <v>9.9499999999999993</v>
      </c>
      <c r="M464" s="6">
        <f t="shared" si="7"/>
        <v>49.75</v>
      </c>
      <c r="N464" t="s">
        <v>6198</v>
      </c>
      <c r="O464" t="s">
        <v>6204</v>
      </c>
    </row>
    <row r="465" spans="1:15" x14ac:dyDescent="0.4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2" t="str">
        <f>IF(_xlfn.XLOOKUP(C465,customers!$A$1:$A$1001,customers!$B$1:$B$1001,,0)=0," ",(_xlfn.XLOOKUP(C465,customers!$A$1:$A$1001,customers!$B$1:$B$1001,,0)))</f>
        <v>Adolphe Treherne</v>
      </c>
      <c r="G465" s="2" t="str">
        <f>IF(VLOOKUP(C465,customers!$A$1:I1464,3,FALSE)=0," ",(VLOOKUP(C465,customers!$A$1:I1464,3,FALSE)))</f>
        <v>atrehernecv@state.tx.us</v>
      </c>
      <c r="H465" s="2" t="str">
        <f>VLOOKUP(C465,customers!$A$1:I1464,7,FALSE)</f>
        <v>Ireland</v>
      </c>
      <c r="I465" t="str">
        <f>VLOOKUP(D465,products!$A$1:G512,2,FALSE)</f>
        <v>Exc</v>
      </c>
      <c r="J465" t="str">
        <f>VLOOKUP(D465,products!$A$1:G512,3,FALSE)</f>
        <v>M</v>
      </c>
      <c r="K465" s="1">
        <f>VLOOKUP(D465,products!$A$1:G512,4,FALSE)</f>
        <v>1</v>
      </c>
      <c r="L465" s="6">
        <f>VLOOKUP(D465,products!$A$1:G512,5,FALSE)</f>
        <v>13.75</v>
      </c>
      <c r="M465" s="6">
        <f t="shared" si="7"/>
        <v>27.5</v>
      </c>
      <c r="N465" t="s">
        <v>6197</v>
      </c>
      <c r="O465" t="s">
        <v>6202</v>
      </c>
    </row>
    <row r="466" spans="1:15" x14ac:dyDescent="0.4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2" t="str">
        <f>IF(_xlfn.XLOOKUP(C466,customers!$A$1:$A$1001,customers!$B$1:$B$1001,,0)=0," ",(_xlfn.XLOOKUP(C466,customers!$A$1:$A$1001,customers!$B$1:$B$1001,,0)))</f>
        <v>Annetta Brentnall</v>
      </c>
      <c r="G466" s="2" t="str">
        <f>IF(VLOOKUP(C466,customers!$A$1:I1465,3,FALSE)=0," ",(VLOOKUP(C466,customers!$A$1:I1465,3,FALSE)))</f>
        <v>abrentnallcw@biglobe.ne.jp</v>
      </c>
      <c r="H466" s="2" t="str">
        <f>VLOOKUP(C466,customers!$A$1:I1465,7,FALSE)</f>
        <v>United Kingdom</v>
      </c>
      <c r="I466" t="str">
        <f>VLOOKUP(D466,products!$A$1:G513,2,FALSE)</f>
        <v>Lib</v>
      </c>
      <c r="J466" t="str">
        <f>VLOOKUP(D466,products!$A$1:G513,3,FALSE)</f>
        <v>D</v>
      </c>
      <c r="K466" s="1">
        <f>VLOOKUP(D466,products!$A$1:G513,4,FALSE)</f>
        <v>2.5</v>
      </c>
      <c r="L466" s="6">
        <f>VLOOKUP(D466,products!$A$1:G513,5,FALSE)</f>
        <v>29.784999999999997</v>
      </c>
      <c r="M466" s="6">
        <f t="shared" si="7"/>
        <v>119.13999999999999</v>
      </c>
      <c r="N466" t="s">
        <v>6199</v>
      </c>
      <c r="O466" t="s">
        <v>6204</v>
      </c>
    </row>
    <row r="467" spans="1:15" x14ac:dyDescent="0.4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2" t="str">
        <f>IF(_xlfn.XLOOKUP(C467,customers!$A$1:$A$1001,customers!$B$1:$B$1001,,0)=0," ",(_xlfn.XLOOKUP(C467,customers!$A$1:$A$1001,customers!$B$1:$B$1001,,0)))</f>
        <v>Dick Drinkall</v>
      </c>
      <c r="G467" s="2" t="str">
        <f>IF(VLOOKUP(C467,customers!$A$1:I1466,3,FALSE)=0," ",(VLOOKUP(C467,customers!$A$1:I1466,3,FALSE)))</f>
        <v>ddrinkallcx@psu.edu</v>
      </c>
      <c r="H467" s="2" t="str">
        <f>VLOOKUP(C467,customers!$A$1:I1466,7,FALSE)</f>
        <v>United States</v>
      </c>
      <c r="I467" t="str">
        <f>VLOOKUP(D467,products!$A$1:G514,2,FALSE)</f>
        <v>Rob</v>
      </c>
      <c r="J467" t="str">
        <f>VLOOKUP(D467,products!$A$1:G514,3,FALSE)</f>
        <v>D</v>
      </c>
      <c r="K467" s="1">
        <f>VLOOKUP(D467,products!$A$1:G514,4,FALSE)</f>
        <v>2.5</v>
      </c>
      <c r="L467" s="6">
        <f>VLOOKUP(D467,products!$A$1:G514,5,FALSE)</f>
        <v>20.584999999999997</v>
      </c>
      <c r="M467" s="6">
        <f t="shared" si="7"/>
        <v>20.584999999999997</v>
      </c>
      <c r="N467" t="s">
        <v>6196</v>
      </c>
      <c r="O467" t="s">
        <v>6204</v>
      </c>
    </row>
    <row r="468" spans="1:15" x14ac:dyDescent="0.4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2" t="str">
        <f>IF(_xlfn.XLOOKUP(C468,customers!$A$1:$A$1001,customers!$B$1:$B$1001,,0)=0," ",(_xlfn.XLOOKUP(C468,customers!$A$1:$A$1001,customers!$B$1:$B$1001,,0)))</f>
        <v>Dagny Kornel</v>
      </c>
      <c r="G468" s="2" t="str">
        <f>IF(VLOOKUP(C468,customers!$A$1:I1467,3,FALSE)=0," ",(VLOOKUP(C468,customers!$A$1:I1467,3,FALSE)))</f>
        <v>dkornelcy@cyberchimps.com</v>
      </c>
      <c r="H468" s="2" t="str">
        <f>VLOOKUP(C468,customers!$A$1:I1467,7,FALSE)</f>
        <v>United States</v>
      </c>
      <c r="I468" t="str">
        <f>VLOOKUP(D468,products!$A$1:G515,2,FALSE)</f>
        <v>Ara</v>
      </c>
      <c r="J468" t="str">
        <f>VLOOKUP(D468,products!$A$1:G515,3,FALSE)</f>
        <v>D</v>
      </c>
      <c r="K468" s="1">
        <f>VLOOKUP(D468,products!$A$1:G515,4,FALSE)</f>
        <v>0.2</v>
      </c>
      <c r="L468" s="6">
        <f>VLOOKUP(D468,products!$A$1:G515,5,FALSE)</f>
        <v>2.9849999999999999</v>
      </c>
      <c r="M468" s="6">
        <f t="shared" si="7"/>
        <v>8.9550000000000001</v>
      </c>
      <c r="N468" t="s">
        <v>6198</v>
      </c>
      <c r="O468" t="s">
        <v>6204</v>
      </c>
    </row>
    <row r="469" spans="1:15" x14ac:dyDescent="0.4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2" t="str">
        <f>IF(_xlfn.XLOOKUP(C469,customers!$A$1:$A$1001,customers!$B$1:$B$1001,,0)=0," ",(_xlfn.XLOOKUP(C469,customers!$A$1:$A$1001,customers!$B$1:$B$1001,,0)))</f>
        <v>Rhona Lequeux</v>
      </c>
      <c r="G469" s="2" t="str">
        <f>IF(VLOOKUP(C469,customers!$A$1:I1468,3,FALSE)=0," ",(VLOOKUP(C469,customers!$A$1:I1468,3,FALSE)))</f>
        <v>rlequeuxcz@newyorker.com</v>
      </c>
      <c r="H469" s="2" t="str">
        <f>VLOOKUP(C469,customers!$A$1:I1468,7,FALSE)</f>
        <v>United States</v>
      </c>
      <c r="I469" t="str">
        <f>VLOOKUP(D469,products!$A$1:G516,2,FALSE)</f>
        <v>Ara</v>
      </c>
      <c r="J469" t="str">
        <f>VLOOKUP(D469,products!$A$1:G516,3,FALSE)</f>
        <v>D</v>
      </c>
      <c r="K469" s="1">
        <f>VLOOKUP(D469,products!$A$1:G516,4,FALSE)</f>
        <v>0.5</v>
      </c>
      <c r="L469" s="6">
        <f>VLOOKUP(D469,products!$A$1:G516,5,FALSE)</f>
        <v>5.97</v>
      </c>
      <c r="M469" s="6">
        <f t="shared" si="7"/>
        <v>5.97</v>
      </c>
      <c r="N469" t="s">
        <v>6198</v>
      </c>
      <c r="O469" t="s">
        <v>6204</v>
      </c>
    </row>
    <row r="470" spans="1:15" x14ac:dyDescent="0.4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2" t="str">
        <f>IF(_xlfn.XLOOKUP(C470,customers!$A$1:$A$1001,customers!$B$1:$B$1001,,0)=0," ",(_xlfn.XLOOKUP(C470,customers!$A$1:$A$1001,customers!$B$1:$B$1001,,0)))</f>
        <v>Julius Mccaull</v>
      </c>
      <c r="G470" s="2" t="str">
        <f>IF(VLOOKUP(C470,customers!$A$1:I1469,3,FALSE)=0," ",(VLOOKUP(C470,customers!$A$1:I1469,3,FALSE)))</f>
        <v>jmccaulld0@parallels.com</v>
      </c>
      <c r="H470" s="2" t="str">
        <f>VLOOKUP(C470,customers!$A$1:I1469,7,FALSE)</f>
        <v>United States</v>
      </c>
      <c r="I470" t="str">
        <f>VLOOKUP(D470,products!$A$1:G517,2,FALSE)</f>
        <v>Exc</v>
      </c>
      <c r="J470" t="str">
        <f>VLOOKUP(D470,products!$A$1:G517,3,FALSE)</f>
        <v>M</v>
      </c>
      <c r="K470" s="1">
        <f>VLOOKUP(D470,products!$A$1:G517,4,FALSE)</f>
        <v>1</v>
      </c>
      <c r="L470" s="6">
        <f>VLOOKUP(D470,products!$A$1:G517,5,FALSE)</f>
        <v>13.75</v>
      </c>
      <c r="M470" s="6">
        <f t="shared" si="7"/>
        <v>41.25</v>
      </c>
      <c r="N470" t="s">
        <v>6197</v>
      </c>
      <c r="O470" t="s">
        <v>6202</v>
      </c>
    </row>
    <row r="471" spans="1:15" x14ac:dyDescent="0.4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2" t="str">
        <f>IF(_xlfn.XLOOKUP(C471,customers!$A$1:$A$1001,customers!$B$1:$B$1001,,0)=0," ",(_xlfn.XLOOKUP(C471,customers!$A$1:$A$1001,customers!$B$1:$B$1001,,0)))</f>
        <v>Ailey Brash</v>
      </c>
      <c r="G471" s="2" t="str">
        <f>IF(VLOOKUP(C471,customers!$A$1:I1470,3,FALSE)=0," ",(VLOOKUP(C471,customers!$A$1:I1470,3,FALSE)))</f>
        <v>abrashda@plala.or.jp</v>
      </c>
      <c r="H471" s="2" t="str">
        <f>VLOOKUP(C471,customers!$A$1:I1470,7,FALSE)</f>
        <v>United States</v>
      </c>
      <c r="I471" t="str">
        <f>VLOOKUP(D471,products!$A$1:G518,2,FALSE)</f>
        <v>Exc</v>
      </c>
      <c r="J471" t="str">
        <f>VLOOKUP(D471,products!$A$1:G518,3,FALSE)</f>
        <v>L</v>
      </c>
      <c r="K471" s="1">
        <f>VLOOKUP(D471,products!$A$1:G518,4,FALSE)</f>
        <v>0.2</v>
      </c>
      <c r="L471" s="6">
        <f>VLOOKUP(D471,products!$A$1:G518,5,FALSE)</f>
        <v>4.4550000000000001</v>
      </c>
      <c r="M471" s="6">
        <f t="shared" si="7"/>
        <v>22.274999999999999</v>
      </c>
      <c r="N471" t="s">
        <v>6197</v>
      </c>
      <c r="O471" t="s">
        <v>6203</v>
      </c>
    </row>
    <row r="472" spans="1:15" x14ac:dyDescent="0.4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2" t="str">
        <f>IF(_xlfn.XLOOKUP(C472,customers!$A$1:$A$1001,customers!$B$1:$B$1001,,0)=0," ",(_xlfn.XLOOKUP(C472,customers!$A$1:$A$1001,customers!$B$1:$B$1001,,0)))</f>
        <v>Alberto Hutchinson</v>
      </c>
      <c r="G472" s="2" t="str">
        <f>IF(VLOOKUP(C472,customers!$A$1:I1471,3,FALSE)=0," ",(VLOOKUP(C472,customers!$A$1:I1471,3,FALSE)))</f>
        <v>ahutchinsond2@imgur.com</v>
      </c>
      <c r="H472" s="2" t="str">
        <f>VLOOKUP(C472,customers!$A$1:I1471,7,FALSE)</f>
        <v>United States</v>
      </c>
      <c r="I472" t="str">
        <f>VLOOKUP(D472,products!$A$1:G519,2,FALSE)</f>
        <v>Ara</v>
      </c>
      <c r="J472" t="str">
        <f>VLOOKUP(D472,products!$A$1:G519,3,FALSE)</f>
        <v>M</v>
      </c>
      <c r="K472" s="1">
        <f>VLOOKUP(D472,products!$A$1:G519,4,FALSE)</f>
        <v>0.5</v>
      </c>
      <c r="L472" s="6">
        <f>VLOOKUP(D472,products!$A$1:G519,5,FALSE)</f>
        <v>6.75</v>
      </c>
      <c r="M472" s="6">
        <f t="shared" si="7"/>
        <v>6.75</v>
      </c>
      <c r="N472" t="s">
        <v>6198</v>
      </c>
      <c r="O472" t="s">
        <v>6202</v>
      </c>
    </row>
    <row r="473" spans="1:15" x14ac:dyDescent="0.4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2" t="str">
        <f>IF(_xlfn.XLOOKUP(C473,customers!$A$1:$A$1001,customers!$B$1:$B$1001,,0)=0," ",(_xlfn.XLOOKUP(C473,customers!$A$1:$A$1001,customers!$B$1:$B$1001,,0)))</f>
        <v>Lamond Gheeraert</v>
      </c>
      <c r="G473" s="2" t="str">
        <f>IF(VLOOKUP(C473,customers!$A$1:I1472,3,FALSE)=0," ",(VLOOKUP(C473,customers!$A$1:I1472,3,FALSE)))</f>
        <v xml:space="preserve"> </v>
      </c>
      <c r="H473" s="2" t="str">
        <f>VLOOKUP(C473,customers!$A$1:I1472,7,FALSE)</f>
        <v>United States</v>
      </c>
      <c r="I473" t="str">
        <f>VLOOKUP(D473,products!$A$1:G520,2,FALSE)</f>
        <v>Lib</v>
      </c>
      <c r="J473" t="str">
        <f>VLOOKUP(D473,products!$A$1:G520,3,FALSE)</f>
        <v>M</v>
      </c>
      <c r="K473" s="1">
        <f>VLOOKUP(D473,products!$A$1:G520,4,FALSE)</f>
        <v>2.5</v>
      </c>
      <c r="L473" s="6">
        <f>VLOOKUP(D473,products!$A$1:G520,5,FALSE)</f>
        <v>33.464999999999996</v>
      </c>
      <c r="M473" s="6">
        <f t="shared" si="7"/>
        <v>133.85999999999999</v>
      </c>
      <c r="N473" t="s">
        <v>6199</v>
      </c>
      <c r="O473" t="s">
        <v>6202</v>
      </c>
    </row>
    <row r="474" spans="1:15" x14ac:dyDescent="0.4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2" t="str">
        <f>IF(_xlfn.XLOOKUP(C474,customers!$A$1:$A$1001,customers!$B$1:$B$1001,,0)=0," ",(_xlfn.XLOOKUP(C474,customers!$A$1:$A$1001,customers!$B$1:$B$1001,,0)))</f>
        <v>Roxine Drivers</v>
      </c>
      <c r="G474" s="2" t="str">
        <f>IF(VLOOKUP(C474,customers!$A$1:I1473,3,FALSE)=0," ",(VLOOKUP(C474,customers!$A$1:I1473,3,FALSE)))</f>
        <v>rdriversd4@hexun.com</v>
      </c>
      <c r="H474" s="2" t="str">
        <f>VLOOKUP(C474,customers!$A$1:I1473,7,FALSE)</f>
        <v>United States</v>
      </c>
      <c r="I474" t="str">
        <f>VLOOKUP(D474,products!$A$1:G521,2,FALSE)</f>
        <v>Ara</v>
      </c>
      <c r="J474" t="str">
        <f>VLOOKUP(D474,products!$A$1:G521,3,FALSE)</f>
        <v>D</v>
      </c>
      <c r="K474" s="1">
        <f>VLOOKUP(D474,products!$A$1:G521,4,FALSE)</f>
        <v>0.2</v>
      </c>
      <c r="L474" s="6">
        <f>VLOOKUP(D474,products!$A$1:G521,5,FALSE)</f>
        <v>2.9849999999999999</v>
      </c>
      <c r="M474" s="6">
        <f t="shared" si="7"/>
        <v>5.97</v>
      </c>
      <c r="N474" t="s">
        <v>6198</v>
      </c>
      <c r="O474" t="s">
        <v>6204</v>
      </c>
    </row>
    <row r="475" spans="1:15" x14ac:dyDescent="0.4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2" t="str">
        <f>IF(_xlfn.XLOOKUP(C475,customers!$A$1:$A$1001,customers!$B$1:$B$1001,,0)=0," ",(_xlfn.XLOOKUP(C475,customers!$A$1:$A$1001,customers!$B$1:$B$1001,,0)))</f>
        <v>Heloise Zeal</v>
      </c>
      <c r="G475" s="2" t="str">
        <f>IF(VLOOKUP(C475,customers!$A$1:I1474,3,FALSE)=0," ",(VLOOKUP(C475,customers!$A$1:I1474,3,FALSE)))</f>
        <v>hzeald5@google.de</v>
      </c>
      <c r="H475" s="2" t="str">
        <f>VLOOKUP(C475,customers!$A$1:I1474,7,FALSE)</f>
        <v>United States</v>
      </c>
      <c r="I475" t="str">
        <f>VLOOKUP(D475,products!$A$1:G522,2,FALSE)</f>
        <v>Ara</v>
      </c>
      <c r="J475" t="str">
        <f>VLOOKUP(D475,products!$A$1:G522,3,FALSE)</f>
        <v>L</v>
      </c>
      <c r="K475" s="1">
        <f>VLOOKUP(D475,products!$A$1:G522,4,FALSE)</f>
        <v>1</v>
      </c>
      <c r="L475" s="6">
        <f>VLOOKUP(D475,products!$A$1:G522,5,FALSE)</f>
        <v>12.95</v>
      </c>
      <c r="M475" s="6">
        <f t="shared" si="7"/>
        <v>25.9</v>
      </c>
      <c r="N475" t="s">
        <v>6198</v>
      </c>
      <c r="O475" t="s">
        <v>6203</v>
      </c>
    </row>
    <row r="476" spans="1:15" x14ac:dyDescent="0.4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2" t="str">
        <f>IF(_xlfn.XLOOKUP(C476,customers!$A$1:$A$1001,customers!$B$1:$B$1001,,0)=0," ",(_xlfn.XLOOKUP(C476,customers!$A$1:$A$1001,customers!$B$1:$B$1001,,0)))</f>
        <v>Granger Smallcombe</v>
      </c>
      <c r="G476" s="2" t="str">
        <f>IF(VLOOKUP(C476,customers!$A$1:I1475,3,FALSE)=0," ",(VLOOKUP(C476,customers!$A$1:I1475,3,FALSE)))</f>
        <v>gsmallcombed6@ucla.edu</v>
      </c>
      <c r="H476" s="2" t="str">
        <f>VLOOKUP(C476,customers!$A$1:I1475,7,FALSE)</f>
        <v>Ireland</v>
      </c>
      <c r="I476" t="str">
        <f>VLOOKUP(D476,products!$A$1:G523,2,FALSE)</f>
        <v>Exc</v>
      </c>
      <c r="J476" t="str">
        <f>VLOOKUP(D476,products!$A$1:G523,3,FALSE)</f>
        <v>M</v>
      </c>
      <c r="K476" s="1">
        <f>VLOOKUP(D476,products!$A$1:G523,4,FALSE)</f>
        <v>2.5</v>
      </c>
      <c r="L476" s="6">
        <f>VLOOKUP(D476,products!$A$1:G523,5,FALSE)</f>
        <v>31.624999999999996</v>
      </c>
      <c r="M476" s="6">
        <f t="shared" si="7"/>
        <v>31.624999999999996</v>
      </c>
      <c r="N476" t="s">
        <v>6197</v>
      </c>
      <c r="O476" t="s">
        <v>6202</v>
      </c>
    </row>
    <row r="477" spans="1:15" x14ac:dyDescent="0.4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2" t="str">
        <f>IF(_xlfn.XLOOKUP(C477,customers!$A$1:$A$1001,customers!$B$1:$B$1001,,0)=0," ",(_xlfn.XLOOKUP(C477,customers!$A$1:$A$1001,customers!$B$1:$B$1001,,0)))</f>
        <v>Daryn Dibley</v>
      </c>
      <c r="G477" s="2" t="str">
        <f>IF(VLOOKUP(C477,customers!$A$1:I1476,3,FALSE)=0," ",(VLOOKUP(C477,customers!$A$1:I1476,3,FALSE)))</f>
        <v>ddibleyd7@feedburner.com</v>
      </c>
      <c r="H477" s="2" t="str">
        <f>VLOOKUP(C477,customers!$A$1:I1476,7,FALSE)</f>
        <v>United States</v>
      </c>
      <c r="I477" t="str">
        <f>VLOOKUP(D477,products!$A$1:G524,2,FALSE)</f>
        <v>Lib</v>
      </c>
      <c r="J477" t="str">
        <f>VLOOKUP(D477,products!$A$1:G524,3,FALSE)</f>
        <v>M</v>
      </c>
      <c r="K477" s="1">
        <f>VLOOKUP(D477,products!$A$1:G524,4,FALSE)</f>
        <v>0.2</v>
      </c>
      <c r="L477" s="6">
        <f>VLOOKUP(D477,products!$A$1:G524,5,FALSE)</f>
        <v>4.3650000000000002</v>
      </c>
      <c r="M477" s="6">
        <f t="shared" si="7"/>
        <v>8.73</v>
      </c>
      <c r="N477" t="s">
        <v>6199</v>
      </c>
      <c r="O477" t="s">
        <v>6202</v>
      </c>
    </row>
    <row r="478" spans="1:15" x14ac:dyDescent="0.4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2" t="str">
        <f>IF(_xlfn.XLOOKUP(C478,customers!$A$1:$A$1001,customers!$B$1:$B$1001,,0)=0," ",(_xlfn.XLOOKUP(C478,customers!$A$1:$A$1001,customers!$B$1:$B$1001,,0)))</f>
        <v>Gardy Dimitriou</v>
      </c>
      <c r="G478" s="2" t="str">
        <f>IF(VLOOKUP(C478,customers!$A$1:I1477,3,FALSE)=0," ",(VLOOKUP(C478,customers!$A$1:I1477,3,FALSE)))</f>
        <v>gdimitrioud8@chronoengine.com</v>
      </c>
      <c r="H478" s="2" t="str">
        <f>VLOOKUP(C478,customers!$A$1:I1477,7,FALSE)</f>
        <v>United States</v>
      </c>
      <c r="I478" t="str">
        <f>VLOOKUP(D478,products!$A$1:G525,2,FALSE)</f>
        <v>Exc</v>
      </c>
      <c r="J478" t="str">
        <f>VLOOKUP(D478,products!$A$1:G525,3,FALSE)</f>
        <v>L</v>
      </c>
      <c r="K478" s="1">
        <f>VLOOKUP(D478,products!$A$1:G525,4,FALSE)</f>
        <v>0.2</v>
      </c>
      <c r="L478" s="6">
        <f>VLOOKUP(D478,products!$A$1:G525,5,FALSE)</f>
        <v>4.4550000000000001</v>
      </c>
      <c r="M478" s="6">
        <f t="shared" si="7"/>
        <v>26.73</v>
      </c>
      <c r="N478" t="s">
        <v>6197</v>
      </c>
      <c r="O478" t="s">
        <v>6203</v>
      </c>
    </row>
    <row r="479" spans="1:15" x14ac:dyDescent="0.4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2" t="str">
        <f>IF(_xlfn.XLOOKUP(C479,customers!$A$1:$A$1001,customers!$B$1:$B$1001,,0)=0," ",(_xlfn.XLOOKUP(C479,customers!$A$1:$A$1001,customers!$B$1:$B$1001,,0)))</f>
        <v>Fanny Flanagan</v>
      </c>
      <c r="G479" s="2" t="str">
        <f>IF(VLOOKUP(C479,customers!$A$1:I1478,3,FALSE)=0," ",(VLOOKUP(C479,customers!$A$1:I1478,3,FALSE)))</f>
        <v>fflanagand9@woothemes.com</v>
      </c>
      <c r="H479" s="2" t="str">
        <f>VLOOKUP(C479,customers!$A$1:I1478,7,FALSE)</f>
        <v>United States</v>
      </c>
      <c r="I479" t="str">
        <f>VLOOKUP(D479,products!$A$1:G526,2,FALSE)</f>
        <v>Lib</v>
      </c>
      <c r="J479" t="str">
        <f>VLOOKUP(D479,products!$A$1:G526,3,FALSE)</f>
        <v>M</v>
      </c>
      <c r="K479" s="1">
        <f>VLOOKUP(D479,products!$A$1:G526,4,FALSE)</f>
        <v>0.2</v>
      </c>
      <c r="L479" s="6">
        <f>VLOOKUP(D479,products!$A$1:G526,5,FALSE)</f>
        <v>4.3650000000000002</v>
      </c>
      <c r="M479" s="6">
        <f t="shared" si="7"/>
        <v>26.19</v>
      </c>
      <c r="N479" t="s">
        <v>6199</v>
      </c>
      <c r="O479" t="s">
        <v>6202</v>
      </c>
    </row>
    <row r="480" spans="1:15" x14ac:dyDescent="0.4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2" t="str">
        <f>IF(_xlfn.XLOOKUP(C480,customers!$A$1:$A$1001,customers!$B$1:$B$1001,,0)=0," ",(_xlfn.XLOOKUP(C480,customers!$A$1:$A$1001,customers!$B$1:$B$1001,,0)))</f>
        <v>Ailey Brash</v>
      </c>
      <c r="G480" s="2" t="str">
        <f>IF(VLOOKUP(C480,customers!$A$1:I1479,3,FALSE)=0," ",(VLOOKUP(C480,customers!$A$1:I1479,3,FALSE)))</f>
        <v>abrashda@plala.or.jp</v>
      </c>
      <c r="H480" s="2" t="str">
        <f>VLOOKUP(C480,customers!$A$1:I1479,7,FALSE)</f>
        <v>United States</v>
      </c>
      <c r="I480" t="str">
        <f>VLOOKUP(D480,products!$A$1:G527,2,FALSE)</f>
        <v>Rob</v>
      </c>
      <c r="J480" t="str">
        <f>VLOOKUP(D480,products!$A$1:G527,3,FALSE)</f>
        <v>D</v>
      </c>
      <c r="K480" s="1">
        <f>VLOOKUP(D480,products!$A$1:G527,4,FALSE)</f>
        <v>1</v>
      </c>
      <c r="L480" s="6">
        <f>VLOOKUP(D480,products!$A$1:G527,5,FALSE)</f>
        <v>8.9499999999999993</v>
      </c>
      <c r="M480" s="6">
        <f t="shared" si="7"/>
        <v>53.699999999999996</v>
      </c>
      <c r="N480" t="s">
        <v>6196</v>
      </c>
      <c r="O480" t="s">
        <v>6204</v>
      </c>
    </row>
    <row r="481" spans="1:15" x14ac:dyDescent="0.4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2" t="str">
        <f>IF(_xlfn.XLOOKUP(C481,customers!$A$1:$A$1001,customers!$B$1:$B$1001,,0)=0," ",(_xlfn.XLOOKUP(C481,customers!$A$1:$A$1001,customers!$B$1:$B$1001,,0)))</f>
        <v>Ailey Brash</v>
      </c>
      <c r="G481" s="2" t="str">
        <f>IF(VLOOKUP(C481,customers!$A$1:I1480,3,FALSE)=0," ",(VLOOKUP(C481,customers!$A$1:I1480,3,FALSE)))</f>
        <v>abrashda@plala.or.jp</v>
      </c>
      <c r="H481" s="2" t="str">
        <f>VLOOKUP(C481,customers!$A$1:I1480,7,FALSE)</f>
        <v>United States</v>
      </c>
      <c r="I481" t="str">
        <f>VLOOKUP(D481,products!$A$1:G528,2,FALSE)</f>
        <v>Exc</v>
      </c>
      <c r="J481" t="str">
        <f>VLOOKUP(D481,products!$A$1:G528,3,FALSE)</f>
        <v>M</v>
      </c>
      <c r="K481" s="1">
        <f>VLOOKUP(D481,products!$A$1:G528,4,FALSE)</f>
        <v>2.5</v>
      </c>
      <c r="L481" s="6">
        <f>VLOOKUP(D481,products!$A$1:G528,5,FALSE)</f>
        <v>31.624999999999996</v>
      </c>
      <c r="M481" s="6">
        <f t="shared" si="7"/>
        <v>126.49999999999999</v>
      </c>
      <c r="N481" t="s">
        <v>6197</v>
      </c>
      <c r="O481" t="s">
        <v>6202</v>
      </c>
    </row>
    <row r="482" spans="1:15" x14ac:dyDescent="0.4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2" t="str">
        <f>IF(_xlfn.XLOOKUP(C482,customers!$A$1:$A$1001,customers!$B$1:$B$1001,,0)=0," ",(_xlfn.XLOOKUP(C482,customers!$A$1:$A$1001,customers!$B$1:$B$1001,,0)))</f>
        <v>Ailey Brash</v>
      </c>
      <c r="G482" s="2" t="str">
        <f>IF(VLOOKUP(C482,customers!$A$1:I1481,3,FALSE)=0," ",(VLOOKUP(C482,customers!$A$1:I1481,3,FALSE)))</f>
        <v>abrashda@plala.or.jp</v>
      </c>
      <c r="H482" s="2" t="str">
        <f>VLOOKUP(C482,customers!$A$1:I1481,7,FALSE)</f>
        <v>United States</v>
      </c>
      <c r="I482" t="str">
        <f>VLOOKUP(D482,products!$A$1:G529,2,FALSE)</f>
        <v>Exc</v>
      </c>
      <c r="J482" t="str">
        <f>VLOOKUP(D482,products!$A$1:G529,3,FALSE)</f>
        <v>M</v>
      </c>
      <c r="K482" s="1">
        <f>VLOOKUP(D482,products!$A$1:G529,4,FALSE)</f>
        <v>0.2</v>
      </c>
      <c r="L482" s="6">
        <f>VLOOKUP(D482,products!$A$1:G529,5,FALSE)</f>
        <v>4.125</v>
      </c>
      <c r="M482" s="6">
        <f t="shared" si="7"/>
        <v>4.125</v>
      </c>
      <c r="N482" t="s">
        <v>6197</v>
      </c>
      <c r="O482" t="s">
        <v>6202</v>
      </c>
    </row>
    <row r="483" spans="1:15" x14ac:dyDescent="0.4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2" t="str">
        <f>IF(_xlfn.XLOOKUP(C483,customers!$A$1:$A$1001,customers!$B$1:$B$1001,,0)=0," ",(_xlfn.XLOOKUP(C483,customers!$A$1:$A$1001,customers!$B$1:$B$1001,,0)))</f>
        <v>Nanny Izhakov</v>
      </c>
      <c r="G483" s="2" t="str">
        <f>IF(VLOOKUP(C483,customers!$A$1:I1482,3,FALSE)=0," ",(VLOOKUP(C483,customers!$A$1:I1482,3,FALSE)))</f>
        <v>nizhakovdd@aol.com</v>
      </c>
      <c r="H483" s="2" t="str">
        <f>VLOOKUP(C483,customers!$A$1:I1482,7,FALSE)</f>
        <v>United Kingdom</v>
      </c>
      <c r="I483" t="str">
        <f>VLOOKUP(D483,products!$A$1:G530,2,FALSE)</f>
        <v>Rob</v>
      </c>
      <c r="J483" t="str">
        <f>VLOOKUP(D483,products!$A$1:G530,3,FALSE)</f>
        <v>L</v>
      </c>
      <c r="K483" s="1">
        <f>VLOOKUP(D483,products!$A$1:G530,4,FALSE)</f>
        <v>1</v>
      </c>
      <c r="L483" s="6">
        <f>VLOOKUP(D483,products!$A$1:G530,5,FALSE)</f>
        <v>11.95</v>
      </c>
      <c r="M483" s="6">
        <f t="shared" si="7"/>
        <v>23.9</v>
      </c>
      <c r="N483" t="s">
        <v>6196</v>
      </c>
      <c r="O483" t="s">
        <v>6203</v>
      </c>
    </row>
    <row r="484" spans="1:15" x14ac:dyDescent="0.4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2" t="str">
        <f>IF(_xlfn.XLOOKUP(C484,customers!$A$1:$A$1001,customers!$B$1:$B$1001,,0)=0," ",(_xlfn.XLOOKUP(C484,customers!$A$1:$A$1001,customers!$B$1:$B$1001,,0)))</f>
        <v>Stanly Keets</v>
      </c>
      <c r="G484" s="2" t="str">
        <f>IF(VLOOKUP(C484,customers!$A$1:I1483,3,FALSE)=0," ",(VLOOKUP(C484,customers!$A$1:I1483,3,FALSE)))</f>
        <v>skeetsde@answers.com</v>
      </c>
      <c r="H484" s="2" t="str">
        <f>VLOOKUP(C484,customers!$A$1:I1483,7,FALSE)</f>
        <v>United States</v>
      </c>
      <c r="I484" t="str">
        <f>VLOOKUP(D484,products!$A$1:G531,2,FALSE)</f>
        <v>Exc</v>
      </c>
      <c r="J484" t="str">
        <f>VLOOKUP(D484,products!$A$1:G531,3,FALSE)</f>
        <v>D</v>
      </c>
      <c r="K484" s="1">
        <f>VLOOKUP(D484,products!$A$1:G531,4,FALSE)</f>
        <v>2.5</v>
      </c>
      <c r="L484" s="6">
        <f>VLOOKUP(D484,products!$A$1:G531,5,FALSE)</f>
        <v>27.945</v>
      </c>
      <c r="M484" s="6">
        <f t="shared" si="7"/>
        <v>139.72499999999999</v>
      </c>
      <c r="N484" t="s">
        <v>6197</v>
      </c>
      <c r="O484" t="s">
        <v>6204</v>
      </c>
    </row>
    <row r="485" spans="1:15" x14ac:dyDescent="0.4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2" t="str">
        <f>IF(_xlfn.XLOOKUP(C485,customers!$A$1:$A$1001,customers!$B$1:$B$1001,,0)=0," ",(_xlfn.XLOOKUP(C485,customers!$A$1:$A$1001,customers!$B$1:$B$1001,,0)))</f>
        <v>Orion Dyott</v>
      </c>
      <c r="G485" s="2" t="str">
        <f>IF(VLOOKUP(C485,customers!$A$1:I1484,3,FALSE)=0," ",(VLOOKUP(C485,customers!$A$1:I1484,3,FALSE)))</f>
        <v xml:space="preserve"> </v>
      </c>
      <c r="H485" s="2" t="str">
        <f>VLOOKUP(C485,customers!$A$1:I1484,7,FALSE)</f>
        <v>United States</v>
      </c>
      <c r="I485" t="str">
        <f>VLOOKUP(D485,products!$A$1:G532,2,FALSE)</f>
        <v>Lib</v>
      </c>
      <c r="J485" t="str">
        <f>VLOOKUP(D485,products!$A$1:G532,3,FALSE)</f>
        <v>D</v>
      </c>
      <c r="K485" s="1">
        <f>VLOOKUP(D485,products!$A$1:G532,4,FALSE)</f>
        <v>2.5</v>
      </c>
      <c r="L485" s="6">
        <f>VLOOKUP(D485,products!$A$1:G532,5,FALSE)</f>
        <v>29.784999999999997</v>
      </c>
      <c r="M485" s="6">
        <f t="shared" si="7"/>
        <v>59.569999999999993</v>
      </c>
      <c r="N485" t="s">
        <v>6199</v>
      </c>
      <c r="O485" t="s">
        <v>6204</v>
      </c>
    </row>
    <row r="486" spans="1:15" x14ac:dyDescent="0.4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2" t="str">
        <f>IF(_xlfn.XLOOKUP(C486,customers!$A$1:$A$1001,customers!$B$1:$B$1001,,0)=0," ",(_xlfn.XLOOKUP(C486,customers!$A$1:$A$1001,customers!$B$1:$B$1001,,0)))</f>
        <v>Keefer Cake</v>
      </c>
      <c r="G486" s="2" t="str">
        <f>IF(VLOOKUP(C486,customers!$A$1:I1485,3,FALSE)=0," ",(VLOOKUP(C486,customers!$A$1:I1485,3,FALSE)))</f>
        <v>kcakedg@huffingtonpost.com</v>
      </c>
      <c r="H486" s="2" t="str">
        <f>VLOOKUP(C486,customers!$A$1:I1485,7,FALSE)</f>
        <v>United States</v>
      </c>
      <c r="I486" t="str">
        <f>VLOOKUP(D486,products!$A$1:G533,2,FALSE)</f>
        <v>Lib</v>
      </c>
      <c r="J486" t="str">
        <f>VLOOKUP(D486,products!$A$1:G533,3,FALSE)</f>
        <v>L</v>
      </c>
      <c r="K486" s="1">
        <f>VLOOKUP(D486,products!$A$1:G533,4,FALSE)</f>
        <v>0.5</v>
      </c>
      <c r="L486" s="6">
        <f>VLOOKUP(D486,products!$A$1:G533,5,FALSE)</f>
        <v>9.51</v>
      </c>
      <c r="M486" s="6">
        <f t="shared" si="7"/>
        <v>57.06</v>
      </c>
      <c r="N486" t="s">
        <v>6199</v>
      </c>
      <c r="O486" t="s">
        <v>6203</v>
      </c>
    </row>
    <row r="487" spans="1:15" x14ac:dyDescent="0.4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2" t="str">
        <f>IF(_xlfn.XLOOKUP(C487,customers!$A$1:$A$1001,customers!$B$1:$B$1001,,0)=0," ",(_xlfn.XLOOKUP(C487,customers!$A$1:$A$1001,customers!$B$1:$B$1001,,0)))</f>
        <v>Morna Hansed</v>
      </c>
      <c r="G487" s="2" t="str">
        <f>IF(VLOOKUP(C487,customers!$A$1:I1486,3,FALSE)=0," ",(VLOOKUP(C487,customers!$A$1:I1486,3,FALSE)))</f>
        <v>mhanseddh@instagram.com</v>
      </c>
      <c r="H487" s="2" t="str">
        <f>VLOOKUP(C487,customers!$A$1:I1486,7,FALSE)</f>
        <v>Ireland</v>
      </c>
      <c r="I487" t="str">
        <f>VLOOKUP(D487,products!$A$1:G534,2,FALSE)</f>
        <v>Rob</v>
      </c>
      <c r="J487" t="str">
        <f>VLOOKUP(D487,products!$A$1:G534,3,FALSE)</f>
        <v>L</v>
      </c>
      <c r="K487" s="1">
        <f>VLOOKUP(D487,products!$A$1:G534,4,FALSE)</f>
        <v>0.2</v>
      </c>
      <c r="L487" s="6">
        <f>VLOOKUP(D487,products!$A$1:G534,5,FALSE)</f>
        <v>3.5849999999999995</v>
      </c>
      <c r="M487" s="6">
        <f t="shared" si="7"/>
        <v>21.509999999999998</v>
      </c>
      <c r="N487" t="s">
        <v>6196</v>
      </c>
      <c r="O487" t="s">
        <v>6203</v>
      </c>
    </row>
    <row r="488" spans="1:15" x14ac:dyDescent="0.4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2" t="str">
        <f>IF(_xlfn.XLOOKUP(C488,customers!$A$1:$A$1001,customers!$B$1:$B$1001,,0)=0," ",(_xlfn.XLOOKUP(C488,customers!$A$1:$A$1001,customers!$B$1:$B$1001,,0)))</f>
        <v>Franny Kienlein</v>
      </c>
      <c r="G488" s="2" t="str">
        <f>IF(VLOOKUP(C488,customers!$A$1:I1487,3,FALSE)=0," ",(VLOOKUP(C488,customers!$A$1:I1487,3,FALSE)))</f>
        <v>fkienleindi@trellian.com</v>
      </c>
      <c r="H488" s="2" t="str">
        <f>VLOOKUP(C488,customers!$A$1:I1487,7,FALSE)</f>
        <v>Ireland</v>
      </c>
      <c r="I488" t="str">
        <f>VLOOKUP(D488,products!$A$1:G535,2,FALSE)</f>
        <v>Lib</v>
      </c>
      <c r="J488" t="str">
        <f>VLOOKUP(D488,products!$A$1:G535,3,FALSE)</f>
        <v>M</v>
      </c>
      <c r="K488" s="1">
        <f>VLOOKUP(D488,products!$A$1:G535,4,FALSE)</f>
        <v>0.5</v>
      </c>
      <c r="L488" s="6">
        <f>VLOOKUP(D488,products!$A$1:G535,5,FALSE)</f>
        <v>8.73</v>
      </c>
      <c r="M488" s="6">
        <f t="shared" si="7"/>
        <v>52.38</v>
      </c>
      <c r="N488" t="s">
        <v>6199</v>
      </c>
      <c r="O488" t="s">
        <v>6202</v>
      </c>
    </row>
    <row r="489" spans="1:15" x14ac:dyDescent="0.4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2" t="str">
        <f>IF(_xlfn.XLOOKUP(C489,customers!$A$1:$A$1001,customers!$B$1:$B$1001,,0)=0," ",(_xlfn.XLOOKUP(C489,customers!$A$1:$A$1001,customers!$B$1:$B$1001,,0)))</f>
        <v>Klarika Egglestone</v>
      </c>
      <c r="G489" s="2" t="str">
        <f>IF(VLOOKUP(C489,customers!$A$1:I1488,3,FALSE)=0," ",(VLOOKUP(C489,customers!$A$1:I1488,3,FALSE)))</f>
        <v>kegglestonedj@sphinn.com</v>
      </c>
      <c r="H489" s="2" t="str">
        <f>VLOOKUP(C489,customers!$A$1:I1488,7,FALSE)</f>
        <v>Ireland</v>
      </c>
      <c r="I489" t="str">
        <f>VLOOKUP(D489,products!$A$1:G536,2,FALSE)</f>
        <v>Exc</v>
      </c>
      <c r="J489" t="str">
        <f>VLOOKUP(D489,products!$A$1:G536,3,FALSE)</f>
        <v>D</v>
      </c>
      <c r="K489" s="1">
        <f>VLOOKUP(D489,products!$A$1:G536,4,FALSE)</f>
        <v>1</v>
      </c>
      <c r="L489" s="6">
        <f>VLOOKUP(D489,products!$A$1:G536,5,FALSE)</f>
        <v>12.15</v>
      </c>
      <c r="M489" s="6">
        <f t="shared" si="7"/>
        <v>72.900000000000006</v>
      </c>
      <c r="N489" t="s">
        <v>6197</v>
      </c>
      <c r="O489" t="s">
        <v>6204</v>
      </c>
    </row>
    <row r="490" spans="1:15" x14ac:dyDescent="0.4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2" t="str">
        <f>IF(_xlfn.XLOOKUP(C490,customers!$A$1:$A$1001,customers!$B$1:$B$1001,,0)=0," ",(_xlfn.XLOOKUP(C490,customers!$A$1:$A$1001,customers!$B$1:$B$1001,,0)))</f>
        <v>Becky Semkins</v>
      </c>
      <c r="G490" s="2" t="str">
        <f>IF(VLOOKUP(C490,customers!$A$1:I1489,3,FALSE)=0," ",(VLOOKUP(C490,customers!$A$1:I1489,3,FALSE)))</f>
        <v>bsemkinsdk@unc.edu</v>
      </c>
      <c r="H490" s="2" t="str">
        <f>VLOOKUP(C490,customers!$A$1:I1489,7,FALSE)</f>
        <v>Ireland</v>
      </c>
      <c r="I490" t="str">
        <f>VLOOKUP(D490,products!$A$1:G537,2,FALSE)</f>
        <v>Rob</v>
      </c>
      <c r="J490" t="str">
        <f>VLOOKUP(D490,products!$A$1:G537,3,FALSE)</f>
        <v>M</v>
      </c>
      <c r="K490" s="1">
        <f>VLOOKUP(D490,products!$A$1:G537,4,FALSE)</f>
        <v>0.2</v>
      </c>
      <c r="L490" s="6">
        <f>VLOOKUP(D490,products!$A$1:G537,5,FALSE)</f>
        <v>2.9849999999999999</v>
      </c>
      <c r="M490" s="6">
        <f t="shared" si="7"/>
        <v>14.924999999999999</v>
      </c>
      <c r="N490" t="s">
        <v>6196</v>
      </c>
      <c r="O490" t="s">
        <v>6202</v>
      </c>
    </row>
    <row r="491" spans="1:15" x14ac:dyDescent="0.4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2" t="str">
        <f>IF(_xlfn.XLOOKUP(C491,customers!$A$1:$A$1001,customers!$B$1:$B$1001,,0)=0," ",(_xlfn.XLOOKUP(C491,customers!$A$1:$A$1001,customers!$B$1:$B$1001,,0)))</f>
        <v>Sean Lorenzetti</v>
      </c>
      <c r="G491" s="2" t="str">
        <f>IF(VLOOKUP(C491,customers!$A$1:I1490,3,FALSE)=0," ",(VLOOKUP(C491,customers!$A$1:I1490,3,FALSE)))</f>
        <v>slorenzettidl@is.gd</v>
      </c>
      <c r="H491" s="2" t="str">
        <f>VLOOKUP(C491,customers!$A$1:I1490,7,FALSE)</f>
        <v>United States</v>
      </c>
      <c r="I491" t="str">
        <f>VLOOKUP(D491,products!$A$1:G538,2,FALSE)</f>
        <v>Lib</v>
      </c>
      <c r="J491" t="str">
        <f>VLOOKUP(D491,products!$A$1:G538,3,FALSE)</f>
        <v>L</v>
      </c>
      <c r="K491" s="1">
        <f>VLOOKUP(D491,products!$A$1:G538,4,FALSE)</f>
        <v>1</v>
      </c>
      <c r="L491" s="6">
        <f>VLOOKUP(D491,products!$A$1:G538,5,FALSE)</f>
        <v>15.85</v>
      </c>
      <c r="M491" s="6">
        <f t="shared" si="7"/>
        <v>95.1</v>
      </c>
      <c r="N491" t="s">
        <v>6199</v>
      </c>
      <c r="O491" t="s">
        <v>6203</v>
      </c>
    </row>
    <row r="492" spans="1:15" x14ac:dyDescent="0.4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2" t="str">
        <f>IF(_xlfn.XLOOKUP(C492,customers!$A$1:$A$1001,customers!$B$1:$B$1001,,0)=0," ",(_xlfn.XLOOKUP(C492,customers!$A$1:$A$1001,customers!$B$1:$B$1001,,0)))</f>
        <v>Bob Giannazzi</v>
      </c>
      <c r="G492" s="2" t="str">
        <f>IF(VLOOKUP(C492,customers!$A$1:I1491,3,FALSE)=0," ",(VLOOKUP(C492,customers!$A$1:I1491,3,FALSE)))</f>
        <v>bgiannazzidm@apple.com</v>
      </c>
      <c r="H492" s="2" t="str">
        <f>VLOOKUP(C492,customers!$A$1:I1491,7,FALSE)</f>
        <v>United States</v>
      </c>
      <c r="I492" t="str">
        <f>VLOOKUP(D492,products!$A$1:G539,2,FALSE)</f>
        <v>Lib</v>
      </c>
      <c r="J492" t="str">
        <f>VLOOKUP(D492,products!$A$1:G539,3,FALSE)</f>
        <v>D</v>
      </c>
      <c r="K492" s="1">
        <f>VLOOKUP(D492,products!$A$1:G539,4,FALSE)</f>
        <v>0.5</v>
      </c>
      <c r="L492" s="6">
        <f>VLOOKUP(D492,products!$A$1:G539,5,FALSE)</f>
        <v>7.77</v>
      </c>
      <c r="M492" s="6">
        <f t="shared" si="7"/>
        <v>15.54</v>
      </c>
      <c r="N492" t="s">
        <v>6199</v>
      </c>
      <c r="O492" t="s">
        <v>6204</v>
      </c>
    </row>
    <row r="493" spans="1:15" x14ac:dyDescent="0.4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2" t="str">
        <f>IF(_xlfn.XLOOKUP(C493,customers!$A$1:$A$1001,customers!$B$1:$B$1001,,0)=0," ",(_xlfn.XLOOKUP(C493,customers!$A$1:$A$1001,customers!$B$1:$B$1001,,0)))</f>
        <v>Kendra Backshell</v>
      </c>
      <c r="G493" s="2" t="str">
        <f>IF(VLOOKUP(C493,customers!$A$1:I1492,3,FALSE)=0," ",(VLOOKUP(C493,customers!$A$1:I1492,3,FALSE)))</f>
        <v xml:space="preserve"> </v>
      </c>
      <c r="H493" s="2" t="str">
        <f>VLOOKUP(C493,customers!$A$1:I1492,7,FALSE)</f>
        <v>United States</v>
      </c>
      <c r="I493" t="str">
        <f>VLOOKUP(D493,products!$A$1:G540,2,FALSE)</f>
        <v>Lib</v>
      </c>
      <c r="J493" t="str">
        <f>VLOOKUP(D493,products!$A$1:G540,3,FALSE)</f>
        <v>D</v>
      </c>
      <c r="K493" s="1">
        <f>VLOOKUP(D493,products!$A$1:G540,4,FALSE)</f>
        <v>0.2</v>
      </c>
      <c r="L493" s="6">
        <f>VLOOKUP(D493,products!$A$1:G540,5,FALSE)</f>
        <v>3.8849999999999998</v>
      </c>
      <c r="M493" s="6">
        <f t="shared" si="7"/>
        <v>23.31</v>
      </c>
      <c r="N493" t="s">
        <v>6199</v>
      </c>
      <c r="O493" t="s">
        <v>6204</v>
      </c>
    </row>
    <row r="494" spans="1:15" x14ac:dyDescent="0.4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2" t="str">
        <f>IF(_xlfn.XLOOKUP(C494,customers!$A$1:$A$1001,customers!$B$1:$B$1001,,0)=0," ",(_xlfn.XLOOKUP(C494,customers!$A$1:$A$1001,customers!$B$1:$B$1001,,0)))</f>
        <v>Uriah Lethbrig</v>
      </c>
      <c r="G494" s="2" t="str">
        <f>IF(VLOOKUP(C494,customers!$A$1:I1493,3,FALSE)=0," ",(VLOOKUP(C494,customers!$A$1:I1493,3,FALSE)))</f>
        <v>ulethbrigdo@hc360.com</v>
      </c>
      <c r="H494" s="2" t="str">
        <f>VLOOKUP(C494,customers!$A$1:I1493,7,FALSE)</f>
        <v>United States</v>
      </c>
      <c r="I494" t="str">
        <f>VLOOKUP(D494,products!$A$1:G541,2,FALSE)</f>
        <v>Exc</v>
      </c>
      <c r="J494" t="str">
        <f>VLOOKUP(D494,products!$A$1:G541,3,FALSE)</f>
        <v>M</v>
      </c>
      <c r="K494" s="1">
        <f>VLOOKUP(D494,products!$A$1:G541,4,FALSE)</f>
        <v>0.2</v>
      </c>
      <c r="L494" s="6">
        <f>VLOOKUP(D494,products!$A$1:G541,5,FALSE)</f>
        <v>4.125</v>
      </c>
      <c r="M494" s="6">
        <f t="shared" si="7"/>
        <v>4.125</v>
      </c>
      <c r="N494" t="s">
        <v>6197</v>
      </c>
      <c r="O494" t="s">
        <v>6202</v>
      </c>
    </row>
    <row r="495" spans="1:15" x14ac:dyDescent="0.4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2" t="str">
        <f>IF(_xlfn.XLOOKUP(C495,customers!$A$1:$A$1001,customers!$B$1:$B$1001,,0)=0," ",(_xlfn.XLOOKUP(C495,customers!$A$1:$A$1001,customers!$B$1:$B$1001,,0)))</f>
        <v>Sky Farnish</v>
      </c>
      <c r="G495" s="2" t="str">
        <f>IF(VLOOKUP(C495,customers!$A$1:I1494,3,FALSE)=0," ",(VLOOKUP(C495,customers!$A$1:I1494,3,FALSE)))</f>
        <v>sfarnishdp@dmoz.org</v>
      </c>
      <c r="H495" s="2" t="str">
        <f>VLOOKUP(C495,customers!$A$1:I1494,7,FALSE)</f>
        <v>United Kingdom</v>
      </c>
      <c r="I495" t="str">
        <f>VLOOKUP(D495,products!$A$1:G542,2,FALSE)</f>
        <v>Rob</v>
      </c>
      <c r="J495" t="str">
        <f>VLOOKUP(D495,products!$A$1:G542,3,FALSE)</f>
        <v>M</v>
      </c>
      <c r="K495" s="1">
        <f>VLOOKUP(D495,products!$A$1:G542,4,FALSE)</f>
        <v>0.5</v>
      </c>
      <c r="L495" s="6">
        <f>VLOOKUP(D495,products!$A$1:G542,5,FALSE)</f>
        <v>5.97</v>
      </c>
      <c r="M495" s="6">
        <f t="shared" si="7"/>
        <v>35.82</v>
      </c>
      <c r="N495" t="s">
        <v>6196</v>
      </c>
      <c r="O495" t="s">
        <v>6202</v>
      </c>
    </row>
    <row r="496" spans="1:15" x14ac:dyDescent="0.4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2" t="str">
        <f>IF(_xlfn.XLOOKUP(C496,customers!$A$1:$A$1001,customers!$B$1:$B$1001,,0)=0," ",(_xlfn.XLOOKUP(C496,customers!$A$1:$A$1001,customers!$B$1:$B$1001,,0)))</f>
        <v>Felicia Jecock</v>
      </c>
      <c r="G496" s="2" t="str">
        <f>IF(VLOOKUP(C496,customers!$A$1:I1495,3,FALSE)=0," ",(VLOOKUP(C496,customers!$A$1:I1495,3,FALSE)))</f>
        <v>fjecockdq@unicef.org</v>
      </c>
      <c r="H496" s="2" t="str">
        <f>VLOOKUP(C496,customers!$A$1:I1495,7,FALSE)</f>
        <v>United States</v>
      </c>
      <c r="I496" t="str">
        <f>VLOOKUP(D496,products!$A$1:G543,2,FALSE)</f>
        <v>Lib</v>
      </c>
      <c r="J496" t="str">
        <f>VLOOKUP(D496,products!$A$1:G543,3,FALSE)</f>
        <v>L</v>
      </c>
      <c r="K496" s="1">
        <f>VLOOKUP(D496,products!$A$1:G543,4,FALSE)</f>
        <v>1</v>
      </c>
      <c r="L496" s="6">
        <f>VLOOKUP(D496,products!$A$1:G543,5,FALSE)</f>
        <v>15.85</v>
      </c>
      <c r="M496" s="6">
        <f t="shared" si="7"/>
        <v>31.7</v>
      </c>
      <c r="N496" t="s">
        <v>6199</v>
      </c>
      <c r="O496" t="s">
        <v>6203</v>
      </c>
    </row>
    <row r="497" spans="1:15" x14ac:dyDescent="0.4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2" t="str">
        <f>IF(_xlfn.XLOOKUP(C497,customers!$A$1:$A$1001,customers!$B$1:$B$1001,,0)=0," ",(_xlfn.XLOOKUP(C497,customers!$A$1:$A$1001,customers!$B$1:$B$1001,,0)))</f>
        <v>Currey MacAllister</v>
      </c>
      <c r="G497" s="2" t="str">
        <f>IF(VLOOKUP(C497,customers!$A$1:I1496,3,FALSE)=0," ",(VLOOKUP(C497,customers!$A$1:I1496,3,FALSE)))</f>
        <v xml:space="preserve"> </v>
      </c>
      <c r="H497" s="2" t="str">
        <f>VLOOKUP(C497,customers!$A$1:I1496,7,FALSE)</f>
        <v>United States</v>
      </c>
      <c r="I497" t="str">
        <f>VLOOKUP(D497,products!$A$1:G544,2,FALSE)</f>
        <v>Lib</v>
      </c>
      <c r="J497" t="str">
        <f>VLOOKUP(D497,products!$A$1:G544,3,FALSE)</f>
        <v>L</v>
      </c>
      <c r="K497" s="1">
        <f>VLOOKUP(D497,products!$A$1:G544,4,FALSE)</f>
        <v>1</v>
      </c>
      <c r="L497" s="6">
        <f>VLOOKUP(D497,products!$A$1:G544,5,FALSE)</f>
        <v>15.85</v>
      </c>
      <c r="M497" s="6">
        <f t="shared" si="7"/>
        <v>79.25</v>
      </c>
      <c r="N497" t="s">
        <v>6199</v>
      </c>
      <c r="O497" t="s">
        <v>6203</v>
      </c>
    </row>
    <row r="498" spans="1:15" x14ac:dyDescent="0.4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2" t="str">
        <f>IF(_xlfn.XLOOKUP(C498,customers!$A$1:$A$1001,customers!$B$1:$B$1001,,0)=0," ",(_xlfn.XLOOKUP(C498,customers!$A$1:$A$1001,customers!$B$1:$B$1001,,0)))</f>
        <v>Hamlen Pallister</v>
      </c>
      <c r="G498" s="2" t="str">
        <f>IF(VLOOKUP(C498,customers!$A$1:I1497,3,FALSE)=0," ",(VLOOKUP(C498,customers!$A$1:I1497,3,FALSE)))</f>
        <v>hpallisterds@ning.com</v>
      </c>
      <c r="H498" s="2" t="str">
        <f>VLOOKUP(C498,customers!$A$1:I1497,7,FALSE)</f>
        <v>United States</v>
      </c>
      <c r="I498" t="str">
        <f>VLOOKUP(D498,products!$A$1:G545,2,FALSE)</f>
        <v>Exc</v>
      </c>
      <c r="J498" t="str">
        <f>VLOOKUP(D498,products!$A$1:G545,3,FALSE)</f>
        <v>D</v>
      </c>
      <c r="K498" s="1">
        <f>VLOOKUP(D498,products!$A$1:G545,4,FALSE)</f>
        <v>0.2</v>
      </c>
      <c r="L498" s="6">
        <f>VLOOKUP(D498,products!$A$1:G545,5,FALSE)</f>
        <v>3.645</v>
      </c>
      <c r="M498" s="6">
        <f t="shared" si="7"/>
        <v>10.935</v>
      </c>
      <c r="N498" t="s">
        <v>6197</v>
      </c>
      <c r="O498" t="s">
        <v>6204</v>
      </c>
    </row>
    <row r="499" spans="1:15" x14ac:dyDescent="0.4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2" t="str">
        <f>IF(_xlfn.XLOOKUP(C499,customers!$A$1:$A$1001,customers!$B$1:$B$1001,,0)=0," ",(_xlfn.XLOOKUP(C499,customers!$A$1:$A$1001,customers!$B$1:$B$1001,,0)))</f>
        <v>Chantal Mersh</v>
      </c>
      <c r="G499" s="2" t="str">
        <f>IF(VLOOKUP(C499,customers!$A$1:I1498,3,FALSE)=0," ",(VLOOKUP(C499,customers!$A$1:I1498,3,FALSE)))</f>
        <v>cmershdt@drupal.org</v>
      </c>
      <c r="H499" s="2" t="str">
        <f>VLOOKUP(C499,customers!$A$1:I1498,7,FALSE)</f>
        <v>Ireland</v>
      </c>
      <c r="I499" t="str">
        <f>VLOOKUP(D499,products!$A$1:G546,2,FALSE)</f>
        <v>Ara</v>
      </c>
      <c r="J499" t="str">
        <f>VLOOKUP(D499,products!$A$1:G546,3,FALSE)</f>
        <v>D</v>
      </c>
      <c r="K499" s="1">
        <f>VLOOKUP(D499,products!$A$1:G546,4,FALSE)</f>
        <v>1</v>
      </c>
      <c r="L499" s="6">
        <f>VLOOKUP(D499,products!$A$1:G546,5,FALSE)</f>
        <v>9.9499999999999993</v>
      </c>
      <c r="M499" s="6">
        <f t="shared" si="7"/>
        <v>39.799999999999997</v>
      </c>
      <c r="N499" t="s">
        <v>6198</v>
      </c>
      <c r="O499" t="s">
        <v>6204</v>
      </c>
    </row>
    <row r="500" spans="1:15" x14ac:dyDescent="0.4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2" t="str">
        <f>IF(_xlfn.XLOOKUP(C500,customers!$A$1:$A$1001,customers!$B$1:$B$1001,,0)=0," ",(_xlfn.XLOOKUP(C500,customers!$A$1:$A$1001,customers!$B$1:$B$1001,,0)))</f>
        <v>Marja Urion</v>
      </c>
      <c r="G500" s="2" t="str">
        <f>IF(VLOOKUP(C500,customers!$A$1:I1499,3,FALSE)=0," ",(VLOOKUP(C500,customers!$A$1:I1499,3,FALSE)))</f>
        <v>murione5@alexa.com</v>
      </c>
      <c r="H500" s="2" t="str">
        <f>VLOOKUP(C500,customers!$A$1:I1499,7,FALSE)</f>
        <v>Ireland</v>
      </c>
      <c r="I500" t="str">
        <f>VLOOKUP(D500,products!$A$1:G547,2,FALSE)</f>
        <v>Rob</v>
      </c>
      <c r="J500" t="str">
        <f>VLOOKUP(D500,products!$A$1:G547,3,FALSE)</f>
        <v>M</v>
      </c>
      <c r="K500" s="1">
        <f>VLOOKUP(D500,products!$A$1:G547,4,FALSE)</f>
        <v>1</v>
      </c>
      <c r="L500" s="6">
        <f>VLOOKUP(D500,products!$A$1:G547,5,FALSE)</f>
        <v>9.9499999999999993</v>
      </c>
      <c r="M500" s="6">
        <f t="shared" si="7"/>
        <v>49.75</v>
      </c>
      <c r="N500" t="s">
        <v>6196</v>
      </c>
      <c r="O500" t="s">
        <v>6202</v>
      </c>
    </row>
    <row r="501" spans="1:15" x14ac:dyDescent="0.4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2" t="str">
        <f>IF(_xlfn.XLOOKUP(C501,customers!$A$1:$A$1001,customers!$B$1:$B$1001,,0)=0," ",(_xlfn.XLOOKUP(C501,customers!$A$1:$A$1001,customers!$B$1:$B$1001,,0)))</f>
        <v>Malynda Purbrick</v>
      </c>
      <c r="G501" s="2" t="str">
        <f>IF(VLOOKUP(C501,customers!$A$1:I1500,3,FALSE)=0," ",(VLOOKUP(C501,customers!$A$1:I1500,3,FALSE)))</f>
        <v xml:space="preserve"> </v>
      </c>
      <c r="H501" s="2" t="str">
        <f>VLOOKUP(C501,customers!$A$1:I1500,7,FALSE)</f>
        <v>Ireland</v>
      </c>
      <c r="I501" t="str">
        <f>VLOOKUP(D501,products!$A$1:G548,2,FALSE)</f>
        <v>Rob</v>
      </c>
      <c r="J501" t="str">
        <f>VLOOKUP(D501,products!$A$1:G548,3,FALSE)</f>
        <v>D</v>
      </c>
      <c r="K501" s="1">
        <f>VLOOKUP(D501,products!$A$1:G548,4,FALSE)</f>
        <v>0.2</v>
      </c>
      <c r="L501" s="6">
        <f>VLOOKUP(D501,products!$A$1:G548,5,FALSE)</f>
        <v>2.6849999999999996</v>
      </c>
      <c r="M501" s="6">
        <f t="shared" si="7"/>
        <v>8.0549999999999997</v>
      </c>
      <c r="N501" t="s">
        <v>6196</v>
      </c>
      <c r="O501" t="s">
        <v>6204</v>
      </c>
    </row>
    <row r="502" spans="1:15" x14ac:dyDescent="0.4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2" t="str">
        <f>IF(_xlfn.XLOOKUP(C502,customers!$A$1:$A$1001,customers!$B$1:$B$1001,,0)=0," ",(_xlfn.XLOOKUP(C502,customers!$A$1:$A$1001,customers!$B$1:$B$1001,,0)))</f>
        <v>Alf Housaman</v>
      </c>
      <c r="G502" s="2" t="str">
        <f>IF(VLOOKUP(C502,customers!$A$1:I1501,3,FALSE)=0," ",(VLOOKUP(C502,customers!$A$1:I1501,3,FALSE)))</f>
        <v xml:space="preserve"> </v>
      </c>
      <c r="H502" s="2" t="str">
        <f>VLOOKUP(C502,customers!$A$1:I1501,7,FALSE)</f>
        <v>United States</v>
      </c>
      <c r="I502" t="str">
        <f>VLOOKUP(D502,products!$A$1:G549,2,FALSE)</f>
        <v>Rob</v>
      </c>
      <c r="J502" t="str">
        <f>VLOOKUP(D502,products!$A$1:G549,3,FALSE)</f>
        <v>L</v>
      </c>
      <c r="K502" s="1">
        <f>VLOOKUP(D502,products!$A$1:G549,4,FALSE)</f>
        <v>1</v>
      </c>
      <c r="L502" s="6">
        <f>VLOOKUP(D502,products!$A$1:G549,5,FALSE)</f>
        <v>11.95</v>
      </c>
      <c r="M502" s="6">
        <f t="shared" si="7"/>
        <v>47.8</v>
      </c>
      <c r="N502" t="s">
        <v>6196</v>
      </c>
      <c r="O502" t="s">
        <v>6203</v>
      </c>
    </row>
    <row r="503" spans="1:15" x14ac:dyDescent="0.4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2" t="str">
        <f>IF(_xlfn.XLOOKUP(C503,customers!$A$1:$A$1001,customers!$B$1:$B$1001,,0)=0," ",(_xlfn.XLOOKUP(C503,customers!$A$1:$A$1001,customers!$B$1:$B$1001,,0)))</f>
        <v>Gladi Ducker</v>
      </c>
      <c r="G503" s="2" t="str">
        <f>IF(VLOOKUP(C503,customers!$A$1:I1502,3,FALSE)=0," ",(VLOOKUP(C503,customers!$A$1:I1502,3,FALSE)))</f>
        <v>gduckerdx@patch.com</v>
      </c>
      <c r="H503" s="2" t="str">
        <f>VLOOKUP(C503,customers!$A$1:I1502,7,FALSE)</f>
        <v>United Kingdom</v>
      </c>
      <c r="I503" t="str">
        <f>VLOOKUP(D503,products!$A$1:G550,2,FALSE)</f>
        <v>Rob</v>
      </c>
      <c r="J503" t="str">
        <f>VLOOKUP(D503,products!$A$1:G550,3,FALSE)</f>
        <v>M</v>
      </c>
      <c r="K503" s="1">
        <f>VLOOKUP(D503,products!$A$1:G550,4,FALSE)</f>
        <v>0.2</v>
      </c>
      <c r="L503" s="6">
        <f>VLOOKUP(D503,products!$A$1:G550,5,FALSE)</f>
        <v>2.9849999999999999</v>
      </c>
      <c r="M503" s="6">
        <f t="shared" si="7"/>
        <v>11.94</v>
      </c>
      <c r="N503" t="s">
        <v>6196</v>
      </c>
      <c r="O503" t="s">
        <v>6202</v>
      </c>
    </row>
    <row r="504" spans="1:15" x14ac:dyDescent="0.4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2" t="str">
        <f>IF(_xlfn.XLOOKUP(C504,customers!$A$1:$A$1001,customers!$B$1:$B$1001,,0)=0," ",(_xlfn.XLOOKUP(C504,customers!$A$1:$A$1001,customers!$B$1:$B$1001,,0)))</f>
        <v>Gladi Ducker</v>
      </c>
      <c r="G504" s="2" t="str">
        <f>IF(VLOOKUP(C504,customers!$A$1:I1503,3,FALSE)=0," ",(VLOOKUP(C504,customers!$A$1:I1503,3,FALSE)))</f>
        <v>gduckerdx@patch.com</v>
      </c>
      <c r="H504" s="2" t="str">
        <f>VLOOKUP(C504,customers!$A$1:I1503,7,FALSE)</f>
        <v>United Kingdom</v>
      </c>
      <c r="I504" t="str">
        <f>VLOOKUP(D504,products!$A$1:G551,2,FALSE)</f>
        <v>Exc</v>
      </c>
      <c r="J504" t="str">
        <f>VLOOKUP(D504,products!$A$1:G551,3,FALSE)</f>
        <v>M</v>
      </c>
      <c r="K504" s="1">
        <f>VLOOKUP(D504,products!$A$1:G551,4,FALSE)</f>
        <v>0.2</v>
      </c>
      <c r="L504" s="6">
        <f>VLOOKUP(D504,products!$A$1:G551,5,FALSE)</f>
        <v>4.125</v>
      </c>
      <c r="M504" s="6">
        <f t="shared" si="7"/>
        <v>16.5</v>
      </c>
      <c r="N504" t="s">
        <v>6197</v>
      </c>
      <c r="O504" t="s">
        <v>6202</v>
      </c>
    </row>
    <row r="505" spans="1:15" x14ac:dyDescent="0.4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2" t="str">
        <f>IF(_xlfn.XLOOKUP(C505,customers!$A$1:$A$1001,customers!$B$1:$B$1001,,0)=0," ",(_xlfn.XLOOKUP(C505,customers!$A$1:$A$1001,customers!$B$1:$B$1001,,0)))</f>
        <v>Gladi Ducker</v>
      </c>
      <c r="G505" s="2" t="str">
        <f>IF(VLOOKUP(C505,customers!$A$1:I1504,3,FALSE)=0," ",(VLOOKUP(C505,customers!$A$1:I1504,3,FALSE)))</f>
        <v>gduckerdx@patch.com</v>
      </c>
      <c r="H505" s="2" t="str">
        <f>VLOOKUP(C505,customers!$A$1:I1504,7,FALSE)</f>
        <v>United Kingdom</v>
      </c>
      <c r="I505" t="str">
        <f>VLOOKUP(D505,products!$A$1:G552,2,FALSE)</f>
        <v>Lib</v>
      </c>
      <c r="J505" t="str">
        <f>VLOOKUP(D505,products!$A$1:G552,3,FALSE)</f>
        <v>D</v>
      </c>
      <c r="K505" s="1">
        <f>VLOOKUP(D505,products!$A$1:G552,4,FALSE)</f>
        <v>1</v>
      </c>
      <c r="L505" s="6">
        <f>VLOOKUP(D505,products!$A$1:G552,5,FALSE)</f>
        <v>12.95</v>
      </c>
      <c r="M505" s="6">
        <f t="shared" si="7"/>
        <v>51.8</v>
      </c>
      <c r="N505" t="s">
        <v>6199</v>
      </c>
      <c r="O505" t="s">
        <v>6204</v>
      </c>
    </row>
    <row r="506" spans="1:15" x14ac:dyDescent="0.4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2" t="str">
        <f>IF(_xlfn.XLOOKUP(C506,customers!$A$1:$A$1001,customers!$B$1:$B$1001,,0)=0," ",(_xlfn.XLOOKUP(C506,customers!$A$1:$A$1001,customers!$B$1:$B$1001,,0)))</f>
        <v>Gladi Ducker</v>
      </c>
      <c r="G506" s="2" t="str">
        <f>IF(VLOOKUP(C506,customers!$A$1:I1505,3,FALSE)=0," ",(VLOOKUP(C506,customers!$A$1:I1505,3,FALSE)))</f>
        <v>gduckerdx@patch.com</v>
      </c>
      <c r="H506" s="2" t="str">
        <f>VLOOKUP(C506,customers!$A$1:I1505,7,FALSE)</f>
        <v>United Kingdom</v>
      </c>
      <c r="I506" t="str">
        <f>VLOOKUP(D506,products!$A$1:G553,2,FALSE)</f>
        <v>Lib</v>
      </c>
      <c r="J506" t="str">
        <f>VLOOKUP(D506,products!$A$1:G553,3,FALSE)</f>
        <v>L</v>
      </c>
      <c r="K506" s="1">
        <f>VLOOKUP(D506,products!$A$1:G553,4,FALSE)</f>
        <v>0.2</v>
      </c>
      <c r="L506" s="6">
        <f>VLOOKUP(D506,products!$A$1:G553,5,FALSE)</f>
        <v>4.7549999999999999</v>
      </c>
      <c r="M506" s="6">
        <f t="shared" si="7"/>
        <v>14.265000000000001</v>
      </c>
      <c r="N506" t="s">
        <v>6199</v>
      </c>
      <c r="O506" t="s">
        <v>6203</v>
      </c>
    </row>
    <row r="507" spans="1:15" x14ac:dyDescent="0.4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2" t="str">
        <f>IF(_xlfn.XLOOKUP(C507,customers!$A$1:$A$1001,customers!$B$1:$B$1001,,0)=0," ",(_xlfn.XLOOKUP(C507,customers!$A$1:$A$1001,customers!$B$1:$B$1001,,0)))</f>
        <v>Wain Stearley</v>
      </c>
      <c r="G507" s="2" t="str">
        <f>IF(VLOOKUP(C507,customers!$A$1:I1506,3,FALSE)=0," ",(VLOOKUP(C507,customers!$A$1:I1506,3,FALSE)))</f>
        <v>wstearleye1@census.gov</v>
      </c>
      <c r="H507" s="2" t="str">
        <f>VLOOKUP(C507,customers!$A$1:I1506,7,FALSE)</f>
        <v>United States</v>
      </c>
      <c r="I507" t="str">
        <f>VLOOKUP(D507,products!$A$1:G554,2,FALSE)</f>
        <v>Lib</v>
      </c>
      <c r="J507" t="str">
        <f>VLOOKUP(D507,products!$A$1:G554,3,FALSE)</f>
        <v>M</v>
      </c>
      <c r="K507" s="1">
        <f>VLOOKUP(D507,products!$A$1:G554,4,FALSE)</f>
        <v>0.2</v>
      </c>
      <c r="L507" s="6">
        <f>VLOOKUP(D507,products!$A$1:G554,5,FALSE)</f>
        <v>4.3650000000000002</v>
      </c>
      <c r="M507" s="6">
        <f t="shared" si="7"/>
        <v>26.19</v>
      </c>
      <c r="N507" t="s">
        <v>6199</v>
      </c>
      <c r="O507" t="s">
        <v>6202</v>
      </c>
    </row>
    <row r="508" spans="1:15" x14ac:dyDescent="0.4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2" t="str">
        <f>IF(_xlfn.XLOOKUP(C508,customers!$A$1:$A$1001,customers!$B$1:$B$1001,,0)=0," ",(_xlfn.XLOOKUP(C508,customers!$A$1:$A$1001,customers!$B$1:$B$1001,,0)))</f>
        <v>Diane-marie Wincer</v>
      </c>
      <c r="G508" s="2" t="str">
        <f>IF(VLOOKUP(C508,customers!$A$1:I1507,3,FALSE)=0," ",(VLOOKUP(C508,customers!$A$1:I1507,3,FALSE)))</f>
        <v>dwincere2@marriott.com</v>
      </c>
      <c r="H508" s="2" t="str">
        <f>VLOOKUP(C508,customers!$A$1:I1507,7,FALSE)</f>
        <v>United States</v>
      </c>
      <c r="I508" t="str">
        <f>VLOOKUP(D508,products!$A$1:G555,2,FALSE)</f>
        <v>Ara</v>
      </c>
      <c r="J508" t="str">
        <f>VLOOKUP(D508,products!$A$1:G555,3,FALSE)</f>
        <v>L</v>
      </c>
      <c r="K508" s="1">
        <f>VLOOKUP(D508,products!$A$1:G555,4,FALSE)</f>
        <v>1</v>
      </c>
      <c r="L508" s="6">
        <f>VLOOKUP(D508,products!$A$1:G555,5,FALSE)</f>
        <v>12.95</v>
      </c>
      <c r="M508" s="6">
        <f t="shared" si="7"/>
        <v>25.9</v>
      </c>
      <c r="N508" t="s">
        <v>6198</v>
      </c>
      <c r="O508" t="s">
        <v>6203</v>
      </c>
    </row>
    <row r="509" spans="1:15" x14ac:dyDescent="0.4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2" t="str">
        <f>IF(_xlfn.XLOOKUP(C509,customers!$A$1:$A$1001,customers!$B$1:$B$1001,,0)=0," ",(_xlfn.XLOOKUP(C509,customers!$A$1:$A$1001,customers!$B$1:$B$1001,,0)))</f>
        <v>Perry Lyfield</v>
      </c>
      <c r="G509" s="2" t="str">
        <f>IF(VLOOKUP(C509,customers!$A$1:I1508,3,FALSE)=0," ",(VLOOKUP(C509,customers!$A$1:I1508,3,FALSE)))</f>
        <v>plyfielde3@baidu.com</v>
      </c>
      <c r="H509" s="2" t="str">
        <f>VLOOKUP(C509,customers!$A$1:I1508,7,FALSE)</f>
        <v>United States</v>
      </c>
      <c r="I509" t="str">
        <f>VLOOKUP(D509,products!$A$1:G556,2,FALSE)</f>
        <v>Ara</v>
      </c>
      <c r="J509" t="str">
        <f>VLOOKUP(D509,products!$A$1:G556,3,FALSE)</f>
        <v>L</v>
      </c>
      <c r="K509" s="1">
        <f>VLOOKUP(D509,products!$A$1:G556,4,FALSE)</f>
        <v>2.5</v>
      </c>
      <c r="L509" s="6">
        <f>VLOOKUP(D509,products!$A$1:G556,5,FALSE)</f>
        <v>29.784999999999997</v>
      </c>
      <c r="M509" s="6">
        <f t="shared" si="7"/>
        <v>89.35499999999999</v>
      </c>
      <c r="N509" t="s">
        <v>6198</v>
      </c>
      <c r="O509" t="s">
        <v>6203</v>
      </c>
    </row>
    <row r="510" spans="1:15" x14ac:dyDescent="0.4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2" t="str">
        <f>IF(_xlfn.XLOOKUP(C510,customers!$A$1:$A$1001,customers!$B$1:$B$1001,,0)=0," ",(_xlfn.XLOOKUP(C510,customers!$A$1:$A$1001,customers!$B$1:$B$1001,,0)))</f>
        <v>Heall Perris</v>
      </c>
      <c r="G510" s="2" t="str">
        <f>IF(VLOOKUP(C510,customers!$A$1:I1509,3,FALSE)=0," ",(VLOOKUP(C510,customers!$A$1:I1509,3,FALSE)))</f>
        <v>hperrise4@studiopress.com</v>
      </c>
      <c r="H510" s="2" t="str">
        <f>VLOOKUP(C510,customers!$A$1:I1509,7,FALSE)</f>
        <v>Ireland</v>
      </c>
      <c r="I510" t="str">
        <f>VLOOKUP(D510,products!$A$1:G557,2,FALSE)</f>
        <v>Lib</v>
      </c>
      <c r="J510" t="str">
        <f>VLOOKUP(D510,products!$A$1:G557,3,FALSE)</f>
        <v>D</v>
      </c>
      <c r="K510" s="1">
        <f>VLOOKUP(D510,products!$A$1:G557,4,FALSE)</f>
        <v>0.5</v>
      </c>
      <c r="L510" s="6">
        <f>VLOOKUP(D510,products!$A$1:G557,5,FALSE)</f>
        <v>7.77</v>
      </c>
      <c r="M510" s="6">
        <f t="shared" si="7"/>
        <v>46.62</v>
      </c>
      <c r="N510" t="s">
        <v>6199</v>
      </c>
      <c r="O510" t="s">
        <v>6204</v>
      </c>
    </row>
    <row r="511" spans="1:15" x14ac:dyDescent="0.4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2" t="str">
        <f>IF(_xlfn.XLOOKUP(C511,customers!$A$1:$A$1001,customers!$B$1:$B$1001,,0)=0," ",(_xlfn.XLOOKUP(C511,customers!$A$1:$A$1001,customers!$B$1:$B$1001,,0)))</f>
        <v>Marja Urion</v>
      </c>
      <c r="G511" s="2" t="str">
        <f>IF(VLOOKUP(C511,customers!$A$1:I1510,3,FALSE)=0," ",(VLOOKUP(C511,customers!$A$1:I1510,3,FALSE)))</f>
        <v>murione5@alexa.com</v>
      </c>
      <c r="H511" s="2" t="str">
        <f>VLOOKUP(C511,customers!$A$1:I1510,7,FALSE)</f>
        <v>Ireland</v>
      </c>
      <c r="I511" t="str">
        <f>VLOOKUP(D511,products!$A$1:G558,2,FALSE)</f>
        <v>Ara</v>
      </c>
      <c r="J511" t="str">
        <f>VLOOKUP(D511,products!$A$1:G558,3,FALSE)</f>
        <v>D</v>
      </c>
      <c r="K511" s="1">
        <f>VLOOKUP(D511,products!$A$1:G558,4,FALSE)</f>
        <v>1</v>
      </c>
      <c r="L511" s="6">
        <f>VLOOKUP(D511,products!$A$1:G558,5,FALSE)</f>
        <v>9.9499999999999993</v>
      </c>
      <c r="M511" s="6">
        <f t="shared" si="7"/>
        <v>29.849999999999998</v>
      </c>
      <c r="N511" t="s">
        <v>6198</v>
      </c>
      <c r="O511" t="s">
        <v>6204</v>
      </c>
    </row>
    <row r="512" spans="1:15" x14ac:dyDescent="0.4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2" t="str">
        <f>IF(_xlfn.XLOOKUP(C512,customers!$A$1:$A$1001,customers!$B$1:$B$1001,,0)=0," ",(_xlfn.XLOOKUP(C512,customers!$A$1:$A$1001,customers!$B$1:$B$1001,,0)))</f>
        <v>Camellia Kid</v>
      </c>
      <c r="G512" s="2" t="str">
        <f>IF(VLOOKUP(C512,customers!$A$1:I1511,3,FALSE)=0," ",(VLOOKUP(C512,customers!$A$1:I1511,3,FALSE)))</f>
        <v>ckide6@narod.ru</v>
      </c>
      <c r="H512" s="2" t="str">
        <f>VLOOKUP(C512,customers!$A$1:I1511,7,FALSE)</f>
        <v>Ireland</v>
      </c>
      <c r="I512" t="str">
        <f>VLOOKUP(D512,products!$A$1:G559,2,FALSE)</f>
        <v>Rob</v>
      </c>
      <c r="J512" t="str">
        <f>VLOOKUP(D512,products!$A$1:G559,3,FALSE)</f>
        <v>L</v>
      </c>
      <c r="K512" s="1">
        <f>VLOOKUP(D512,products!$A$1:G559,4,FALSE)</f>
        <v>0.2</v>
      </c>
      <c r="L512" s="6">
        <f>VLOOKUP(D512,products!$A$1:G559,5,FALSE)</f>
        <v>3.5849999999999995</v>
      </c>
      <c r="M512" s="6">
        <f t="shared" si="7"/>
        <v>10.754999999999999</v>
      </c>
      <c r="N512" t="s">
        <v>6196</v>
      </c>
      <c r="O512" t="s">
        <v>6203</v>
      </c>
    </row>
    <row r="513" spans="1:15" x14ac:dyDescent="0.4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2" t="str">
        <f>IF(_xlfn.XLOOKUP(C513,customers!$A$1:$A$1001,customers!$B$1:$B$1001,,0)=0," ",(_xlfn.XLOOKUP(C513,customers!$A$1:$A$1001,customers!$B$1:$B$1001,,0)))</f>
        <v>Carolann Beine</v>
      </c>
      <c r="G513" s="2" t="str">
        <f>IF(VLOOKUP(C513,customers!$A$1:I1512,3,FALSE)=0," ",(VLOOKUP(C513,customers!$A$1:I1512,3,FALSE)))</f>
        <v>cbeinee7@xinhuanet.com</v>
      </c>
      <c r="H513" s="2" t="str">
        <f>VLOOKUP(C513,customers!$A$1:I1512,7,FALSE)</f>
        <v>United States</v>
      </c>
      <c r="I513" t="str">
        <f>VLOOKUP(D513,products!$A$1:G560,2,FALSE)</f>
        <v>Ara</v>
      </c>
      <c r="J513" t="str">
        <f>VLOOKUP(D513,products!$A$1:G560,3,FALSE)</f>
        <v>M</v>
      </c>
      <c r="K513" s="1">
        <f>VLOOKUP(D513,products!$A$1:G560,4,FALSE)</f>
        <v>0.2</v>
      </c>
      <c r="L513" s="6">
        <f>VLOOKUP(D513,products!$A$1:G560,5,FALSE)</f>
        <v>3.375</v>
      </c>
      <c r="M513" s="6">
        <f t="shared" si="7"/>
        <v>13.5</v>
      </c>
      <c r="N513" t="s">
        <v>6198</v>
      </c>
      <c r="O513" t="s">
        <v>6202</v>
      </c>
    </row>
    <row r="514" spans="1:15" x14ac:dyDescent="0.4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2" t="str">
        <f>IF(_xlfn.XLOOKUP(C514,customers!$A$1:$A$1001,customers!$B$1:$B$1001,,0)=0," ",(_xlfn.XLOOKUP(C514,customers!$A$1:$A$1001,customers!$B$1:$B$1001,,0)))</f>
        <v>Celia Bakeup</v>
      </c>
      <c r="G514" s="2" t="str">
        <f>IF(VLOOKUP(C514,customers!$A$1:I1513,3,FALSE)=0," ",(VLOOKUP(C514,customers!$A$1:I1513,3,FALSE)))</f>
        <v>cbakeupe8@globo.com</v>
      </c>
      <c r="H514" s="2" t="str">
        <f>VLOOKUP(C514,customers!$A$1:I1513,7,FALSE)</f>
        <v>United States</v>
      </c>
      <c r="I514" t="str">
        <f>VLOOKUP(D514,products!$A$1:G561,2,FALSE)</f>
        <v>Lib</v>
      </c>
      <c r="J514" t="str">
        <f>VLOOKUP(D514,products!$A$1:G561,3,FALSE)</f>
        <v>L</v>
      </c>
      <c r="K514" s="1">
        <f>VLOOKUP(D514,products!$A$1:G561,4,FALSE)</f>
        <v>1</v>
      </c>
      <c r="L514" s="6">
        <f>VLOOKUP(D514,products!$A$1:G561,5,FALSE)</f>
        <v>15.85</v>
      </c>
      <c r="M514" s="6">
        <f t="shared" si="7"/>
        <v>47.55</v>
      </c>
      <c r="N514" t="s">
        <v>6199</v>
      </c>
      <c r="O514" t="s">
        <v>6203</v>
      </c>
    </row>
    <row r="515" spans="1:15" x14ac:dyDescent="0.4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2" t="str">
        <f>IF(_xlfn.XLOOKUP(C515,customers!$A$1:$A$1001,customers!$B$1:$B$1001,,0)=0," ",(_xlfn.XLOOKUP(C515,customers!$A$1:$A$1001,customers!$B$1:$B$1001,,0)))</f>
        <v>Nataniel Helkin</v>
      </c>
      <c r="G515" s="2" t="str">
        <f>IF(VLOOKUP(C515,customers!$A$1:I1514,3,FALSE)=0," ",(VLOOKUP(C515,customers!$A$1:I1514,3,FALSE)))</f>
        <v>nhelkine9@example.com</v>
      </c>
      <c r="H515" s="2" t="str">
        <f>VLOOKUP(C515,customers!$A$1:I1514,7,FALSE)</f>
        <v>United States</v>
      </c>
      <c r="I515" t="str">
        <f>VLOOKUP(D515,products!$A$1:G562,2,FALSE)</f>
        <v>Lib</v>
      </c>
      <c r="J515" t="str">
        <f>VLOOKUP(D515,products!$A$1:G562,3,FALSE)</f>
        <v>L</v>
      </c>
      <c r="K515" s="1">
        <f>VLOOKUP(D515,products!$A$1:G562,4,FALSE)</f>
        <v>1</v>
      </c>
      <c r="L515" s="6">
        <f>VLOOKUP(D515,products!$A$1:G562,5,FALSE)</f>
        <v>15.85</v>
      </c>
      <c r="M515" s="6">
        <f t="shared" ref="M515:M578" si="8">L515*E515</f>
        <v>79.25</v>
      </c>
      <c r="N515" t="s">
        <v>6199</v>
      </c>
      <c r="O515" t="s">
        <v>6203</v>
      </c>
    </row>
    <row r="516" spans="1:15" x14ac:dyDescent="0.4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2" t="str">
        <f>IF(_xlfn.XLOOKUP(C516,customers!$A$1:$A$1001,customers!$B$1:$B$1001,,0)=0," ",(_xlfn.XLOOKUP(C516,customers!$A$1:$A$1001,customers!$B$1:$B$1001,,0)))</f>
        <v>Pippo Witherington</v>
      </c>
      <c r="G516" s="2" t="str">
        <f>IF(VLOOKUP(C516,customers!$A$1:I1515,3,FALSE)=0," ",(VLOOKUP(C516,customers!$A$1:I1515,3,FALSE)))</f>
        <v>pwitheringtonea@networkadvertising.org</v>
      </c>
      <c r="H516" s="2" t="str">
        <f>VLOOKUP(C516,customers!$A$1:I1515,7,FALSE)</f>
        <v>United States</v>
      </c>
      <c r="I516" t="str">
        <f>VLOOKUP(D516,products!$A$1:G563,2,FALSE)</f>
        <v>Lib</v>
      </c>
      <c r="J516" t="str">
        <f>VLOOKUP(D516,products!$A$1:G563,3,FALSE)</f>
        <v>M</v>
      </c>
      <c r="K516" s="1">
        <f>VLOOKUP(D516,products!$A$1:G563,4,FALSE)</f>
        <v>0.2</v>
      </c>
      <c r="L516" s="6">
        <f>VLOOKUP(D516,products!$A$1:G563,5,FALSE)</f>
        <v>4.3650000000000002</v>
      </c>
      <c r="M516" s="6">
        <f t="shared" si="8"/>
        <v>26.19</v>
      </c>
      <c r="N516" t="s">
        <v>6199</v>
      </c>
      <c r="O516" t="s">
        <v>6202</v>
      </c>
    </row>
    <row r="517" spans="1:15" x14ac:dyDescent="0.4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2" t="str">
        <f>IF(_xlfn.XLOOKUP(C517,customers!$A$1:$A$1001,customers!$B$1:$B$1001,,0)=0," ",(_xlfn.XLOOKUP(C517,customers!$A$1:$A$1001,customers!$B$1:$B$1001,,0)))</f>
        <v>Tildie Tilzey</v>
      </c>
      <c r="G517" s="2" t="str">
        <f>IF(VLOOKUP(C517,customers!$A$1:I1516,3,FALSE)=0," ",(VLOOKUP(C517,customers!$A$1:I1516,3,FALSE)))</f>
        <v>ttilzeyeb@hostgator.com</v>
      </c>
      <c r="H517" s="2" t="str">
        <f>VLOOKUP(C517,customers!$A$1:I1516,7,FALSE)</f>
        <v>United States</v>
      </c>
      <c r="I517" t="str">
        <f>VLOOKUP(D517,products!$A$1:G564,2,FALSE)</f>
        <v>Rob</v>
      </c>
      <c r="J517" t="str">
        <f>VLOOKUP(D517,products!$A$1:G564,3,FALSE)</f>
        <v>L</v>
      </c>
      <c r="K517" s="1">
        <f>VLOOKUP(D517,products!$A$1:G564,4,FALSE)</f>
        <v>0.5</v>
      </c>
      <c r="L517" s="6">
        <f>VLOOKUP(D517,products!$A$1:G564,5,FALSE)</f>
        <v>7.169999999999999</v>
      </c>
      <c r="M517" s="6">
        <f t="shared" si="8"/>
        <v>21.509999999999998</v>
      </c>
      <c r="N517" t="s">
        <v>6196</v>
      </c>
      <c r="O517" t="s">
        <v>6203</v>
      </c>
    </row>
    <row r="518" spans="1:15" x14ac:dyDescent="0.4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2" t="str">
        <f>IF(_xlfn.XLOOKUP(C518,customers!$A$1:$A$1001,customers!$B$1:$B$1001,,0)=0," ",(_xlfn.XLOOKUP(C518,customers!$A$1:$A$1001,customers!$B$1:$B$1001,,0)))</f>
        <v>Cindra Burling</v>
      </c>
      <c r="G518" s="2" t="str">
        <f>IF(VLOOKUP(C518,customers!$A$1:I1517,3,FALSE)=0," ",(VLOOKUP(C518,customers!$A$1:I1517,3,FALSE)))</f>
        <v xml:space="preserve"> </v>
      </c>
      <c r="H518" s="2" t="str">
        <f>VLOOKUP(C518,customers!$A$1:I1517,7,FALSE)</f>
        <v>United States</v>
      </c>
      <c r="I518" t="str">
        <f>VLOOKUP(D518,products!$A$1:G565,2,FALSE)</f>
        <v>Rob</v>
      </c>
      <c r="J518" t="str">
        <f>VLOOKUP(D518,products!$A$1:G565,3,FALSE)</f>
        <v>D</v>
      </c>
      <c r="K518" s="1">
        <f>VLOOKUP(D518,products!$A$1:G565,4,FALSE)</f>
        <v>2.5</v>
      </c>
      <c r="L518" s="6">
        <f>VLOOKUP(D518,products!$A$1:G565,5,FALSE)</f>
        <v>20.584999999999997</v>
      </c>
      <c r="M518" s="6">
        <f t="shared" si="8"/>
        <v>102.92499999999998</v>
      </c>
      <c r="N518" t="s">
        <v>6196</v>
      </c>
      <c r="O518" t="s">
        <v>6204</v>
      </c>
    </row>
    <row r="519" spans="1:15" x14ac:dyDescent="0.4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2" t="str">
        <f>IF(_xlfn.XLOOKUP(C519,customers!$A$1:$A$1001,customers!$B$1:$B$1001,,0)=0," ",(_xlfn.XLOOKUP(C519,customers!$A$1:$A$1001,customers!$B$1:$B$1001,,0)))</f>
        <v>Channa Belamy</v>
      </c>
      <c r="G519" s="2" t="str">
        <f>IF(VLOOKUP(C519,customers!$A$1:I1518,3,FALSE)=0," ",(VLOOKUP(C519,customers!$A$1:I1518,3,FALSE)))</f>
        <v xml:space="preserve"> </v>
      </c>
      <c r="H519" s="2" t="str">
        <f>VLOOKUP(C519,customers!$A$1:I1518,7,FALSE)</f>
        <v>United States</v>
      </c>
      <c r="I519" t="str">
        <f>VLOOKUP(D519,products!$A$1:G566,2,FALSE)</f>
        <v>Lib</v>
      </c>
      <c r="J519" t="str">
        <f>VLOOKUP(D519,products!$A$1:G566,3,FALSE)</f>
        <v>D</v>
      </c>
      <c r="K519" s="1">
        <f>VLOOKUP(D519,products!$A$1:G566,4,FALSE)</f>
        <v>0.2</v>
      </c>
      <c r="L519" s="6">
        <f>VLOOKUP(D519,products!$A$1:G566,5,FALSE)</f>
        <v>3.8849999999999998</v>
      </c>
      <c r="M519" s="6">
        <f t="shared" si="8"/>
        <v>7.77</v>
      </c>
      <c r="N519" t="s">
        <v>6199</v>
      </c>
      <c r="O519" t="s">
        <v>6204</v>
      </c>
    </row>
    <row r="520" spans="1:15" x14ac:dyDescent="0.4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2" t="str">
        <f>IF(_xlfn.XLOOKUP(C520,customers!$A$1:$A$1001,customers!$B$1:$B$1001,,0)=0," ",(_xlfn.XLOOKUP(C520,customers!$A$1:$A$1001,customers!$B$1:$B$1001,,0)))</f>
        <v>Karl Imorts</v>
      </c>
      <c r="G520" s="2" t="str">
        <f>IF(VLOOKUP(C520,customers!$A$1:I1519,3,FALSE)=0," ",(VLOOKUP(C520,customers!$A$1:I1519,3,FALSE)))</f>
        <v>kimortsee@alexa.com</v>
      </c>
      <c r="H520" s="2" t="str">
        <f>VLOOKUP(C520,customers!$A$1:I1519,7,FALSE)</f>
        <v>United States</v>
      </c>
      <c r="I520" t="str">
        <f>VLOOKUP(D520,products!$A$1:G567,2,FALSE)</f>
        <v>Exc</v>
      </c>
      <c r="J520" t="str">
        <f>VLOOKUP(D520,products!$A$1:G567,3,FALSE)</f>
        <v>D</v>
      </c>
      <c r="K520" s="1">
        <f>VLOOKUP(D520,products!$A$1:G567,4,FALSE)</f>
        <v>2.5</v>
      </c>
      <c r="L520" s="6">
        <f>VLOOKUP(D520,products!$A$1:G567,5,FALSE)</f>
        <v>27.945</v>
      </c>
      <c r="M520" s="6">
        <f t="shared" si="8"/>
        <v>139.72499999999999</v>
      </c>
      <c r="N520" t="s">
        <v>6197</v>
      </c>
      <c r="O520" t="s">
        <v>6204</v>
      </c>
    </row>
    <row r="521" spans="1:15" x14ac:dyDescent="0.4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2" t="str">
        <f>IF(_xlfn.XLOOKUP(C521,customers!$A$1:$A$1001,customers!$B$1:$B$1001,,0)=0," ",(_xlfn.XLOOKUP(C521,customers!$A$1:$A$1001,customers!$B$1:$B$1001,,0)))</f>
        <v>Marja Urion</v>
      </c>
      <c r="G521" s="2" t="str">
        <f>IF(VLOOKUP(C521,customers!$A$1:I1520,3,FALSE)=0," ",(VLOOKUP(C521,customers!$A$1:I1520,3,FALSE)))</f>
        <v>murione5@alexa.com</v>
      </c>
      <c r="H521" s="2" t="str">
        <f>VLOOKUP(C521,customers!$A$1:I1520,7,FALSE)</f>
        <v>Ireland</v>
      </c>
      <c r="I521" t="str">
        <f>VLOOKUP(D521,products!$A$1:G568,2,FALSE)</f>
        <v>Ara</v>
      </c>
      <c r="J521" t="str">
        <f>VLOOKUP(D521,products!$A$1:G568,3,FALSE)</f>
        <v>D</v>
      </c>
      <c r="K521" s="1">
        <f>VLOOKUP(D521,products!$A$1:G568,4,FALSE)</f>
        <v>0.5</v>
      </c>
      <c r="L521" s="6">
        <f>VLOOKUP(D521,products!$A$1:G568,5,FALSE)</f>
        <v>5.97</v>
      </c>
      <c r="M521" s="6">
        <f t="shared" si="8"/>
        <v>11.94</v>
      </c>
      <c r="N521" t="s">
        <v>6198</v>
      </c>
      <c r="O521" t="s">
        <v>6204</v>
      </c>
    </row>
    <row r="522" spans="1:15" x14ac:dyDescent="0.4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2" t="str">
        <f>IF(_xlfn.XLOOKUP(C522,customers!$A$1:$A$1001,customers!$B$1:$B$1001,,0)=0," ",(_xlfn.XLOOKUP(C522,customers!$A$1:$A$1001,customers!$B$1:$B$1001,,0)))</f>
        <v>Mag Armistead</v>
      </c>
      <c r="G522" s="2" t="str">
        <f>IF(VLOOKUP(C522,customers!$A$1:I1521,3,FALSE)=0," ",(VLOOKUP(C522,customers!$A$1:I1521,3,FALSE)))</f>
        <v>marmisteadeg@blogtalkradio.com</v>
      </c>
      <c r="H522" s="2" t="str">
        <f>VLOOKUP(C522,customers!$A$1:I1521,7,FALSE)</f>
        <v>United States</v>
      </c>
      <c r="I522" t="str">
        <f>VLOOKUP(D522,products!$A$1:G569,2,FALSE)</f>
        <v>Lib</v>
      </c>
      <c r="J522" t="str">
        <f>VLOOKUP(D522,products!$A$1:G569,3,FALSE)</f>
        <v>D</v>
      </c>
      <c r="K522" s="1">
        <f>VLOOKUP(D522,products!$A$1:G569,4,FALSE)</f>
        <v>0.2</v>
      </c>
      <c r="L522" s="6">
        <f>VLOOKUP(D522,products!$A$1:G569,5,FALSE)</f>
        <v>3.8849999999999998</v>
      </c>
      <c r="M522" s="6">
        <f t="shared" si="8"/>
        <v>3.8849999999999998</v>
      </c>
      <c r="N522" t="s">
        <v>6199</v>
      </c>
      <c r="O522" t="s">
        <v>6204</v>
      </c>
    </row>
    <row r="523" spans="1:15" x14ac:dyDescent="0.4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2" t="str">
        <f>IF(_xlfn.XLOOKUP(C523,customers!$A$1:$A$1001,customers!$B$1:$B$1001,,0)=0," ",(_xlfn.XLOOKUP(C523,customers!$A$1:$A$1001,customers!$B$1:$B$1001,,0)))</f>
        <v>Mag Armistead</v>
      </c>
      <c r="G523" s="2" t="str">
        <f>IF(VLOOKUP(C523,customers!$A$1:I1522,3,FALSE)=0," ",(VLOOKUP(C523,customers!$A$1:I1522,3,FALSE)))</f>
        <v>marmisteadeg@blogtalkradio.com</v>
      </c>
      <c r="H523" s="2" t="str">
        <f>VLOOKUP(C523,customers!$A$1:I1522,7,FALSE)</f>
        <v>United States</v>
      </c>
      <c r="I523" t="str">
        <f>VLOOKUP(D523,products!$A$1:G570,2,FALSE)</f>
        <v>Rob</v>
      </c>
      <c r="J523" t="str">
        <f>VLOOKUP(D523,products!$A$1:G570,3,FALSE)</f>
        <v>M</v>
      </c>
      <c r="K523" s="1">
        <f>VLOOKUP(D523,products!$A$1:G570,4,FALSE)</f>
        <v>1</v>
      </c>
      <c r="L523" s="6">
        <f>VLOOKUP(D523,products!$A$1:G570,5,FALSE)</f>
        <v>9.9499999999999993</v>
      </c>
      <c r="M523" s="6">
        <f t="shared" si="8"/>
        <v>39.799999999999997</v>
      </c>
      <c r="N523" t="s">
        <v>6196</v>
      </c>
      <c r="O523" t="s">
        <v>6202</v>
      </c>
    </row>
    <row r="524" spans="1:15" x14ac:dyDescent="0.4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2" t="str">
        <f>IF(_xlfn.XLOOKUP(C524,customers!$A$1:$A$1001,customers!$B$1:$B$1001,,0)=0," ",(_xlfn.XLOOKUP(C524,customers!$A$1:$A$1001,customers!$B$1:$B$1001,,0)))</f>
        <v>Vasili Upstone</v>
      </c>
      <c r="G524" s="2" t="str">
        <f>IF(VLOOKUP(C524,customers!$A$1:I1523,3,FALSE)=0," ",(VLOOKUP(C524,customers!$A$1:I1523,3,FALSE)))</f>
        <v>vupstoneei@google.pl</v>
      </c>
      <c r="H524" s="2" t="str">
        <f>VLOOKUP(C524,customers!$A$1:I1523,7,FALSE)</f>
        <v>United States</v>
      </c>
      <c r="I524" t="str">
        <f>VLOOKUP(D524,products!$A$1:G571,2,FALSE)</f>
        <v>Rob</v>
      </c>
      <c r="J524" t="str">
        <f>VLOOKUP(D524,products!$A$1:G571,3,FALSE)</f>
        <v>M</v>
      </c>
      <c r="K524" s="1">
        <f>VLOOKUP(D524,products!$A$1:G571,4,FALSE)</f>
        <v>0.5</v>
      </c>
      <c r="L524" s="6">
        <f>VLOOKUP(D524,products!$A$1:G571,5,FALSE)</f>
        <v>5.97</v>
      </c>
      <c r="M524" s="6">
        <f t="shared" si="8"/>
        <v>29.849999999999998</v>
      </c>
      <c r="N524" t="s">
        <v>6196</v>
      </c>
      <c r="O524" t="s">
        <v>6202</v>
      </c>
    </row>
    <row r="525" spans="1:15" x14ac:dyDescent="0.4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2" t="str">
        <f>IF(_xlfn.XLOOKUP(C525,customers!$A$1:$A$1001,customers!$B$1:$B$1001,,0)=0," ",(_xlfn.XLOOKUP(C525,customers!$A$1:$A$1001,customers!$B$1:$B$1001,,0)))</f>
        <v>Berty Beelby</v>
      </c>
      <c r="G525" s="2" t="str">
        <f>IF(VLOOKUP(C525,customers!$A$1:I1524,3,FALSE)=0," ",(VLOOKUP(C525,customers!$A$1:I1524,3,FALSE)))</f>
        <v>bbeelbyej@rediff.com</v>
      </c>
      <c r="H525" s="2" t="str">
        <f>VLOOKUP(C525,customers!$A$1:I1524,7,FALSE)</f>
        <v>Ireland</v>
      </c>
      <c r="I525" t="str">
        <f>VLOOKUP(D525,products!$A$1:G572,2,FALSE)</f>
        <v>Lib</v>
      </c>
      <c r="J525" t="str">
        <f>VLOOKUP(D525,products!$A$1:G572,3,FALSE)</f>
        <v>D</v>
      </c>
      <c r="K525" s="1">
        <f>VLOOKUP(D525,products!$A$1:G572,4,FALSE)</f>
        <v>2.5</v>
      </c>
      <c r="L525" s="6">
        <f>VLOOKUP(D525,products!$A$1:G572,5,FALSE)</f>
        <v>29.784999999999997</v>
      </c>
      <c r="M525" s="6">
        <f t="shared" si="8"/>
        <v>29.784999999999997</v>
      </c>
      <c r="N525" t="s">
        <v>6199</v>
      </c>
      <c r="O525" t="s">
        <v>6204</v>
      </c>
    </row>
    <row r="526" spans="1:15" x14ac:dyDescent="0.4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2" t="str">
        <f>IF(_xlfn.XLOOKUP(C526,customers!$A$1:$A$1001,customers!$B$1:$B$1001,,0)=0," ",(_xlfn.XLOOKUP(C526,customers!$A$1:$A$1001,customers!$B$1:$B$1001,,0)))</f>
        <v>Erny Stenyng</v>
      </c>
      <c r="G526" s="2" t="str">
        <f>IF(VLOOKUP(C526,customers!$A$1:I1525,3,FALSE)=0," ",(VLOOKUP(C526,customers!$A$1:I1525,3,FALSE)))</f>
        <v xml:space="preserve"> </v>
      </c>
      <c r="H526" s="2" t="str">
        <f>VLOOKUP(C526,customers!$A$1:I1525,7,FALSE)</f>
        <v>United States</v>
      </c>
      <c r="I526" t="str">
        <f>VLOOKUP(D526,products!$A$1:G573,2,FALSE)</f>
        <v>Lib</v>
      </c>
      <c r="J526" t="str">
        <f>VLOOKUP(D526,products!$A$1:G573,3,FALSE)</f>
        <v>L</v>
      </c>
      <c r="K526" s="1">
        <f>VLOOKUP(D526,products!$A$1:G573,4,FALSE)</f>
        <v>2.5</v>
      </c>
      <c r="L526" s="6">
        <f>VLOOKUP(D526,products!$A$1:G573,5,FALSE)</f>
        <v>36.454999999999998</v>
      </c>
      <c r="M526" s="6">
        <f t="shared" si="8"/>
        <v>72.91</v>
      </c>
      <c r="N526" t="s">
        <v>6199</v>
      </c>
      <c r="O526" t="s">
        <v>6203</v>
      </c>
    </row>
    <row r="527" spans="1:15" x14ac:dyDescent="0.4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2" t="str">
        <f>IF(_xlfn.XLOOKUP(C527,customers!$A$1:$A$1001,customers!$B$1:$B$1001,,0)=0," ",(_xlfn.XLOOKUP(C527,customers!$A$1:$A$1001,customers!$B$1:$B$1001,,0)))</f>
        <v>Edin Yantsurev</v>
      </c>
      <c r="G527" s="2" t="str">
        <f>IF(VLOOKUP(C527,customers!$A$1:I1526,3,FALSE)=0," ",(VLOOKUP(C527,customers!$A$1:I1526,3,FALSE)))</f>
        <v xml:space="preserve"> </v>
      </c>
      <c r="H527" s="2" t="str">
        <f>VLOOKUP(C527,customers!$A$1:I1526,7,FALSE)</f>
        <v>United States</v>
      </c>
      <c r="I527" t="str">
        <f>VLOOKUP(D527,products!$A$1:G574,2,FALSE)</f>
        <v>Rob</v>
      </c>
      <c r="J527" t="str">
        <f>VLOOKUP(D527,products!$A$1:G574,3,FALSE)</f>
        <v>D</v>
      </c>
      <c r="K527" s="1">
        <f>VLOOKUP(D527,products!$A$1:G574,4,FALSE)</f>
        <v>0.2</v>
      </c>
      <c r="L527" s="6">
        <f>VLOOKUP(D527,products!$A$1:G574,5,FALSE)</f>
        <v>2.6849999999999996</v>
      </c>
      <c r="M527" s="6">
        <f t="shared" si="8"/>
        <v>13.424999999999997</v>
      </c>
      <c r="N527" t="s">
        <v>6196</v>
      </c>
      <c r="O527" t="s">
        <v>6204</v>
      </c>
    </row>
    <row r="528" spans="1:15" x14ac:dyDescent="0.4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2" t="str">
        <f>IF(_xlfn.XLOOKUP(C528,customers!$A$1:$A$1001,customers!$B$1:$B$1001,,0)=0," ",(_xlfn.XLOOKUP(C528,customers!$A$1:$A$1001,customers!$B$1:$B$1001,,0)))</f>
        <v>Webb Speechly</v>
      </c>
      <c r="G528" s="2" t="str">
        <f>IF(VLOOKUP(C528,customers!$A$1:I1527,3,FALSE)=0," ",(VLOOKUP(C528,customers!$A$1:I1527,3,FALSE)))</f>
        <v>wspeechlyem@amazon.com</v>
      </c>
      <c r="H528" s="2" t="str">
        <f>VLOOKUP(C528,customers!$A$1:I1527,7,FALSE)</f>
        <v>United States</v>
      </c>
      <c r="I528" t="str">
        <f>VLOOKUP(D528,products!$A$1:G575,2,FALSE)</f>
        <v>Exc</v>
      </c>
      <c r="J528" t="str">
        <f>VLOOKUP(D528,products!$A$1:G575,3,FALSE)</f>
        <v>M</v>
      </c>
      <c r="K528" s="1">
        <f>VLOOKUP(D528,products!$A$1:G575,4,FALSE)</f>
        <v>2.5</v>
      </c>
      <c r="L528" s="6">
        <f>VLOOKUP(D528,products!$A$1:G575,5,FALSE)</f>
        <v>31.624999999999996</v>
      </c>
      <c r="M528" s="6">
        <f t="shared" si="8"/>
        <v>126.49999999999999</v>
      </c>
      <c r="N528" t="s">
        <v>6197</v>
      </c>
      <c r="O528" t="s">
        <v>6202</v>
      </c>
    </row>
    <row r="529" spans="1:15" x14ac:dyDescent="0.4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2" t="str">
        <f>IF(_xlfn.XLOOKUP(C529,customers!$A$1:$A$1001,customers!$B$1:$B$1001,,0)=0," ",(_xlfn.XLOOKUP(C529,customers!$A$1:$A$1001,customers!$B$1:$B$1001,,0)))</f>
        <v>Irvine Phillpot</v>
      </c>
      <c r="G529" s="2" t="str">
        <f>IF(VLOOKUP(C529,customers!$A$1:I1528,3,FALSE)=0," ",(VLOOKUP(C529,customers!$A$1:I1528,3,FALSE)))</f>
        <v>iphillpoten@buzzfeed.com</v>
      </c>
      <c r="H529" s="2" t="str">
        <f>VLOOKUP(C529,customers!$A$1:I1528,7,FALSE)</f>
        <v>United Kingdom</v>
      </c>
      <c r="I529" t="str">
        <f>VLOOKUP(D529,products!$A$1:G576,2,FALSE)</f>
        <v>Exc</v>
      </c>
      <c r="J529" t="str">
        <f>VLOOKUP(D529,products!$A$1:G576,3,FALSE)</f>
        <v>M</v>
      </c>
      <c r="K529" s="1">
        <f>VLOOKUP(D529,products!$A$1:G576,4,FALSE)</f>
        <v>0.5</v>
      </c>
      <c r="L529" s="6">
        <f>VLOOKUP(D529,products!$A$1:G576,5,FALSE)</f>
        <v>8.25</v>
      </c>
      <c r="M529" s="6">
        <f t="shared" si="8"/>
        <v>41.25</v>
      </c>
      <c r="N529" t="s">
        <v>6197</v>
      </c>
      <c r="O529" t="s">
        <v>6202</v>
      </c>
    </row>
    <row r="530" spans="1:15" x14ac:dyDescent="0.4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2" t="str">
        <f>IF(_xlfn.XLOOKUP(C530,customers!$A$1:$A$1001,customers!$B$1:$B$1001,,0)=0," ",(_xlfn.XLOOKUP(C530,customers!$A$1:$A$1001,customers!$B$1:$B$1001,,0)))</f>
        <v>Lem Pennacci</v>
      </c>
      <c r="G530" s="2" t="str">
        <f>IF(VLOOKUP(C530,customers!$A$1:I1529,3,FALSE)=0," ",(VLOOKUP(C530,customers!$A$1:I1529,3,FALSE)))</f>
        <v>lpennaccieo@statcounter.com</v>
      </c>
      <c r="H530" s="2" t="str">
        <f>VLOOKUP(C530,customers!$A$1:I1529,7,FALSE)</f>
        <v>United States</v>
      </c>
      <c r="I530" t="str">
        <f>VLOOKUP(D530,products!$A$1:G577,2,FALSE)</f>
        <v>Exc</v>
      </c>
      <c r="J530" t="str">
        <f>VLOOKUP(D530,products!$A$1:G577,3,FALSE)</f>
        <v>L</v>
      </c>
      <c r="K530" s="1">
        <f>VLOOKUP(D530,products!$A$1:G577,4,FALSE)</f>
        <v>0.5</v>
      </c>
      <c r="L530" s="6">
        <f>VLOOKUP(D530,products!$A$1:G577,5,FALSE)</f>
        <v>8.91</v>
      </c>
      <c r="M530" s="6">
        <f t="shared" si="8"/>
        <v>53.46</v>
      </c>
      <c r="N530" t="s">
        <v>6197</v>
      </c>
      <c r="O530" t="s">
        <v>6203</v>
      </c>
    </row>
    <row r="531" spans="1:15" x14ac:dyDescent="0.4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2" t="str">
        <f>IF(_xlfn.XLOOKUP(C531,customers!$A$1:$A$1001,customers!$B$1:$B$1001,,0)=0," ",(_xlfn.XLOOKUP(C531,customers!$A$1:$A$1001,customers!$B$1:$B$1001,,0)))</f>
        <v>Starr Arpin</v>
      </c>
      <c r="G531" s="2" t="str">
        <f>IF(VLOOKUP(C531,customers!$A$1:I1530,3,FALSE)=0," ",(VLOOKUP(C531,customers!$A$1:I1530,3,FALSE)))</f>
        <v>sarpinep@moonfruit.com</v>
      </c>
      <c r="H531" s="2" t="str">
        <f>VLOOKUP(C531,customers!$A$1:I1530,7,FALSE)</f>
        <v>United States</v>
      </c>
      <c r="I531" t="str">
        <f>VLOOKUP(D531,products!$A$1:G578,2,FALSE)</f>
        <v>Rob</v>
      </c>
      <c r="J531" t="str">
        <f>VLOOKUP(D531,products!$A$1:G578,3,FALSE)</f>
        <v>M</v>
      </c>
      <c r="K531" s="1">
        <f>VLOOKUP(D531,products!$A$1:G578,4,FALSE)</f>
        <v>1</v>
      </c>
      <c r="L531" s="6">
        <f>VLOOKUP(D531,products!$A$1:G578,5,FALSE)</f>
        <v>9.9499999999999993</v>
      </c>
      <c r="M531" s="6">
        <f t="shared" si="8"/>
        <v>59.699999999999996</v>
      </c>
      <c r="N531" t="s">
        <v>6196</v>
      </c>
      <c r="O531" t="s">
        <v>6202</v>
      </c>
    </row>
    <row r="532" spans="1:15" x14ac:dyDescent="0.4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2" t="str">
        <f>IF(_xlfn.XLOOKUP(C532,customers!$A$1:$A$1001,customers!$B$1:$B$1001,,0)=0," ",(_xlfn.XLOOKUP(C532,customers!$A$1:$A$1001,customers!$B$1:$B$1001,,0)))</f>
        <v>Donny Fries</v>
      </c>
      <c r="G532" s="2" t="str">
        <f>IF(VLOOKUP(C532,customers!$A$1:I1531,3,FALSE)=0," ",(VLOOKUP(C532,customers!$A$1:I1531,3,FALSE)))</f>
        <v>dfrieseq@cargocollective.com</v>
      </c>
      <c r="H532" s="2" t="str">
        <f>VLOOKUP(C532,customers!$A$1:I1531,7,FALSE)</f>
        <v>United States</v>
      </c>
      <c r="I532" t="str">
        <f>VLOOKUP(D532,products!$A$1:G579,2,FALSE)</f>
        <v>Rob</v>
      </c>
      <c r="J532" t="str">
        <f>VLOOKUP(D532,products!$A$1:G579,3,FALSE)</f>
        <v>M</v>
      </c>
      <c r="K532" s="1">
        <f>VLOOKUP(D532,products!$A$1:G579,4,FALSE)</f>
        <v>1</v>
      </c>
      <c r="L532" s="6">
        <f>VLOOKUP(D532,products!$A$1:G579,5,FALSE)</f>
        <v>9.9499999999999993</v>
      </c>
      <c r="M532" s="6">
        <f t="shared" si="8"/>
        <v>59.699999999999996</v>
      </c>
      <c r="N532" t="s">
        <v>6196</v>
      </c>
      <c r="O532" t="s">
        <v>6202</v>
      </c>
    </row>
    <row r="533" spans="1:15" x14ac:dyDescent="0.4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2" t="str">
        <f>IF(_xlfn.XLOOKUP(C533,customers!$A$1:$A$1001,customers!$B$1:$B$1001,,0)=0," ",(_xlfn.XLOOKUP(C533,customers!$A$1:$A$1001,customers!$B$1:$B$1001,,0)))</f>
        <v>Rana Sharer</v>
      </c>
      <c r="G533" s="2" t="str">
        <f>IF(VLOOKUP(C533,customers!$A$1:I1532,3,FALSE)=0," ",(VLOOKUP(C533,customers!$A$1:I1532,3,FALSE)))</f>
        <v>rsharerer@flavors.me</v>
      </c>
      <c r="H533" s="2" t="str">
        <f>VLOOKUP(C533,customers!$A$1:I1532,7,FALSE)</f>
        <v>United States</v>
      </c>
      <c r="I533" t="str">
        <f>VLOOKUP(D533,products!$A$1:G580,2,FALSE)</f>
        <v>Rob</v>
      </c>
      <c r="J533" t="str">
        <f>VLOOKUP(D533,products!$A$1:G580,3,FALSE)</f>
        <v>D</v>
      </c>
      <c r="K533" s="1">
        <f>VLOOKUP(D533,products!$A$1:G580,4,FALSE)</f>
        <v>1</v>
      </c>
      <c r="L533" s="6">
        <f>VLOOKUP(D533,products!$A$1:G580,5,FALSE)</f>
        <v>8.9499999999999993</v>
      </c>
      <c r="M533" s="6">
        <f t="shared" si="8"/>
        <v>44.75</v>
      </c>
      <c r="N533" t="s">
        <v>6196</v>
      </c>
      <c r="O533" t="s">
        <v>6204</v>
      </c>
    </row>
    <row r="534" spans="1:15" x14ac:dyDescent="0.4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2" t="str">
        <f>IF(_xlfn.XLOOKUP(C534,customers!$A$1:$A$1001,customers!$B$1:$B$1001,,0)=0," ",(_xlfn.XLOOKUP(C534,customers!$A$1:$A$1001,customers!$B$1:$B$1001,,0)))</f>
        <v>Nannie Naseby</v>
      </c>
      <c r="G534" s="2" t="str">
        <f>IF(VLOOKUP(C534,customers!$A$1:I1533,3,FALSE)=0," ",(VLOOKUP(C534,customers!$A$1:I1533,3,FALSE)))</f>
        <v>nnasebyes@umich.edu</v>
      </c>
      <c r="H534" s="2" t="str">
        <f>VLOOKUP(C534,customers!$A$1:I1533,7,FALSE)</f>
        <v>United States</v>
      </c>
      <c r="I534" t="str">
        <f>VLOOKUP(D534,products!$A$1:G581,2,FALSE)</f>
        <v>Exc</v>
      </c>
      <c r="J534" t="str">
        <f>VLOOKUP(D534,products!$A$1:G581,3,FALSE)</f>
        <v>M</v>
      </c>
      <c r="K534" s="1">
        <f>VLOOKUP(D534,products!$A$1:G581,4,FALSE)</f>
        <v>0.5</v>
      </c>
      <c r="L534" s="6">
        <f>VLOOKUP(D534,products!$A$1:G581,5,FALSE)</f>
        <v>8.25</v>
      </c>
      <c r="M534" s="6">
        <f t="shared" si="8"/>
        <v>16.5</v>
      </c>
      <c r="N534" t="s">
        <v>6197</v>
      </c>
      <c r="O534" t="s">
        <v>6202</v>
      </c>
    </row>
    <row r="535" spans="1:15" x14ac:dyDescent="0.4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2" t="str">
        <f>IF(_xlfn.XLOOKUP(C535,customers!$A$1:$A$1001,customers!$B$1:$B$1001,,0)=0," ",(_xlfn.XLOOKUP(C535,customers!$A$1:$A$1001,customers!$B$1:$B$1001,,0)))</f>
        <v>Rea Offell</v>
      </c>
      <c r="G535" s="2" t="str">
        <f>IF(VLOOKUP(C535,customers!$A$1:I1534,3,FALSE)=0," ",(VLOOKUP(C535,customers!$A$1:I1534,3,FALSE)))</f>
        <v xml:space="preserve"> </v>
      </c>
      <c r="H535" s="2" t="str">
        <f>VLOOKUP(C535,customers!$A$1:I1534,7,FALSE)</f>
        <v>United States</v>
      </c>
      <c r="I535" t="str">
        <f>VLOOKUP(D535,products!$A$1:G582,2,FALSE)</f>
        <v>Rob</v>
      </c>
      <c r="J535" t="str">
        <f>VLOOKUP(D535,products!$A$1:G582,3,FALSE)</f>
        <v>D</v>
      </c>
      <c r="K535" s="1">
        <f>VLOOKUP(D535,products!$A$1:G582,4,FALSE)</f>
        <v>0.5</v>
      </c>
      <c r="L535" s="6">
        <f>VLOOKUP(D535,products!$A$1:G582,5,FALSE)</f>
        <v>5.3699999999999992</v>
      </c>
      <c r="M535" s="6">
        <f t="shared" si="8"/>
        <v>21.479999999999997</v>
      </c>
      <c r="N535" t="s">
        <v>6196</v>
      </c>
      <c r="O535" t="s">
        <v>6204</v>
      </c>
    </row>
    <row r="536" spans="1:15" x14ac:dyDescent="0.4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2" t="str">
        <f>IF(_xlfn.XLOOKUP(C536,customers!$A$1:$A$1001,customers!$B$1:$B$1001,,0)=0," ",(_xlfn.XLOOKUP(C536,customers!$A$1:$A$1001,customers!$B$1:$B$1001,,0)))</f>
        <v>Kris O'Cullen</v>
      </c>
      <c r="G536" s="2" t="str">
        <f>IF(VLOOKUP(C536,customers!$A$1:I1535,3,FALSE)=0," ",(VLOOKUP(C536,customers!$A$1:I1535,3,FALSE)))</f>
        <v>koculleneu@ca.gov</v>
      </c>
      <c r="H536" s="2" t="str">
        <f>VLOOKUP(C536,customers!$A$1:I1535,7,FALSE)</f>
        <v>Ireland</v>
      </c>
      <c r="I536" t="str">
        <f>VLOOKUP(D536,products!$A$1:G583,2,FALSE)</f>
        <v>Rob</v>
      </c>
      <c r="J536" t="str">
        <f>VLOOKUP(D536,products!$A$1:G583,3,FALSE)</f>
        <v>M</v>
      </c>
      <c r="K536" s="1">
        <f>VLOOKUP(D536,products!$A$1:G583,4,FALSE)</f>
        <v>2.5</v>
      </c>
      <c r="L536" s="6">
        <f>VLOOKUP(D536,products!$A$1:G583,5,FALSE)</f>
        <v>22.884999999999998</v>
      </c>
      <c r="M536" s="6">
        <f t="shared" si="8"/>
        <v>45.769999999999996</v>
      </c>
      <c r="N536" t="s">
        <v>6196</v>
      </c>
      <c r="O536" t="s">
        <v>6202</v>
      </c>
    </row>
    <row r="537" spans="1:15" x14ac:dyDescent="0.4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2" t="str">
        <f>IF(_xlfn.XLOOKUP(C537,customers!$A$1:$A$1001,customers!$B$1:$B$1001,,0)=0," ",(_xlfn.XLOOKUP(C537,customers!$A$1:$A$1001,customers!$B$1:$B$1001,,0)))</f>
        <v>Timoteo Glisane</v>
      </c>
      <c r="G537" s="2" t="str">
        <f>IF(VLOOKUP(C537,customers!$A$1:I1536,3,FALSE)=0," ",(VLOOKUP(C537,customers!$A$1:I1536,3,FALSE)))</f>
        <v xml:space="preserve"> </v>
      </c>
      <c r="H537" s="2" t="str">
        <f>VLOOKUP(C537,customers!$A$1:I1536,7,FALSE)</f>
        <v>Ireland</v>
      </c>
      <c r="I537" t="str">
        <f>VLOOKUP(D537,products!$A$1:G584,2,FALSE)</f>
        <v>Lib</v>
      </c>
      <c r="J537" t="str">
        <f>VLOOKUP(D537,products!$A$1:G584,3,FALSE)</f>
        <v>L</v>
      </c>
      <c r="K537" s="1">
        <f>VLOOKUP(D537,products!$A$1:G584,4,FALSE)</f>
        <v>0.2</v>
      </c>
      <c r="L537" s="6">
        <f>VLOOKUP(D537,products!$A$1:G584,5,FALSE)</f>
        <v>4.7549999999999999</v>
      </c>
      <c r="M537" s="6">
        <f t="shared" si="8"/>
        <v>9.51</v>
      </c>
      <c r="N537" t="s">
        <v>6199</v>
      </c>
      <c r="O537" t="s">
        <v>6203</v>
      </c>
    </row>
    <row r="538" spans="1:15" x14ac:dyDescent="0.4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2" t="str">
        <f>IF(_xlfn.XLOOKUP(C538,customers!$A$1:$A$1001,customers!$B$1:$B$1001,,0)=0," ",(_xlfn.XLOOKUP(C538,customers!$A$1:$A$1001,customers!$B$1:$B$1001,,0)))</f>
        <v>Marja Urion</v>
      </c>
      <c r="G538" s="2" t="str">
        <f>IF(VLOOKUP(C538,customers!$A$1:I1537,3,FALSE)=0," ",(VLOOKUP(C538,customers!$A$1:I1537,3,FALSE)))</f>
        <v>murione5@alexa.com</v>
      </c>
      <c r="H538" s="2" t="str">
        <f>VLOOKUP(C538,customers!$A$1:I1537,7,FALSE)</f>
        <v>Ireland</v>
      </c>
      <c r="I538" t="str">
        <f>VLOOKUP(D538,products!$A$1:G585,2,FALSE)</f>
        <v>Rob</v>
      </c>
      <c r="J538" t="str">
        <f>VLOOKUP(D538,products!$A$1:G585,3,FALSE)</f>
        <v>D</v>
      </c>
      <c r="K538" s="1">
        <f>VLOOKUP(D538,products!$A$1:G585,4,FALSE)</f>
        <v>0.2</v>
      </c>
      <c r="L538" s="6">
        <f>VLOOKUP(D538,products!$A$1:G585,5,FALSE)</f>
        <v>2.6849999999999996</v>
      </c>
      <c r="M538" s="6">
        <f t="shared" si="8"/>
        <v>8.0549999999999997</v>
      </c>
      <c r="N538" t="s">
        <v>6196</v>
      </c>
      <c r="O538" t="s">
        <v>6204</v>
      </c>
    </row>
    <row r="539" spans="1:15" x14ac:dyDescent="0.4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2" t="str">
        <f>IF(_xlfn.XLOOKUP(C539,customers!$A$1:$A$1001,customers!$B$1:$B$1001,,0)=0," ",(_xlfn.XLOOKUP(C539,customers!$A$1:$A$1001,customers!$B$1:$B$1001,,0)))</f>
        <v>Hildegarde Brangan</v>
      </c>
      <c r="G539" s="2" t="str">
        <f>IF(VLOOKUP(C539,customers!$A$1:I1538,3,FALSE)=0," ",(VLOOKUP(C539,customers!$A$1:I1538,3,FALSE)))</f>
        <v>hbranganex@woothemes.com</v>
      </c>
      <c r="H539" s="2" t="str">
        <f>VLOOKUP(C539,customers!$A$1:I1538,7,FALSE)</f>
        <v>United States</v>
      </c>
      <c r="I539" t="str">
        <f>VLOOKUP(D539,products!$A$1:G586,2,FALSE)</f>
        <v>Exc</v>
      </c>
      <c r="J539" t="str">
        <f>VLOOKUP(D539,products!$A$1:G586,3,FALSE)</f>
        <v>D</v>
      </c>
      <c r="K539" s="1">
        <f>VLOOKUP(D539,products!$A$1:G586,4,FALSE)</f>
        <v>2.5</v>
      </c>
      <c r="L539" s="6">
        <f>VLOOKUP(D539,products!$A$1:G586,5,FALSE)</f>
        <v>27.945</v>
      </c>
      <c r="M539" s="6">
        <f t="shared" si="8"/>
        <v>111.78</v>
      </c>
      <c r="N539" t="s">
        <v>6197</v>
      </c>
      <c r="O539" t="s">
        <v>6204</v>
      </c>
    </row>
    <row r="540" spans="1:15" x14ac:dyDescent="0.4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2" t="str">
        <f>IF(_xlfn.XLOOKUP(C540,customers!$A$1:$A$1001,customers!$B$1:$B$1001,,0)=0," ",(_xlfn.XLOOKUP(C540,customers!$A$1:$A$1001,customers!$B$1:$B$1001,,0)))</f>
        <v>Amii Gallyon</v>
      </c>
      <c r="G540" s="2" t="str">
        <f>IF(VLOOKUP(C540,customers!$A$1:I1539,3,FALSE)=0," ",(VLOOKUP(C540,customers!$A$1:I1539,3,FALSE)))</f>
        <v>agallyoney@engadget.com</v>
      </c>
      <c r="H540" s="2" t="str">
        <f>VLOOKUP(C540,customers!$A$1:I1539,7,FALSE)</f>
        <v>United States</v>
      </c>
      <c r="I540" t="str">
        <f>VLOOKUP(D540,products!$A$1:G587,2,FALSE)</f>
        <v>Rob</v>
      </c>
      <c r="J540" t="str">
        <f>VLOOKUP(D540,products!$A$1:G587,3,FALSE)</f>
        <v>D</v>
      </c>
      <c r="K540" s="1">
        <f>VLOOKUP(D540,products!$A$1:G587,4,FALSE)</f>
        <v>0.2</v>
      </c>
      <c r="L540" s="6">
        <f>VLOOKUP(D540,products!$A$1:G587,5,FALSE)</f>
        <v>2.6849999999999996</v>
      </c>
      <c r="M540" s="6">
        <f t="shared" si="8"/>
        <v>10.739999999999998</v>
      </c>
      <c r="N540" t="s">
        <v>6196</v>
      </c>
      <c r="O540" t="s">
        <v>6204</v>
      </c>
    </row>
    <row r="541" spans="1:15" x14ac:dyDescent="0.4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2" t="str">
        <f>IF(_xlfn.XLOOKUP(C541,customers!$A$1:$A$1001,customers!$B$1:$B$1001,,0)=0," ",(_xlfn.XLOOKUP(C541,customers!$A$1:$A$1001,customers!$B$1:$B$1001,,0)))</f>
        <v>Birgit Domange</v>
      </c>
      <c r="G541" s="2" t="str">
        <f>IF(VLOOKUP(C541,customers!$A$1:I1540,3,FALSE)=0," ",(VLOOKUP(C541,customers!$A$1:I1540,3,FALSE)))</f>
        <v>bdomangeez@yahoo.co.jp</v>
      </c>
      <c r="H541" s="2" t="str">
        <f>VLOOKUP(C541,customers!$A$1:I1540,7,FALSE)</f>
        <v>United States</v>
      </c>
      <c r="I541" t="str">
        <f>VLOOKUP(D541,products!$A$1:G588,2,FALSE)</f>
        <v>Rob</v>
      </c>
      <c r="J541" t="str">
        <f>VLOOKUP(D541,products!$A$1:G588,3,FALSE)</f>
        <v>D</v>
      </c>
      <c r="K541" s="1">
        <f>VLOOKUP(D541,products!$A$1:G588,4,FALSE)</f>
        <v>0.5</v>
      </c>
      <c r="L541" s="6">
        <f>VLOOKUP(D541,products!$A$1:G588,5,FALSE)</f>
        <v>5.3699999999999992</v>
      </c>
      <c r="M541" s="6">
        <f t="shared" si="8"/>
        <v>26.849999999999994</v>
      </c>
      <c r="N541" t="s">
        <v>6196</v>
      </c>
      <c r="O541" t="s">
        <v>6204</v>
      </c>
    </row>
    <row r="542" spans="1:15" x14ac:dyDescent="0.4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2" t="str">
        <f>IF(_xlfn.XLOOKUP(C542,customers!$A$1:$A$1001,customers!$B$1:$B$1001,,0)=0," ",(_xlfn.XLOOKUP(C542,customers!$A$1:$A$1001,customers!$B$1:$B$1001,,0)))</f>
        <v>Killian Osler</v>
      </c>
      <c r="G542" s="2" t="str">
        <f>IF(VLOOKUP(C542,customers!$A$1:I1541,3,FALSE)=0," ",(VLOOKUP(C542,customers!$A$1:I1541,3,FALSE)))</f>
        <v>koslerf0@gmpg.org</v>
      </c>
      <c r="H542" s="2" t="str">
        <f>VLOOKUP(C542,customers!$A$1:I1541,7,FALSE)</f>
        <v>United States</v>
      </c>
      <c r="I542" t="str">
        <f>VLOOKUP(D542,products!$A$1:G589,2,FALSE)</f>
        <v>Lib</v>
      </c>
      <c r="J542" t="str">
        <f>VLOOKUP(D542,products!$A$1:G589,3,FALSE)</f>
        <v>L</v>
      </c>
      <c r="K542" s="1">
        <f>VLOOKUP(D542,products!$A$1:G589,4,FALSE)</f>
        <v>1</v>
      </c>
      <c r="L542" s="6">
        <f>VLOOKUP(D542,products!$A$1:G589,5,FALSE)</f>
        <v>15.85</v>
      </c>
      <c r="M542" s="6">
        <f t="shared" si="8"/>
        <v>63.4</v>
      </c>
      <c r="N542" t="s">
        <v>6199</v>
      </c>
      <c r="O542" t="s">
        <v>6203</v>
      </c>
    </row>
    <row r="543" spans="1:15" x14ac:dyDescent="0.4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2" t="str">
        <f>IF(_xlfn.XLOOKUP(C543,customers!$A$1:$A$1001,customers!$B$1:$B$1001,,0)=0," ",(_xlfn.XLOOKUP(C543,customers!$A$1:$A$1001,customers!$B$1:$B$1001,,0)))</f>
        <v>Lora Dukes</v>
      </c>
      <c r="G543" s="2" t="str">
        <f>IF(VLOOKUP(C543,customers!$A$1:I1542,3,FALSE)=0," ",(VLOOKUP(C543,customers!$A$1:I1542,3,FALSE)))</f>
        <v xml:space="preserve"> </v>
      </c>
      <c r="H543" s="2" t="str">
        <f>VLOOKUP(C543,customers!$A$1:I1542,7,FALSE)</f>
        <v>Ireland</v>
      </c>
      <c r="I543" t="str">
        <f>VLOOKUP(D543,products!$A$1:G590,2,FALSE)</f>
        <v>Ara</v>
      </c>
      <c r="J543" t="str">
        <f>VLOOKUP(D543,products!$A$1:G590,3,FALSE)</f>
        <v>D</v>
      </c>
      <c r="K543" s="1">
        <f>VLOOKUP(D543,products!$A$1:G590,4,FALSE)</f>
        <v>2.5</v>
      </c>
      <c r="L543" s="6">
        <f>VLOOKUP(D543,products!$A$1:G590,5,FALSE)</f>
        <v>22.884999999999998</v>
      </c>
      <c r="M543" s="6">
        <f t="shared" si="8"/>
        <v>22.884999999999998</v>
      </c>
      <c r="N543" t="s">
        <v>6198</v>
      </c>
      <c r="O543" t="s">
        <v>6204</v>
      </c>
    </row>
    <row r="544" spans="1:15" x14ac:dyDescent="0.4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2" t="str">
        <f>IF(_xlfn.XLOOKUP(C544,customers!$A$1:$A$1001,customers!$B$1:$B$1001,,0)=0," ",(_xlfn.XLOOKUP(C544,customers!$A$1:$A$1001,customers!$B$1:$B$1001,,0)))</f>
        <v>Zack Pellett</v>
      </c>
      <c r="G544" s="2" t="str">
        <f>IF(VLOOKUP(C544,customers!$A$1:I1543,3,FALSE)=0," ",(VLOOKUP(C544,customers!$A$1:I1543,3,FALSE)))</f>
        <v>zpellettf2@dailymotion.com</v>
      </c>
      <c r="H544" s="2" t="str">
        <f>VLOOKUP(C544,customers!$A$1:I1543,7,FALSE)</f>
        <v>United States</v>
      </c>
      <c r="I544" t="str">
        <f>VLOOKUP(D544,products!$A$1:G591,2,FALSE)</f>
        <v>Ara</v>
      </c>
      <c r="J544" t="str">
        <f>VLOOKUP(D544,products!$A$1:G591,3,FALSE)</f>
        <v>M</v>
      </c>
      <c r="K544" s="1">
        <f>VLOOKUP(D544,products!$A$1:G591,4,FALSE)</f>
        <v>2.5</v>
      </c>
      <c r="L544" s="6">
        <f>VLOOKUP(D544,products!$A$1:G591,5,FALSE)</f>
        <v>25.874999999999996</v>
      </c>
      <c r="M544" s="6">
        <f t="shared" si="8"/>
        <v>103.49999999999999</v>
      </c>
      <c r="N544" t="s">
        <v>6198</v>
      </c>
      <c r="O544" t="s">
        <v>6202</v>
      </c>
    </row>
    <row r="545" spans="1:15" x14ac:dyDescent="0.4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2" t="str">
        <f>IF(_xlfn.XLOOKUP(C545,customers!$A$1:$A$1001,customers!$B$1:$B$1001,,0)=0," ",(_xlfn.XLOOKUP(C545,customers!$A$1:$A$1001,customers!$B$1:$B$1001,,0)))</f>
        <v>Ilaire Sprakes</v>
      </c>
      <c r="G545" s="2" t="str">
        <f>IF(VLOOKUP(C545,customers!$A$1:I1544,3,FALSE)=0," ",(VLOOKUP(C545,customers!$A$1:I1544,3,FALSE)))</f>
        <v>isprakesf3@spiegel.de</v>
      </c>
      <c r="H545" s="2" t="str">
        <f>VLOOKUP(C545,customers!$A$1:I1544,7,FALSE)</f>
        <v>United States</v>
      </c>
      <c r="I545" t="str">
        <f>VLOOKUP(D545,products!$A$1:G592,2,FALSE)</f>
        <v>Rob</v>
      </c>
      <c r="J545" t="str">
        <f>VLOOKUP(D545,products!$A$1:G592,3,FALSE)</f>
        <v>L</v>
      </c>
      <c r="K545" s="1">
        <f>VLOOKUP(D545,products!$A$1:G592,4,FALSE)</f>
        <v>2.5</v>
      </c>
      <c r="L545" s="6">
        <f>VLOOKUP(D545,products!$A$1:G592,5,FALSE)</f>
        <v>27.484999999999996</v>
      </c>
      <c r="M545" s="6">
        <f t="shared" si="8"/>
        <v>54.969999999999992</v>
      </c>
      <c r="N545" t="s">
        <v>6196</v>
      </c>
      <c r="O545" t="s">
        <v>6203</v>
      </c>
    </row>
    <row r="546" spans="1:15" x14ac:dyDescent="0.4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2" t="str">
        <f>IF(_xlfn.XLOOKUP(C546,customers!$A$1:$A$1001,customers!$B$1:$B$1001,,0)=0," ",(_xlfn.XLOOKUP(C546,customers!$A$1:$A$1001,customers!$B$1:$B$1001,,0)))</f>
        <v>Heda Fromant</v>
      </c>
      <c r="G546" s="2" t="str">
        <f>IF(VLOOKUP(C546,customers!$A$1:I1545,3,FALSE)=0," ",(VLOOKUP(C546,customers!$A$1:I1545,3,FALSE)))</f>
        <v>hfromantf4@ucsd.edu</v>
      </c>
      <c r="H546" s="2" t="str">
        <f>VLOOKUP(C546,customers!$A$1:I1545,7,FALSE)</f>
        <v>United States</v>
      </c>
      <c r="I546" t="str">
        <f>VLOOKUP(D546,products!$A$1:G593,2,FALSE)</f>
        <v>Ara</v>
      </c>
      <c r="J546" t="str">
        <f>VLOOKUP(D546,products!$A$1:G593,3,FALSE)</f>
        <v>L</v>
      </c>
      <c r="K546" s="1">
        <f>VLOOKUP(D546,products!$A$1:G593,4,FALSE)</f>
        <v>0.5</v>
      </c>
      <c r="L546" s="6">
        <f>VLOOKUP(D546,products!$A$1:G593,5,FALSE)</f>
        <v>7.77</v>
      </c>
      <c r="M546" s="6">
        <f t="shared" si="8"/>
        <v>15.54</v>
      </c>
      <c r="N546" t="s">
        <v>6198</v>
      </c>
      <c r="O546" t="s">
        <v>6203</v>
      </c>
    </row>
    <row r="547" spans="1:15" x14ac:dyDescent="0.4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2" t="str">
        <f>IF(_xlfn.XLOOKUP(C547,customers!$A$1:$A$1001,customers!$B$1:$B$1001,,0)=0," ",(_xlfn.XLOOKUP(C547,customers!$A$1:$A$1001,customers!$B$1:$B$1001,,0)))</f>
        <v>Rufus Flear</v>
      </c>
      <c r="G547" s="2" t="str">
        <f>IF(VLOOKUP(C547,customers!$A$1:I1546,3,FALSE)=0," ",(VLOOKUP(C547,customers!$A$1:I1546,3,FALSE)))</f>
        <v>rflearf5@artisteer.com</v>
      </c>
      <c r="H547" s="2" t="str">
        <f>VLOOKUP(C547,customers!$A$1:I1546,7,FALSE)</f>
        <v>United Kingdom</v>
      </c>
      <c r="I547" t="str">
        <f>VLOOKUP(D547,products!$A$1:G594,2,FALSE)</f>
        <v>Lib</v>
      </c>
      <c r="J547" t="str">
        <f>VLOOKUP(D547,products!$A$1:G594,3,FALSE)</f>
        <v>D</v>
      </c>
      <c r="K547" s="1">
        <f>VLOOKUP(D547,products!$A$1:G594,4,FALSE)</f>
        <v>0.2</v>
      </c>
      <c r="L547" s="6">
        <f>VLOOKUP(D547,products!$A$1:G594,5,FALSE)</f>
        <v>3.8849999999999998</v>
      </c>
      <c r="M547" s="6">
        <f t="shared" si="8"/>
        <v>15.54</v>
      </c>
      <c r="N547" t="s">
        <v>6199</v>
      </c>
      <c r="O547" t="s">
        <v>6204</v>
      </c>
    </row>
    <row r="548" spans="1:15" x14ac:dyDescent="0.4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2" t="str">
        <f>IF(_xlfn.XLOOKUP(C548,customers!$A$1:$A$1001,customers!$B$1:$B$1001,,0)=0," ",(_xlfn.XLOOKUP(C548,customers!$A$1:$A$1001,customers!$B$1:$B$1001,,0)))</f>
        <v>Dom Milella</v>
      </c>
      <c r="G548" s="2" t="str">
        <f>IF(VLOOKUP(C548,customers!$A$1:I1547,3,FALSE)=0," ",(VLOOKUP(C548,customers!$A$1:I1547,3,FALSE)))</f>
        <v xml:space="preserve"> </v>
      </c>
      <c r="H548" s="2" t="str">
        <f>VLOOKUP(C548,customers!$A$1:I1547,7,FALSE)</f>
        <v>Ireland</v>
      </c>
      <c r="I548" t="str">
        <f>VLOOKUP(D548,products!$A$1:G595,2,FALSE)</f>
        <v>Exc</v>
      </c>
      <c r="J548" t="str">
        <f>VLOOKUP(D548,products!$A$1:G595,3,FALSE)</f>
        <v>D</v>
      </c>
      <c r="K548" s="1">
        <f>VLOOKUP(D548,products!$A$1:G595,4,FALSE)</f>
        <v>2.5</v>
      </c>
      <c r="L548" s="6">
        <f>VLOOKUP(D548,products!$A$1:G595,5,FALSE)</f>
        <v>27.945</v>
      </c>
      <c r="M548" s="6">
        <f t="shared" si="8"/>
        <v>83.835000000000008</v>
      </c>
      <c r="N548" t="s">
        <v>6197</v>
      </c>
      <c r="O548" t="s">
        <v>6204</v>
      </c>
    </row>
    <row r="549" spans="1:15" x14ac:dyDescent="0.4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2" t="str">
        <f>IF(_xlfn.XLOOKUP(C549,customers!$A$1:$A$1001,customers!$B$1:$B$1001,,0)=0," ",(_xlfn.XLOOKUP(C549,customers!$A$1:$A$1001,customers!$B$1:$B$1001,,0)))</f>
        <v>Wilek Lightollers</v>
      </c>
      <c r="G549" s="2" t="str">
        <f>IF(VLOOKUP(C549,customers!$A$1:I1548,3,FALSE)=0," ",(VLOOKUP(C549,customers!$A$1:I1548,3,FALSE)))</f>
        <v>wlightollersf9@baidu.com</v>
      </c>
      <c r="H549" s="2" t="str">
        <f>VLOOKUP(C549,customers!$A$1:I1548,7,FALSE)</f>
        <v>United States</v>
      </c>
      <c r="I549" t="str">
        <f>VLOOKUP(D549,products!$A$1:G596,2,FALSE)</f>
        <v>Rob</v>
      </c>
      <c r="J549" t="str">
        <f>VLOOKUP(D549,products!$A$1:G596,3,FALSE)</f>
        <v>L</v>
      </c>
      <c r="K549" s="1">
        <f>VLOOKUP(D549,products!$A$1:G596,4,FALSE)</f>
        <v>0.2</v>
      </c>
      <c r="L549" s="6">
        <f>VLOOKUP(D549,products!$A$1:G596,5,FALSE)</f>
        <v>3.5849999999999995</v>
      </c>
      <c r="M549" s="6">
        <f t="shared" si="8"/>
        <v>10.754999999999999</v>
      </c>
      <c r="N549" t="s">
        <v>6196</v>
      </c>
      <c r="O549" t="s">
        <v>6203</v>
      </c>
    </row>
    <row r="550" spans="1:15" x14ac:dyDescent="0.4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2" t="str">
        <f>IF(_xlfn.XLOOKUP(C550,customers!$A$1:$A$1001,customers!$B$1:$B$1001,,0)=0," ",(_xlfn.XLOOKUP(C550,customers!$A$1:$A$1001,customers!$B$1:$B$1001,,0)))</f>
        <v>Bette-ann Munden</v>
      </c>
      <c r="G550" s="2" t="str">
        <f>IF(VLOOKUP(C550,customers!$A$1:I1549,3,FALSE)=0," ",(VLOOKUP(C550,customers!$A$1:I1549,3,FALSE)))</f>
        <v>bmundenf8@elpais.com</v>
      </c>
      <c r="H550" s="2" t="str">
        <f>VLOOKUP(C550,customers!$A$1:I1549,7,FALSE)</f>
        <v>United States</v>
      </c>
      <c r="I550" t="str">
        <f>VLOOKUP(D550,products!$A$1:G597,2,FALSE)</f>
        <v>Exc</v>
      </c>
      <c r="J550" t="str">
        <f>VLOOKUP(D550,products!$A$1:G597,3,FALSE)</f>
        <v>L</v>
      </c>
      <c r="K550" s="1">
        <f>VLOOKUP(D550,products!$A$1:G597,4,FALSE)</f>
        <v>0.2</v>
      </c>
      <c r="L550" s="6">
        <f>VLOOKUP(D550,products!$A$1:G597,5,FALSE)</f>
        <v>4.4550000000000001</v>
      </c>
      <c r="M550" s="6">
        <f t="shared" si="8"/>
        <v>13.365</v>
      </c>
      <c r="N550" t="s">
        <v>6197</v>
      </c>
      <c r="O550" t="s">
        <v>6203</v>
      </c>
    </row>
    <row r="551" spans="1:15" x14ac:dyDescent="0.4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2" t="str">
        <f>IF(_xlfn.XLOOKUP(C551,customers!$A$1:$A$1001,customers!$B$1:$B$1001,,0)=0," ",(_xlfn.XLOOKUP(C551,customers!$A$1:$A$1001,customers!$B$1:$B$1001,,0)))</f>
        <v>Wilek Lightollers</v>
      </c>
      <c r="G551" s="2" t="str">
        <f>IF(VLOOKUP(C551,customers!$A$1:I1550,3,FALSE)=0," ",(VLOOKUP(C551,customers!$A$1:I1550,3,FALSE)))</f>
        <v>wlightollersf9@baidu.com</v>
      </c>
      <c r="H551" s="2" t="str">
        <f>VLOOKUP(C551,customers!$A$1:I1550,7,FALSE)</f>
        <v>United States</v>
      </c>
      <c r="I551" t="str">
        <f>VLOOKUP(D551,products!$A$1:G598,2,FALSE)</f>
        <v>Exc</v>
      </c>
      <c r="J551" t="str">
        <f>VLOOKUP(D551,products!$A$1:G598,3,FALSE)</f>
        <v>L</v>
      </c>
      <c r="K551" s="1">
        <f>VLOOKUP(D551,products!$A$1:G598,4,FALSE)</f>
        <v>0.2</v>
      </c>
      <c r="L551" s="6">
        <f>VLOOKUP(D551,products!$A$1:G598,5,FALSE)</f>
        <v>4.4550000000000001</v>
      </c>
      <c r="M551" s="6">
        <f t="shared" si="8"/>
        <v>17.82</v>
      </c>
      <c r="N551" t="s">
        <v>6197</v>
      </c>
      <c r="O551" t="s">
        <v>6203</v>
      </c>
    </row>
    <row r="552" spans="1:15" x14ac:dyDescent="0.4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2" t="str">
        <f>IF(_xlfn.XLOOKUP(C552,customers!$A$1:$A$1001,customers!$B$1:$B$1001,,0)=0," ",(_xlfn.XLOOKUP(C552,customers!$A$1:$A$1001,customers!$B$1:$B$1001,,0)))</f>
        <v>Nick Brakespear</v>
      </c>
      <c r="G552" s="2" t="str">
        <f>IF(VLOOKUP(C552,customers!$A$1:I1551,3,FALSE)=0," ",(VLOOKUP(C552,customers!$A$1:I1551,3,FALSE)))</f>
        <v>nbrakespearfa@rediff.com</v>
      </c>
      <c r="H552" s="2" t="str">
        <f>VLOOKUP(C552,customers!$A$1:I1551,7,FALSE)</f>
        <v>United States</v>
      </c>
      <c r="I552" t="str">
        <f>VLOOKUP(D552,products!$A$1:G599,2,FALSE)</f>
        <v>Lib</v>
      </c>
      <c r="J552" t="str">
        <f>VLOOKUP(D552,products!$A$1:G599,3,FALSE)</f>
        <v>D</v>
      </c>
      <c r="K552" s="1">
        <f>VLOOKUP(D552,products!$A$1:G599,4,FALSE)</f>
        <v>0.2</v>
      </c>
      <c r="L552" s="6">
        <f>VLOOKUP(D552,products!$A$1:G599,5,FALSE)</f>
        <v>3.8849999999999998</v>
      </c>
      <c r="M552" s="6">
        <f t="shared" si="8"/>
        <v>23.31</v>
      </c>
      <c r="N552" t="s">
        <v>6199</v>
      </c>
      <c r="O552" t="s">
        <v>6204</v>
      </c>
    </row>
    <row r="553" spans="1:15" x14ac:dyDescent="0.4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2" t="str">
        <f>IF(_xlfn.XLOOKUP(C553,customers!$A$1:$A$1001,customers!$B$1:$B$1001,,0)=0," ",(_xlfn.XLOOKUP(C553,customers!$A$1:$A$1001,customers!$B$1:$B$1001,,0)))</f>
        <v>Malynda Glawsop</v>
      </c>
      <c r="G553" s="2" t="str">
        <f>IF(VLOOKUP(C553,customers!$A$1:I1552,3,FALSE)=0," ",(VLOOKUP(C553,customers!$A$1:I1552,3,FALSE)))</f>
        <v>mglawsopfb@reverbnation.com</v>
      </c>
      <c r="H553" s="2" t="str">
        <f>VLOOKUP(C553,customers!$A$1:I1552,7,FALSE)</f>
        <v>United States</v>
      </c>
      <c r="I553" t="str">
        <f>VLOOKUP(D553,products!$A$1:G600,2,FALSE)</f>
        <v>Exc</v>
      </c>
      <c r="J553" t="str">
        <f>VLOOKUP(D553,products!$A$1:G600,3,FALSE)</f>
        <v>D</v>
      </c>
      <c r="K553" s="1">
        <f>VLOOKUP(D553,products!$A$1:G600,4,FALSE)</f>
        <v>0.2</v>
      </c>
      <c r="L553" s="6">
        <f>VLOOKUP(D553,products!$A$1:G600,5,FALSE)</f>
        <v>3.645</v>
      </c>
      <c r="M553" s="6">
        <f t="shared" si="8"/>
        <v>7.29</v>
      </c>
      <c r="N553" t="s">
        <v>6197</v>
      </c>
      <c r="O553" t="s">
        <v>6204</v>
      </c>
    </row>
    <row r="554" spans="1:15" x14ac:dyDescent="0.4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2" t="str">
        <f>IF(_xlfn.XLOOKUP(C554,customers!$A$1:$A$1001,customers!$B$1:$B$1001,,0)=0," ",(_xlfn.XLOOKUP(C554,customers!$A$1:$A$1001,customers!$B$1:$B$1001,,0)))</f>
        <v>Granville Alberts</v>
      </c>
      <c r="G554" s="2" t="str">
        <f>IF(VLOOKUP(C554,customers!$A$1:I1553,3,FALSE)=0," ",(VLOOKUP(C554,customers!$A$1:I1553,3,FALSE)))</f>
        <v>galbertsfc@etsy.com</v>
      </c>
      <c r="H554" s="2" t="str">
        <f>VLOOKUP(C554,customers!$A$1:I1553,7,FALSE)</f>
        <v>United Kingdom</v>
      </c>
      <c r="I554" t="str">
        <f>VLOOKUP(D554,products!$A$1:G601,2,FALSE)</f>
        <v>Exc</v>
      </c>
      <c r="J554" t="str">
        <f>VLOOKUP(D554,products!$A$1:G601,3,FALSE)</f>
        <v>L</v>
      </c>
      <c r="K554" s="1">
        <f>VLOOKUP(D554,products!$A$1:G601,4,FALSE)</f>
        <v>0.2</v>
      </c>
      <c r="L554" s="6">
        <f>VLOOKUP(D554,products!$A$1:G601,5,FALSE)</f>
        <v>4.4550000000000001</v>
      </c>
      <c r="M554" s="6">
        <f t="shared" si="8"/>
        <v>17.82</v>
      </c>
      <c r="N554" t="s">
        <v>6197</v>
      </c>
      <c r="O554" t="s">
        <v>6203</v>
      </c>
    </row>
    <row r="555" spans="1:15" x14ac:dyDescent="0.4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2" t="str">
        <f>IF(_xlfn.XLOOKUP(C555,customers!$A$1:$A$1001,customers!$B$1:$B$1001,,0)=0," ",(_xlfn.XLOOKUP(C555,customers!$A$1:$A$1001,customers!$B$1:$B$1001,,0)))</f>
        <v>Vasily Polglase</v>
      </c>
      <c r="G555" s="2" t="str">
        <f>IF(VLOOKUP(C555,customers!$A$1:I1554,3,FALSE)=0," ",(VLOOKUP(C555,customers!$A$1:I1554,3,FALSE)))</f>
        <v>vpolglasefd@about.me</v>
      </c>
      <c r="H555" s="2" t="str">
        <f>VLOOKUP(C555,customers!$A$1:I1554,7,FALSE)</f>
        <v>United States</v>
      </c>
      <c r="I555" t="str">
        <f>VLOOKUP(D555,products!$A$1:G602,2,FALSE)</f>
        <v>Exc</v>
      </c>
      <c r="J555" t="str">
        <f>VLOOKUP(D555,products!$A$1:G602,3,FALSE)</f>
        <v>M</v>
      </c>
      <c r="K555" s="1">
        <f>VLOOKUP(D555,products!$A$1:G602,4,FALSE)</f>
        <v>1</v>
      </c>
      <c r="L555" s="6">
        <f>VLOOKUP(D555,products!$A$1:G602,5,FALSE)</f>
        <v>13.75</v>
      </c>
      <c r="M555" s="6">
        <f t="shared" si="8"/>
        <v>68.75</v>
      </c>
      <c r="N555" t="s">
        <v>6197</v>
      </c>
      <c r="O555" t="s">
        <v>6202</v>
      </c>
    </row>
    <row r="556" spans="1:15" x14ac:dyDescent="0.4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2" t="str">
        <f>IF(_xlfn.XLOOKUP(C556,customers!$A$1:$A$1001,customers!$B$1:$B$1001,,0)=0," ",(_xlfn.XLOOKUP(C556,customers!$A$1:$A$1001,customers!$B$1:$B$1001,,0)))</f>
        <v>Madelaine Sharples</v>
      </c>
      <c r="G556" s="2" t="str">
        <f>IF(VLOOKUP(C556,customers!$A$1:I1555,3,FALSE)=0," ",(VLOOKUP(C556,customers!$A$1:I1555,3,FALSE)))</f>
        <v xml:space="preserve"> </v>
      </c>
      <c r="H556" s="2" t="str">
        <f>VLOOKUP(C556,customers!$A$1:I1555,7,FALSE)</f>
        <v>United Kingdom</v>
      </c>
      <c r="I556" t="str">
        <f>VLOOKUP(D556,products!$A$1:G603,2,FALSE)</f>
        <v>Rob</v>
      </c>
      <c r="J556" t="str">
        <f>VLOOKUP(D556,products!$A$1:G603,3,FALSE)</f>
        <v>L</v>
      </c>
      <c r="K556" s="1">
        <f>VLOOKUP(D556,products!$A$1:G603,4,FALSE)</f>
        <v>2.5</v>
      </c>
      <c r="L556" s="6">
        <f>VLOOKUP(D556,products!$A$1:G603,5,FALSE)</f>
        <v>27.484999999999996</v>
      </c>
      <c r="M556" s="6">
        <f t="shared" si="8"/>
        <v>54.969999999999992</v>
      </c>
      <c r="N556" t="s">
        <v>6196</v>
      </c>
      <c r="O556" t="s">
        <v>6203</v>
      </c>
    </row>
    <row r="557" spans="1:15" x14ac:dyDescent="0.4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2" t="str">
        <f>IF(_xlfn.XLOOKUP(C557,customers!$A$1:$A$1001,customers!$B$1:$B$1001,,0)=0," ",(_xlfn.XLOOKUP(C557,customers!$A$1:$A$1001,customers!$B$1:$B$1001,,0)))</f>
        <v>Sigfrid Busch</v>
      </c>
      <c r="G557" s="2" t="str">
        <f>IF(VLOOKUP(C557,customers!$A$1:I1556,3,FALSE)=0," ",(VLOOKUP(C557,customers!$A$1:I1556,3,FALSE)))</f>
        <v>sbuschff@so-net.ne.jp</v>
      </c>
      <c r="H557" s="2" t="str">
        <f>VLOOKUP(C557,customers!$A$1:I1556,7,FALSE)</f>
        <v>Ireland</v>
      </c>
      <c r="I557" t="str">
        <f>VLOOKUP(D557,products!$A$1:G604,2,FALSE)</f>
        <v>Exc</v>
      </c>
      <c r="J557" t="str">
        <f>VLOOKUP(D557,products!$A$1:G604,3,FALSE)</f>
        <v>M</v>
      </c>
      <c r="K557" s="1">
        <f>VLOOKUP(D557,products!$A$1:G604,4,FALSE)</f>
        <v>1</v>
      </c>
      <c r="L557" s="6">
        <f>VLOOKUP(D557,products!$A$1:G604,5,FALSE)</f>
        <v>13.75</v>
      </c>
      <c r="M557" s="6">
        <f t="shared" si="8"/>
        <v>82.5</v>
      </c>
      <c r="N557" t="s">
        <v>6197</v>
      </c>
      <c r="O557" t="s">
        <v>6202</v>
      </c>
    </row>
    <row r="558" spans="1:15" x14ac:dyDescent="0.4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2" t="str">
        <f>IF(_xlfn.XLOOKUP(C558,customers!$A$1:$A$1001,customers!$B$1:$B$1001,,0)=0," ",(_xlfn.XLOOKUP(C558,customers!$A$1:$A$1001,customers!$B$1:$B$1001,,0)))</f>
        <v>Cissiee Raisbeck</v>
      </c>
      <c r="G558" s="2" t="str">
        <f>IF(VLOOKUP(C558,customers!$A$1:I1557,3,FALSE)=0," ",(VLOOKUP(C558,customers!$A$1:I1557,3,FALSE)))</f>
        <v>craisbeckfg@webnode.com</v>
      </c>
      <c r="H558" s="2" t="str">
        <f>VLOOKUP(C558,customers!$A$1:I1557,7,FALSE)</f>
        <v>United States</v>
      </c>
      <c r="I558" t="str">
        <f>VLOOKUP(D558,products!$A$1:G605,2,FALSE)</f>
        <v>Lib</v>
      </c>
      <c r="J558" t="str">
        <f>VLOOKUP(D558,products!$A$1:G605,3,FALSE)</f>
        <v>M</v>
      </c>
      <c r="K558" s="1">
        <f>VLOOKUP(D558,products!$A$1:G605,4,FALSE)</f>
        <v>0.2</v>
      </c>
      <c r="L558" s="6">
        <f>VLOOKUP(D558,products!$A$1:G605,5,FALSE)</f>
        <v>4.3650000000000002</v>
      </c>
      <c r="M558" s="6">
        <f t="shared" si="8"/>
        <v>8.73</v>
      </c>
      <c r="N558" t="s">
        <v>6199</v>
      </c>
      <c r="O558" t="s">
        <v>6202</v>
      </c>
    </row>
    <row r="559" spans="1:15" x14ac:dyDescent="0.4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2" t="str">
        <f>IF(_xlfn.XLOOKUP(C559,customers!$A$1:$A$1001,customers!$B$1:$B$1001,,0)=0," ",(_xlfn.XLOOKUP(C559,customers!$A$1:$A$1001,customers!$B$1:$B$1001,,0)))</f>
        <v>Marja Urion</v>
      </c>
      <c r="G559" s="2" t="str">
        <f>IF(VLOOKUP(C559,customers!$A$1:I1558,3,FALSE)=0," ",(VLOOKUP(C559,customers!$A$1:I1558,3,FALSE)))</f>
        <v>murione5@alexa.com</v>
      </c>
      <c r="H559" s="2" t="str">
        <f>VLOOKUP(C559,customers!$A$1:I1558,7,FALSE)</f>
        <v>Ireland</v>
      </c>
      <c r="I559" t="str">
        <f>VLOOKUP(D559,products!$A$1:G606,2,FALSE)</f>
        <v>Exc</v>
      </c>
      <c r="J559" t="str">
        <f>VLOOKUP(D559,products!$A$1:G606,3,FALSE)</f>
        <v>L</v>
      </c>
      <c r="K559" s="1">
        <f>VLOOKUP(D559,products!$A$1:G606,4,FALSE)</f>
        <v>1</v>
      </c>
      <c r="L559" s="6">
        <f>VLOOKUP(D559,products!$A$1:G606,5,FALSE)</f>
        <v>14.85</v>
      </c>
      <c r="M559" s="6">
        <f t="shared" si="8"/>
        <v>59.4</v>
      </c>
      <c r="N559" t="s">
        <v>6197</v>
      </c>
      <c r="O559" t="s">
        <v>6203</v>
      </c>
    </row>
    <row r="560" spans="1:15" x14ac:dyDescent="0.4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2" t="str">
        <f>IF(_xlfn.XLOOKUP(C560,customers!$A$1:$A$1001,customers!$B$1:$B$1001,,0)=0," ",(_xlfn.XLOOKUP(C560,customers!$A$1:$A$1001,customers!$B$1:$B$1001,,0)))</f>
        <v>Kenton Wetherick</v>
      </c>
      <c r="G560" s="2" t="str">
        <f>IF(VLOOKUP(C560,customers!$A$1:I1559,3,FALSE)=0," ",(VLOOKUP(C560,customers!$A$1:I1559,3,FALSE)))</f>
        <v xml:space="preserve"> </v>
      </c>
      <c r="H560" s="2" t="str">
        <f>VLOOKUP(C560,customers!$A$1:I1559,7,FALSE)</f>
        <v>United States</v>
      </c>
      <c r="I560" t="str">
        <f>VLOOKUP(D560,products!$A$1:G607,2,FALSE)</f>
        <v>Lib</v>
      </c>
      <c r="J560" t="str">
        <f>VLOOKUP(D560,products!$A$1:G607,3,FALSE)</f>
        <v>D</v>
      </c>
      <c r="K560" s="1">
        <f>VLOOKUP(D560,products!$A$1:G607,4,FALSE)</f>
        <v>0.2</v>
      </c>
      <c r="L560" s="6">
        <f>VLOOKUP(D560,products!$A$1:G607,5,FALSE)</f>
        <v>3.8849999999999998</v>
      </c>
      <c r="M560" s="6">
        <f t="shared" si="8"/>
        <v>15.54</v>
      </c>
      <c r="N560" t="s">
        <v>6199</v>
      </c>
      <c r="O560" t="s">
        <v>6204</v>
      </c>
    </row>
    <row r="561" spans="1:15" x14ac:dyDescent="0.4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2" t="str">
        <f>IF(_xlfn.XLOOKUP(C561,customers!$A$1:$A$1001,customers!$B$1:$B$1001,,0)=0," ",(_xlfn.XLOOKUP(C561,customers!$A$1:$A$1001,customers!$B$1:$B$1001,,0)))</f>
        <v>Reamonn Aynold</v>
      </c>
      <c r="G561" s="2" t="str">
        <f>IF(VLOOKUP(C561,customers!$A$1:I1560,3,FALSE)=0," ",(VLOOKUP(C561,customers!$A$1:I1560,3,FALSE)))</f>
        <v>raynoldfj@ustream.tv</v>
      </c>
      <c r="H561" s="2" t="str">
        <f>VLOOKUP(C561,customers!$A$1:I1560,7,FALSE)</f>
        <v>United States</v>
      </c>
      <c r="I561" t="str">
        <f>VLOOKUP(D561,products!$A$1:G608,2,FALSE)</f>
        <v>Ara</v>
      </c>
      <c r="J561" t="str">
        <f>VLOOKUP(D561,products!$A$1:G608,3,FALSE)</f>
        <v>L</v>
      </c>
      <c r="K561" s="1">
        <f>VLOOKUP(D561,products!$A$1:G608,4,FALSE)</f>
        <v>1</v>
      </c>
      <c r="L561" s="6">
        <f>VLOOKUP(D561,products!$A$1:G608,5,FALSE)</f>
        <v>12.95</v>
      </c>
      <c r="M561" s="6">
        <f t="shared" si="8"/>
        <v>38.849999999999994</v>
      </c>
      <c r="N561" t="s">
        <v>6198</v>
      </c>
      <c r="O561" t="s">
        <v>6203</v>
      </c>
    </row>
    <row r="562" spans="1:15" x14ac:dyDescent="0.4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2" t="str">
        <f>IF(_xlfn.XLOOKUP(C562,customers!$A$1:$A$1001,customers!$B$1:$B$1001,,0)=0," ",(_xlfn.XLOOKUP(C562,customers!$A$1:$A$1001,customers!$B$1:$B$1001,,0)))</f>
        <v>Hatty Dovydenas</v>
      </c>
      <c r="G562" s="2" t="str">
        <f>IF(VLOOKUP(C562,customers!$A$1:I1561,3,FALSE)=0," ",(VLOOKUP(C562,customers!$A$1:I1561,3,FALSE)))</f>
        <v xml:space="preserve"> </v>
      </c>
      <c r="H562" s="2" t="str">
        <f>VLOOKUP(C562,customers!$A$1:I1561,7,FALSE)</f>
        <v>United States</v>
      </c>
      <c r="I562" t="str">
        <f>VLOOKUP(D562,products!$A$1:G609,2,FALSE)</f>
        <v>Exc</v>
      </c>
      <c r="J562" t="str">
        <f>VLOOKUP(D562,products!$A$1:G609,3,FALSE)</f>
        <v>M</v>
      </c>
      <c r="K562" s="1">
        <f>VLOOKUP(D562,products!$A$1:G609,4,FALSE)</f>
        <v>2.5</v>
      </c>
      <c r="L562" s="6">
        <f>VLOOKUP(D562,products!$A$1:G609,5,FALSE)</f>
        <v>31.624999999999996</v>
      </c>
      <c r="M562" s="6">
        <f t="shared" si="8"/>
        <v>189.74999999999997</v>
      </c>
      <c r="N562" t="s">
        <v>6197</v>
      </c>
      <c r="O562" t="s">
        <v>6202</v>
      </c>
    </row>
    <row r="563" spans="1:15" x14ac:dyDescent="0.4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2" t="str">
        <f>IF(_xlfn.XLOOKUP(C563,customers!$A$1:$A$1001,customers!$B$1:$B$1001,,0)=0," ",(_xlfn.XLOOKUP(C563,customers!$A$1:$A$1001,customers!$B$1:$B$1001,,0)))</f>
        <v>Nathaniel Bloxland</v>
      </c>
      <c r="G563" s="2" t="str">
        <f>IF(VLOOKUP(C563,customers!$A$1:I1562,3,FALSE)=0," ",(VLOOKUP(C563,customers!$A$1:I1562,3,FALSE)))</f>
        <v xml:space="preserve"> </v>
      </c>
      <c r="H563" s="2" t="str">
        <f>VLOOKUP(C563,customers!$A$1:I1562,7,FALSE)</f>
        <v>Ireland</v>
      </c>
      <c r="I563" t="str">
        <f>VLOOKUP(D563,products!$A$1:G610,2,FALSE)</f>
        <v>Ara</v>
      </c>
      <c r="J563" t="str">
        <f>VLOOKUP(D563,products!$A$1:G610,3,FALSE)</f>
        <v>D</v>
      </c>
      <c r="K563" s="1">
        <f>VLOOKUP(D563,products!$A$1:G610,4,FALSE)</f>
        <v>0.2</v>
      </c>
      <c r="L563" s="6">
        <f>VLOOKUP(D563,products!$A$1:G610,5,FALSE)</f>
        <v>2.9849999999999999</v>
      </c>
      <c r="M563" s="6">
        <f t="shared" si="8"/>
        <v>17.91</v>
      </c>
      <c r="N563" t="s">
        <v>6198</v>
      </c>
      <c r="O563" t="s">
        <v>6204</v>
      </c>
    </row>
    <row r="564" spans="1:15" x14ac:dyDescent="0.4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2" t="str">
        <f>IF(_xlfn.XLOOKUP(C564,customers!$A$1:$A$1001,customers!$B$1:$B$1001,,0)=0," ",(_xlfn.XLOOKUP(C564,customers!$A$1:$A$1001,customers!$B$1:$B$1001,,0)))</f>
        <v>Brendan Grece</v>
      </c>
      <c r="G564" s="2" t="str">
        <f>IF(VLOOKUP(C564,customers!$A$1:I1563,3,FALSE)=0," ",(VLOOKUP(C564,customers!$A$1:I1563,3,FALSE)))</f>
        <v>bgrecefm@naver.com</v>
      </c>
      <c r="H564" s="2" t="str">
        <f>VLOOKUP(C564,customers!$A$1:I1563,7,FALSE)</f>
        <v>United Kingdom</v>
      </c>
      <c r="I564" t="str">
        <f>VLOOKUP(D564,products!$A$1:G611,2,FALSE)</f>
        <v>Lib</v>
      </c>
      <c r="J564" t="str">
        <f>VLOOKUP(D564,products!$A$1:G611,3,FALSE)</f>
        <v>L</v>
      </c>
      <c r="K564" s="1">
        <f>VLOOKUP(D564,products!$A$1:G611,4,FALSE)</f>
        <v>0.2</v>
      </c>
      <c r="L564" s="6">
        <f>VLOOKUP(D564,products!$A$1:G611,5,FALSE)</f>
        <v>4.7549999999999999</v>
      </c>
      <c r="M564" s="6">
        <f t="shared" si="8"/>
        <v>28.53</v>
      </c>
      <c r="N564" t="s">
        <v>6199</v>
      </c>
      <c r="O564" t="s">
        <v>6203</v>
      </c>
    </row>
    <row r="565" spans="1:15" x14ac:dyDescent="0.4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2" t="str">
        <f>IF(_xlfn.XLOOKUP(C565,customers!$A$1:$A$1001,customers!$B$1:$B$1001,,0)=0," ",(_xlfn.XLOOKUP(C565,customers!$A$1:$A$1001,customers!$B$1:$B$1001,,0)))</f>
        <v>Don Flintiff</v>
      </c>
      <c r="G565" s="2" t="str">
        <f>IF(VLOOKUP(C565,customers!$A$1:I1564,3,FALSE)=0," ",(VLOOKUP(C565,customers!$A$1:I1564,3,FALSE)))</f>
        <v>dflintiffg1@e-recht24.de</v>
      </c>
      <c r="H565" s="2" t="str">
        <f>VLOOKUP(C565,customers!$A$1:I1564,7,FALSE)</f>
        <v>United Kingdom</v>
      </c>
      <c r="I565" t="str">
        <f>VLOOKUP(D565,products!$A$1:G612,2,FALSE)</f>
        <v>Exc</v>
      </c>
      <c r="J565" t="str">
        <f>VLOOKUP(D565,products!$A$1:G612,3,FALSE)</f>
        <v>M</v>
      </c>
      <c r="K565" s="1">
        <f>VLOOKUP(D565,products!$A$1:G612,4,FALSE)</f>
        <v>1</v>
      </c>
      <c r="L565" s="6">
        <f>VLOOKUP(D565,products!$A$1:G612,5,FALSE)</f>
        <v>13.75</v>
      </c>
      <c r="M565" s="6">
        <f t="shared" si="8"/>
        <v>82.5</v>
      </c>
      <c r="N565" t="s">
        <v>6197</v>
      </c>
      <c r="O565" t="s">
        <v>6202</v>
      </c>
    </row>
    <row r="566" spans="1:15" x14ac:dyDescent="0.4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2" t="str">
        <f>IF(_xlfn.XLOOKUP(C566,customers!$A$1:$A$1001,customers!$B$1:$B$1001,,0)=0," ",(_xlfn.XLOOKUP(C566,customers!$A$1:$A$1001,customers!$B$1:$B$1001,,0)))</f>
        <v>Abbe Thys</v>
      </c>
      <c r="G566" s="2" t="str">
        <f>IF(VLOOKUP(C566,customers!$A$1:I1565,3,FALSE)=0," ",(VLOOKUP(C566,customers!$A$1:I1565,3,FALSE)))</f>
        <v>athysfo@cdc.gov</v>
      </c>
      <c r="H566" s="2" t="str">
        <f>VLOOKUP(C566,customers!$A$1:I1565,7,FALSE)</f>
        <v>United States</v>
      </c>
      <c r="I566" t="str">
        <f>VLOOKUP(D566,products!$A$1:G613,2,FALSE)</f>
        <v>Rob</v>
      </c>
      <c r="J566" t="str">
        <f>VLOOKUP(D566,products!$A$1:G613,3,FALSE)</f>
        <v>L</v>
      </c>
      <c r="K566" s="1">
        <f>VLOOKUP(D566,products!$A$1:G613,4,FALSE)</f>
        <v>0.5</v>
      </c>
      <c r="L566" s="6">
        <f>VLOOKUP(D566,products!$A$1:G613,5,FALSE)</f>
        <v>7.169999999999999</v>
      </c>
      <c r="M566" s="6">
        <f t="shared" si="8"/>
        <v>14.339999999999998</v>
      </c>
      <c r="N566" t="s">
        <v>6196</v>
      </c>
      <c r="O566" t="s">
        <v>6203</v>
      </c>
    </row>
    <row r="567" spans="1:15" x14ac:dyDescent="0.4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2" t="str">
        <f>IF(_xlfn.XLOOKUP(C567,customers!$A$1:$A$1001,customers!$B$1:$B$1001,,0)=0," ",(_xlfn.XLOOKUP(C567,customers!$A$1:$A$1001,customers!$B$1:$B$1001,,0)))</f>
        <v>Jackquelin Chugg</v>
      </c>
      <c r="G567" s="2" t="str">
        <f>IF(VLOOKUP(C567,customers!$A$1:I1566,3,FALSE)=0," ",(VLOOKUP(C567,customers!$A$1:I1566,3,FALSE)))</f>
        <v>jchuggfp@about.me</v>
      </c>
      <c r="H567" s="2" t="str">
        <f>VLOOKUP(C567,customers!$A$1:I1566,7,FALSE)</f>
        <v>United States</v>
      </c>
      <c r="I567" t="str">
        <f>VLOOKUP(D567,products!$A$1:G614,2,FALSE)</f>
        <v>Rob</v>
      </c>
      <c r="J567" t="str">
        <f>VLOOKUP(D567,products!$A$1:G614,3,FALSE)</f>
        <v>D</v>
      </c>
      <c r="K567" s="1">
        <f>VLOOKUP(D567,products!$A$1:G614,4,FALSE)</f>
        <v>2.5</v>
      </c>
      <c r="L567" s="6">
        <f>VLOOKUP(D567,products!$A$1:G614,5,FALSE)</f>
        <v>20.584999999999997</v>
      </c>
      <c r="M567" s="6">
        <f t="shared" si="8"/>
        <v>82.339999999999989</v>
      </c>
      <c r="N567" t="s">
        <v>6196</v>
      </c>
      <c r="O567" t="s">
        <v>6204</v>
      </c>
    </row>
    <row r="568" spans="1:15" x14ac:dyDescent="0.4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2" t="str">
        <f>IF(_xlfn.XLOOKUP(C568,customers!$A$1:$A$1001,customers!$B$1:$B$1001,,0)=0," ",(_xlfn.XLOOKUP(C568,customers!$A$1:$A$1001,customers!$B$1:$B$1001,,0)))</f>
        <v>Audra Kelston</v>
      </c>
      <c r="G568" s="2" t="str">
        <f>IF(VLOOKUP(C568,customers!$A$1:I1567,3,FALSE)=0," ",(VLOOKUP(C568,customers!$A$1:I1567,3,FALSE)))</f>
        <v>akelstonfq@sakura.ne.jp</v>
      </c>
      <c r="H568" s="2" t="str">
        <f>VLOOKUP(C568,customers!$A$1:I1567,7,FALSE)</f>
        <v>United States</v>
      </c>
      <c r="I568" t="str">
        <f>VLOOKUP(D568,products!$A$1:G615,2,FALSE)</f>
        <v>Ara</v>
      </c>
      <c r="J568" t="str">
        <f>VLOOKUP(D568,products!$A$1:G615,3,FALSE)</f>
        <v>M</v>
      </c>
      <c r="K568" s="1">
        <f>VLOOKUP(D568,products!$A$1:G615,4,FALSE)</f>
        <v>0.2</v>
      </c>
      <c r="L568" s="6">
        <f>VLOOKUP(D568,products!$A$1:G615,5,FALSE)</f>
        <v>3.375</v>
      </c>
      <c r="M568" s="6">
        <f t="shared" si="8"/>
        <v>20.25</v>
      </c>
      <c r="N568" t="s">
        <v>6198</v>
      </c>
      <c r="O568" t="s">
        <v>6202</v>
      </c>
    </row>
    <row r="569" spans="1:15" x14ac:dyDescent="0.4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2" t="str">
        <f>IF(_xlfn.XLOOKUP(C569,customers!$A$1:$A$1001,customers!$B$1:$B$1001,,0)=0," ",(_xlfn.XLOOKUP(C569,customers!$A$1:$A$1001,customers!$B$1:$B$1001,,0)))</f>
        <v>Elvina Angel</v>
      </c>
      <c r="G569" s="2" t="str">
        <f>IF(VLOOKUP(C569,customers!$A$1:I1568,3,FALSE)=0," ",(VLOOKUP(C569,customers!$A$1:I1568,3,FALSE)))</f>
        <v xml:space="preserve"> </v>
      </c>
      <c r="H569" s="2" t="str">
        <f>VLOOKUP(C569,customers!$A$1:I1568,7,FALSE)</f>
        <v>Ireland</v>
      </c>
      <c r="I569" t="str">
        <f>VLOOKUP(D569,products!$A$1:G616,2,FALSE)</f>
        <v>Rob</v>
      </c>
      <c r="J569" t="str">
        <f>VLOOKUP(D569,products!$A$1:G616,3,FALSE)</f>
        <v>L</v>
      </c>
      <c r="K569" s="1">
        <f>VLOOKUP(D569,products!$A$1:G616,4,FALSE)</f>
        <v>2.5</v>
      </c>
      <c r="L569" s="6">
        <f>VLOOKUP(D569,products!$A$1:G616,5,FALSE)</f>
        <v>27.484999999999996</v>
      </c>
      <c r="M569" s="6">
        <f t="shared" si="8"/>
        <v>164.90999999999997</v>
      </c>
      <c r="N569" t="s">
        <v>6196</v>
      </c>
      <c r="O569" t="s">
        <v>6203</v>
      </c>
    </row>
    <row r="570" spans="1:15" x14ac:dyDescent="0.4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2" t="str">
        <f>IF(_xlfn.XLOOKUP(C570,customers!$A$1:$A$1001,customers!$B$1:$B$1001,,0)=0," ",(_xlfn.XLOOKUP(C570,customers!$A$1:$A$1001,customers!$B$1:$B$1001,,0)))</f>
        <v>Claiborne Mottram</v>
      </c>
      <c r="G570" s="2" t="str">
        <f>IF(VLOOKUP(C570,customers!$A$1:I1569,3,FALSE)=0," ",(VLOOKUP(C570,customers!$A$1:I1569,3,FALSE)))</f>
        <v>cmottramfs@harvard.edu</v>
      </c>
      <c r="H570" s="2" t="str">
        <f>VLOOKUP(C570,customers!$A$1:I1569,7,FALSE)</f>
        <v>United States</v>
      </c>
      <c r="I570" t="str">
        <f>VLOOKUP(D570,products!$A$1:G617,2,FALSE)</f>
        <v>Lib</v>
      </c>
      <c r="J570" t="str">
        <f>VLOOKUP(D570,products!$A$1:G617,3,FALSE)</f>
        <v>L</v>
      </c>
      <c r="K570" s="1">
        <f>VLOOKUP(D570,products!$A$1:G617,4,FALSE)</f>
        <v>0.2</v>
      </c>
      <c r="L570" s="6">
        <f>VLOOKUP(D570,products!$A$1:G617,5,FALSE)</f>
        <v>4.7549999999999999</v>
      </c>
      <c r="M570" s="6">
        <f t="shared" si="8"/>
        <v>19.02</v>
      </c>
      <c r="N570" t="s">
        <v>6199</v>
      </c>
      <c r="O570" t="s">
        <v>6203</v>
      </c>
    </row>
    <row r="571" spans="1:15" x14ac:dyDescent="0.4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2" t="str">
        <f>IF(_xlfn.XLOOKUP(C571,customers!$A$1:$A$1001,customers!$B$1:$B$1001,,0)=0," ",(_xlfn.XLOOKUP(C571,customers!$A$1:$A$1001,customers!$B$1:$B$1001,,0)))</f>
        <v>Don Flintiff</v>
      </c>
      <c r="G571" s="2" t="str">
        <f>IF(VLOOKUP(C571,customers!$A$1:I1570,3,FALSE)=0," ",(VLOOKUP(C571,customers!$A$1:I1570,3,FALSE)))</f>
        <v>dflintiffg1@e-recht24.de</v>
      </c>
      <c r="H571" s="2" t="str">
        <f>VLOOKUP(C571,customers!$A$1:I1570,7,FALSE)</f>
        <v>United Kingdom</v>
      </c>
      <c r="I571" t="str">
        <f>VLOOKUP(D571,products!$A$1:G618,2,FALSE)</f>
        <v>Ara</v>
      </c>
      <c r="J571" t="str">
        <f>VLOOKUP(D571,products!$A$1:G618,3,FALSE)</f>
        <v>D</v>
      </c>
      <c r="K571" s="1">
        <f>VLOOKUP(D571,products!$A$1:G618,4,FALSE)</f>
        <v>2.5</v>
      </c>
      <c r="L571" s="6">
        <f>VLOOKUP(D571,products!$A$1:G618,5,FALSE)</f>
        <v>22.884999999999998</v>
      </c>
      <c r="M571" s="6">
        <f t="shared" si="8"/>
        <v>137.31</v>
      </c>
      <c r="N571" t="s">
        <v>6198</v>
      </c>
      <c r="O571" t="s">
        <v>6204</v>
      </c>
    </row>
    <row r="572" spans="1:15" x14ac:dyDescent="0.4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2" t="str">
        <f>IF(_xlfn.XLOOKUP(C572,customers!$A$1:$A$1001,customers!$B$1:$B$1001,,0)=0," ",(_xlfn.XLOOKUP(C572,customers!$A$1:$A$1001,customers!$B$1:$B$1001,,0)))</f>
        <v>Donalt Sangwin</v>
      </c>
      <c r="G572" s="2" t="str">
        <f>IF(VLOOKUP(C572,customers!$A$1:I1571,3,FALSE)=0," ",(VLOOKUP(C572,customers!$A$1:I1571,3,FALSE)))</f>
        <v>dsangwinfu@weebly.com</v>
      </c>
      <c r="H572" s="2" t="str">
        <f>VLOOKUP(C572,customers!$A$1:I1571,7,FALSE)</f>
        <v>United States</v>
      </c>
      <c r="I572" t="str">
        <f>VLOOKUP(D572,products!$A$1:G619,2,FALSE)</f>
        <v>Ara</v>
      </c>
      <c r="J572" t="str">
        <f>VLOOKUP(D572,products!$A$1:G619,3,FALSE)</f>
        <v>M</v>
      </c>
      <c r="K572" s="1">
        <f>VLOOKUP(D572,products!$A$1:G619,4,FALSE)</f>
        <v>0.5</v>
      </c>
      <c r="L572" s="6">
        <f>VLOOKUP(D572,products!$A$1:G619,5,FALSE)</f>
        <v>6.75</v>
      </c>
      <c r="M572" s="6">
        <f t="shared" si="8"/>
        <v>27</v>
      </c>
      <c r="N572" t="s">
        <v>6198</v>
      </c>
      <c r="O572" t="s">
        <v>6202</v>
      </c>
    </row>
    <row r="573" spans="1:15" x14ac:dyDescent="0.4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2" t="str">
        <f>IF(_xlfn.XLOOKUP(C573,customers!$A$1:$A$1001,customers!$B$1:$B$1001,,0)=0," ",(_xlfn.XLOOKUP(C573,customers!$A$1:$A$1001,customers!$B$1:$B$1001,,0)))</f>
        <v>Elizabet Aizikowitz</v>
      </c>
      <c r="G573" s="2" t="str">
        <f>IF(VLOOKUP(C573,customers!$A$1:I1572,3,FALSE)=0," ",(VLOOKUP(C573,customers!$A$1:I1572,3,FALSE)))</f>
        <v>eaizikowitzfv@virginia.edu</v>
      </c>
      <c r="H573" s="2" t="str">
        <f>VLOOKUP(C573,customers!$A$1:I1572,7,FALSE)</f>
        <v>United Kingdom</v>
      </c>
      <c r="I573" t="str">
        <f>VLOOKUP(D573,products!$A$1:G620,2,FALSE)</f>
        <v>Exc</v>
      </c>
      <c r="J573" t="str">
        <f>VLOOKUP(D573,products!$A$1:G620,3,FALSE)</f>
        <v>L</v>
      </c>
      <c r="K573" s="1">
        <f>VLOOKUP(D573,products!$A$1:G620,4,FALSE)</f>
        <v>0.5</v>
      </c>
      <c r="L573" s="6">
        <f>VLOOKUP(D573,products!$A$1:G620,5,FALSE)</f>
        <v>8.91</v>
      </c>
      <c r="M573" s="6">
        <f t="shared" si="8"/>
        <v>35.64</v>
      </c>
      <c r="N573" t="s">
        <v>6197</v>
      </c>
      <c r="O573" t="s">
        <v>6203</v>
      </c>
    </row>
    <row r="574" spans="1:15" x14ac:dyDescent="0.4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2" t="str">
        <f>IF(_xlfn.XLOOKUP(C574,customers!$A$1:$A$1001,customers!$B$1:$B$1001,,0)=0," ",(_xlfn.XLOOKUP(C574,customers!$A$1:$A$1001,customers!$B$1:$B$1001,,0)))</f>
        <v>Herbie Peppard</v>
      </c>
      <c r="G574" s="2" t="str">
        <f>IF(VLOOKUP(C574,customers!$A$1:I1573,3,FALSE)=0," ",(VLOOKUP(C574,customers!$A$1:I1573,3,FALSE)))</f>
        <v xml:space="preserve"> </v>
      </c>
      <c r="H574" s="2" t="str">
        <f>VLOOKUP(C574,customers!$A$1:I1573,7,FALSE)</f>
        <v>United States</v>
      </c>
      <c r="I574" t="str">
        <f>VLOOKUP(D574,products!$A$1:G621,2,FALSE)</f>
        <v>Ara</v>
      </c>
      <c r="J574" t="str">
        <f>VLOOKUP(D574,products!$A$1:G621,3,FALSE)</f>
        <v>D</v>
      </c>
      <c r="K574" s="1">
        <f>VLOOKUP(D574,products!$A$1:G621,4,FALSE)</f>
        <v>0.2</v>
      </c>
      <c r="L574" s="6">
        <f>VLOOKUP(D574,products!$A$1:G621,5,FALSE)</f>
        <v>2.9849999999999999</v>
      </c>
      <c r="M574" s="6">
        <f t="shared" si="8"/>
        <v>5.97</v>
      </c>
      <c r="N574" t="s">
        <v>6198</v>
      </c>
      <c r="O574" t="s">
        <v>6204</v>
      </c>
    </row>
    <row r="575" spans="1:15" x14ac:dyDescent="0.4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2" t="str">
        <f>IF(_xlfn.XLOOKUP(C575,customers!$A$1:$A$1001,customers!$B$1:$B$1001,,0)=0," ",(_xlfn.XLOOKUP(C575,customers!$A$1:$A$1001,customers!$B$1:$B$1001,,0)))</f>
        <v>Cornie Venour</v>
      </c>
      <c r="G575" s="2" t="str">
        <f>IF(VLOOKUP(C575,customers!$A$1:I1574,3,FALSE)=0," ",(VLOOKUP(C575,customers!$A$1:I1574,3,FALSE)))</f>
        <v>cvenourfx@ask.com</v>
      </c>
      <c r="H575" s="2" t="str">
        <f>VLOOKUP(C575,customers!$A$1:I1574,7,FALSE)</f>
        <v>United States</v>
      </c>
      <c r="I575" t="str">
        <f>VLOOKUP(D575,products!$A$1:G622,2,FALSE)</f>
        <v>Ara</v>
      </c>
      <c r="J575" t="str">
        <f>VLOOKUP(D575,products!$A$1:G622,3,FALSE)</f>
        <v>M</v>
      </c>
      <c r="K575" s="1">
        <f>VLOOKUP(D575,products!$A$1:G622,4,FALSE)</f>
        <v>1</v>
      </c>
      <c r="L575" s="6">
        <f>VLOOKUP(D575,products!$A$1:G622,5,FALSE)</f>
        <v>11.25</v>
      </c>
      <c r="M575" s="6">
        <f t="shared" si="8"/>
        <v>67.5</v>
      </c>
      <c r="N575" t="s">
        <v>6198</v>
      </c>
      <c r="O575" t="s">
        <v>6202</v>
      </c>
    </row>
    <row r="576" spans="1:15" x14ac:dyDescent="0.4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2" t="str">
        <f>IF(_xlfn.XLOOKUP(C576,customers!$A$1:$A$1001,customers!$B$1:$B$1001,,0)=0," ",(_xlfn.XLOOKUP(C576,customers!$A$1:$A$1001,customers!$B$1:$B$1001,,0)))</f>
        <v>Maggy Harby</v>
      </c>
      <c r="G576" s="2" t="str">
        <f>IF(VLOOKUP(C576,customers!$A$1:I1575,3,FALSE)=0," ",(VLOOKUP(C576,customers!$A$1:I1575,3,FALSE)))</f>
        <v>mharbyfy@163.com</v>
      </c>
      <c r="H576" s="2" t="str">
        <f>VLOOKUP(C576,customers!$A$1:I1575,7,FALSE)</f>
        <v>United States</v>
      </c>
      <c r="I576" t="str">
        <f>VLOOKUP(D576,products!$A$1:G623,2,FALSE)</f>
        <v>Rob</v>
      </c>
      <c r="J576" t="str">
        <f>VLOOKUP(D576,products!$A$1:G623,3,FALSE)</f>
        <v>L</v>
      </c>
      <c r="K576" s="1">
        <f>VLOOKUP(D576,products!$A$1:G623,4,FALSE)</f>
        <v>0.2</v>
      </c>
      <c r="L576" s="6">
        <f>VLOOKUP(D576,products!$A$1:G623,5,FALSE)</f>
        <v>3.5849999999999995</v>
      </c>
      <c r="M576" s="6">
        <f t="shared" si="8"/>
        <v>21.509999999999998</v>
      </c>
      <c r="N576" t="s">
        <v>6196</v>
      </c>
      <c r="O576" t="s">
        <v>6203</v>
      </c>
    </row>
    <row r="577" spans="1:15" x14ac:dyDescent="0.4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2" t="str">
        <f>IF(_xlfn.XLOOKUP(C577,customers!$A$1:$A$1001,customers!$B$1:$B$1001,,0)=0," ",(_xlfn.XLOOKUP(C577,customers!$A$1:$A$1001,customers!$B$1:$B$1001,,0)))</f>
        <v>Reggie Thickpenny</v>
      </c>
      <c r="G577" s="2" t="str">
        <f>IF(VLOOKUP(C577,customers!$A$1:I1576,3,FALSE)=0," ",(VLOOKUP(C577,customers!$A$1:I1576,3,FALSE)))</f>
        <v>rthickpennyfz@cafepress.com</v>
      </c>
      <c r="H577" s="2" t="str">
        <f>VLOOKUP(C577,customers!$A$1:I1576,7,FALSE)</f>
        <v>United States</v>
      </c>
      <c r="I577" t="str">
        <f>VLOOKUP(D577,products!$A$1:G624,2,FALSE)</f>
        <v>Lib</v>
      </c>
      <c r="J577" t="str">
        <f>VLOOKUP(D577,products!$A$1:G624,3,FALSE)</f>
        <v>M</v>
      </c>
      <c r="K577" s="1">
        <f>VLOOKUP(D577,products!$A$1:G624,4,FALSE)</f>
        <v>2.5</v>
      </c>
      <c r="L577" s="6">
        <f>VLOOKUP(D577,products!$A$1:G624,5,FALSE)</f>
        <v>33.464999999999996</v>
      </c>
      <c r="M577" s="6">
        <f t="shared" si="8"/>
        <v>66.929999999999993</v>
      </c>
      <c r="N577" t="s">
        <v>6199</v>
      </c>
      <c r="O577" t="s">
        <v>6202</v>
      </c>
    </row>
    <row r="578" spans="1:15" x14ac:dyDescent="0.4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2" t="str">
        <f>IF(_xlfn.XLOOKUP(C578,customers!$A$1:$A$1001,customers!$B$1:$B$1001,,0)=0," ",(_xlfn.XLOOKUP(C578,customers!$A$1:$A$1001,customers!$B$1:$B$1001,,0)))</f>
        <v>Phyllys Ormerod</v>
      </c>
      <c r="G578" s="2" t="str">
        <f>IF(VLOOKUP(C578,customers!$A$1:I1577,3,FALSE)=0," ",(VLOOKUP(C578,customers!$A$1:I1577,3,FALSE)))</f>
        <v>pormerodg0@redcross.org</v>
      </c>
      <c r="H578" s="2" t="str">
        <f>VLOOKUP(C578,customers!$A$1:I1577,7,FALSE)</f>
        <v>United States</v>
      </c>
      <c r="I578" t="str">
        <f>VLOOKUP(D578,products!$A$1:G625,2,FALSE)</f>
        <v>Ara</v>
      </c>
      <c r="J578" t="str">
        <f>VLOOKUP(D578,products!$A$1:G625,3,FALSE)</f>
        <v>D</v>
      </c>
      <c r="K578" s="1">
        <f>VLOOKUP(D578,products!$A$1:G625,4,FALSE)</f>
        <v>0.2</v>
      </c>
      <c r="L578" s="6">
        <f>VLOOKUP(D578,products!$A$1:G625,5,FALSE)</f>
        <v>2.9849999999999999</v>
      </c>
      <c r="M578" s="6">
        <f t="shared" si="8"/>
        <v>17.91</v>
      </c>
      <c r="N578" t="s">
        <v>6198</v>
      </c>
      <c r="O578" t="s">
        <v>6204</v>
      </c>
    </row>
    <row r="579" spans="1:15" x14ac:dyDescent="0.4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2" t="str">
        <f>IF(_xlfn.XLOOKUP(C579,customers!$A$1:$A$1001,customers!$B$1:$B$1001,,0)=0," ",(_xlfn.XLOOKUP(C579,customers!$A$1:$A$1001,customers!$B$1:$B$1001,,0)))</f>
        <v>Don Flintiff</v>
      </c>
      <c r="G579" s="2" t="str">
        <f>IF(VLOOKUP(C579,customers!$A$1:I1578,3,FALSE)=0," ",(VLOOKUP(C579,customers!$A$1:I1578,3,FALSE)))</f>
        <v>dflintiffg1@e-recht24.de</v>
      </c>
      <c r="H579" s="2" t="str">
        <f>VLOOKUP(C579,customers!$A$1:I1578,7,FALSE)</f>
        <v>United Kingdom</v>
      </c>
      <c r="I579" t="str">
        <f>VLOOKUP(D579,products!$A$1:G626,2,FALSE)</f>
        <v>Lib</v>
      </c>
      <c r="J579" t="str">
        <f>VLOOKUP(D579,products!$A$1:G626,3,FALSE)</f>
        <v>M</v>
      </c>
      <c r="K579" s="1">
        <f>VLOOKUP(D579,products!$A$1:G626,4,FALSE)</f>
        <v>1</v>
      </c>
      <c r="L579" s="6">
        <f>VLOOKUP(D579,products!$A$1:G626,5,FALSE)</f>
        <v>14.55</v>
      </c>
      <c r="M579" s="6">
        <f t="shared" ref="M579:M642" si="9">L579*E579</f>
        <v>58.2</v>
      </c>
      <c r="N579" t="s">
        <v>6199</v>
      </c>
      <c r="O579" t="s">
        <v>6202</v>
      </c>
    </row>
    <row r="580" spans="1:15" x14ac:dyDescent="0.4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2" t="str">
        <f>IF(_xlfn.XLOOKUP(C580,customers!$A$1:$A$1001,customers!$B$1:$B$1001,,0)=0," ",(_xlfn.XLOOKUP(C580,customers!$A$1:$A$1001,customers!$B$1:$B$1001,,0)))</f>
        <v>Tymon Zanetti</v>
      </c>
      <c r="G580" s="2" t="str">
        <f>IF(VLOOKUP(C580,customers!$A$1:I1579,3,FALSE)=0," ",(VLOOKUP(C580,customers!$A$1:I1579,3,FALSE)))</f>
        <v>tzanettig2@gravatar.com</v>
      </c>
      <c r="H580" s="2" t="str">
        <f>VLOOKUP(C580,customers!$A$1:I1579,7,FALSE)</f>
        <v>Ireland</v>
      </c>
      <c r="I580" t="str">
        <f>VLOOKUP(D580,products!$A$1:G627,2,FALSE)</f>
        <v>Exc</v>
      </c>
      <c r="J580" t="str">
        <f>VLOOKUP(D580,products!$A$1:G627,3,FALSE)</f>
        <v>L</v>
      </c>
      <c r="K580" s="1">
        <f>VLOOKUP(D580,products!$A$1:G627,4,FALSE)</f>
        <v>0.2</v>
      </c>
      <c r="L580" s="6">
        <f>VLOOKUP(D580,products!$A$1:G627,5,FALSE)</f>
        <v>4.4550000000000001</v>
      </c>
      <c r="M580" s="6">
        <f t="shared" si="9"/>
        <v>13.365</v>
      </c>
      <c r="N580" t="s">
        <v>6197</v>
      </c>
      <c r="O580" t="s">
        <v>6203</v>
      </c>
    </row>
    <row r="581" spans="1:15" x14ac:dyDescent="0.4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2" t="str">
        <f>IF(_xlfn.XLOOKUP(C581,customers!$A$1:$A$1001,customers!$B$1:$B$1001,,0)=0," ",(_xlfn.XLOOKUP(C581,customers!$A$1:$A$1001,customers!$B$1:$B$1001,,0)))</f>
        <v>Tymon Zanetti</v>
      </c>
      <c r="G581" s="2" t="str">
        <f>IF(VLOOKUP(C581,customers!$A$1:I1580,3,FALSE)=0," ",(VLOOKUP(C581,customers!$A$1:I1580,3,FALSE)))</f>
        <v>tzanettig2@gravatar.com</v>
      </c>
      <c r="H581" s="2" t="str">
        <f>VLOOKUP(C581,customers!$A$1:I1580,7,FALSE)</f>
        <v>Ireland</v>
      </c>
      <c r="I581" t="str">
        <f>VLOOKUP(D581,products!$A$1:G628,2,FALSE)</f>
        <v>Ara</v>
      </c>
      <c r="J581" t="str">
        <f>VLOOKUP(D581,products!$A$1:G628,3,FALSE)</f>
        <v>M</v>
      </c>
      <c r="K581" s="1">
        <f>VLOOKUP(D581,products!$A$1:G628,4,FALSE)</f>
        <v>0.5</v>
      </c>
      <c r="L581" s="6">
        <f>VLOOKUP(D581,products!$A$1:G628,5,FALSE)</f>
        <v>6.75</v>
      </c>
      <c r="M581" s="6">
        <f t="shared" si="9"/>
        <v>33.75</v>
      </c>
      <c r="N581" t="s">
        <v>6198</v>
      </c>
      <c r="O581" t="s">
        <v>6202</v>
      </c>
    </row>
    <row r="582" spans="1:15" x14ac:dyDescent="0.4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2" t="str">
        <f>IF(_xlfn.XLOOKUP(C582,customers!$A$1:$A$1001,customers!$B$1:$B$1001,,0)=0," ",(_xlfn.XLOOKUP(C582,customers!$A$1:$A$1001,customers!$B$1:$B$1001,,0)))</f>
        <v>Reinaldos Kirtley</v>
      </c>
      <c r="G582" s="2" t="str">
        <f>IF(VLOOKUP(C582,customers!$A$1:I1581,3,FALSE)=0," ",(VLOOKUP(C582,customers!$A$1:I1581,3,FALSE)))</f>
        <v>rkirtleyg4@hatena.ne.jp</v>
      </c>
      <c r="H582" s="2" t="str">
        <f>VLOOKUP(C582,customers!$A$1:I1581,7,FALSE)</f>
        <v>United States</v>
      </c>
      <c r="I582" t="str">
        <f>VLOOKUP(D582,products!$A$1:G629,2,FALSE)</f>
        <v>Exc</v>
      </c>
      <c r="J582" t="str">
        <f>VLOOKUP(D582,products!$A$1:G629,3,FALSE)</f>
        <v>L</v>
      </c>
      <c r="K582" s="1">
        <f>VLOOKUP(D582,products!$A$1:G629,4,FALSE)</f>
        <v>1</v>
      </c>
      <c r="L582" s="6">
        <f>VLOOKUP(D582,products!$A$1:G629,5,FALSE)</f>
        <v>14.85</v>
      </c>
      <c r="M582" s="6">
        <f t="shared" si="9"/>
        <v>44.55</v>
      </c>
      <c r="N582" t="s">
        <v>6197</v>
      </c>
      <c r="O582" t="s">
        <v>6203</v>
      </c>
    </row>
    <row r="583" spans="1:15" x14ac:dyDescent="0.4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2" t="str">
        <f>IF(_xlfn.XLOOKUP(C583,customers!$A$1:$A$1001,customers!$B$1:$B$1001,,0)=0," ",(_xlfn.XLOOKUP(C583,customers!$A$1:$A$1001,customers!$B$1:$B$1001,,0)))</f>
        <v>Carney Clemencet</v>
      </c>
      <c r="G583" s="2" t="str">
        <f>IF(VLOOKUP(C583,customers!$A$1:I1582,3,FALSE)=0," ",(VLOOKUP(C583,customers!$A$1:I1582,3,FALSE)))</f>
        <v>cclemencetg5@weather.com</v>
      </c>
      <c r="H583" s="2" t="str">
        <f>VLOOKUP(C583,customers!$A$1:I1582,7,FALSE)</f>
        <v>United Kingdom</v>
      </c>
      <c r="I583" t="str">
        <f>VLOOKUP(D583,products!$A$1:G630,2,FALSE)</f>
        <v>Exc</v>
      </c>
      <c r="J583" t="str">
        <f>VLOOKUP(D583,products!$A$1:G630,3,FALSE)</f>
        <v>L</v>
      </c>
      <c r="K583" s="1">
        <f>VLOOKUP(D583,products!$A$1:G630,4,FALSE)</f>
        <v>0.5</v>
      </c>
      <c r="L583" s="6">
        <f>VLOOKUP(D583,products!$A$1:G630,5,FALSE)</f>
        <v>8.91</v>
      </c>
      <c r="M583" s="6">
        <f t="shared" si="9"/>
        <v>44.55</v>
      </c>
      <c r="N583" t="s">
        <v>6197</v>
      </c>
      <c r="O583" t="s">
        <v>6203</v>
      </c>
    </row>
    <row r="584" spans="1:15" x14ac:dyDescent="0.4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2" t="str">
        <f>IF(_xlfn.XLOOKUP(C584,customers!$A$1:$A$1001,customers!$B$1:$B$1001,,0)=0," ",(_xlfn.XLOOKUP(C584,customers!$A$1:$A$1001,customers!$B$1:$B$1001,,0)))</f>
        <v>Russell Donet</v>
      </c>
      <c r="G584" s="2" t="str">
        <f>IF(VLOOKUP(C584,customers!$A$1:I1583,3,FALSE)=0," ",(VLOOKUP(C584,customers!$A$1:I1583,3,FALSE)))</f>
        <v>rdonetg6@oakley.com</v>
      </c>
      <c r="H584" s="2" t="str">
        <f>VLOOKUP(C584,customers!$A$1:I1583,7,FALSE)</f>
        <v>United States</v>
      </c>
      <c r="I584" t="str">
        <f>VLOOKUP(D584,products!$A$1:G631,2,FALSE)</f>
        <v>Exc</v>
      </c>
      <c r="J584" t="str">
        <f>VLOOKUP(D584,products!$A$1:G631,3,FALSE)</f>
        <v>D</v>
      </c>
      <c r="K584" s="1">
        <f>VLOOKUP(D584,products!$A$1:G631,4,FALSE)</f>
        <v>1</v>
      </c>
      <c r="L584" s="6">
        <f>VLOOKUP(D584,products!$A$1:G631,5,FALSE)</f>
        <v>12.15</v>
      </c>
      <c r="M584" s="6">
        <f t="shared" si="9"/>
        <v>60.75</v>
      </c>
      <c r="N584" t="s">
        <v>6197</v>
      </c>
      <c r="O584" t="s">
        <v>6204</v>
      </c>
    </row>
    <row r="585" spans="1:15" x14ac:dyDescent="0.4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2" t="str">
        <f>IF(_xlfn.XLOOKUP(C585,customers!$A$1:$A$1001,customers!$B$1:$B$1001,,0)=0," ",(_xlfn.XLOOKUP(C585,customers!$A$1:$A$1001,customers!$B$1:$B$1001,,0)))</f>
        <v>Sidney Gawen</v>
      </c>
      <c r="G585" s="2" t="str">
        <f>IF(VLOOKUP(C585,customers!$A$1:I1584,3,FALSE)=0," ",(VLOOKUP(C585,customers!$A$1:I1584,3,FALSE)))</f>
        <v>sgaweng7@creativecommons.org</v>
      </c>
      <c r="H585" s="2" t="str">
        <f>VLOOKUP(C585,customers!$A$1:I1584,7,FALSE)</f>
        <v>United States</v>
      </c>
      <c r="I585" t="str">
        <f>VLOOKUP(D585,products!$A$1:G632,2,FALSE)</f>
        <v>Rob</v>
      </c>
      <c r="J585" t="str">
        <f>VLOOKUP(D585,products!$A$1:G632,3,FALSE)</f>
        <v>L</v>
      </c>
      <c r="K585" s="1">
        <f>VLOOKUP(D585,products!$A$1:G632,4,FALSE)</f>
        <v>0.2</v>
      </c>
      <c r="L585" s="6">
        <f>VLOOKUP(D585,products!$A$1:G632,5,FALSE)</f>
        <v>3.5849999999999995</v>
      </c>
      <c r="M585" s="6">
        <f t="shared" si="9"/>
        <v>3.5849999999999995</v>
      </c>
      <c r="N585" t="s">
        <v>6196</v>
      </c>
      <c r="O585" t="s">
        <v>6203</v>
      </c>
    </row>
    <row r="586" spans="1:15" x14ac:dyDescent="0.4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2" t="str">
        <f>IF(_xlfn.XLOOKUP(C586,customers!$A$1:$A$1001,customers!$B$1:$B$1001,,0)=0," ",(_xlfn.XLOOKUP(C586,customers!$A$1:$A$1001,customers!$B$1:$B$1001,,0)))</f>
        <v>Rickey Readie</v>
      </c>
      <c r="G586" s="2" t="str">
        <f>IF(VLOOKUP(C586,customers!$A$1:I1585,3,FALSE)=0," ",(VLOOKUP(C586,customers!$A$1:I1585,3,FALSE)))</f>
        <v>rreadieg8@guardian.co.uk</v>
      </c>
      <c r="H586" s="2" t="str">
        <f>VLOOKUP(C586,customers!$A$1:I1585,7,FALSE)</f>
        <v>United States</v>
      </c>
      <c r="I586" t="str">
        <f>VLOOKUP(D586,products!$A$1:G633,2,FALSE)</f>
        <v>Rob</v>
      </c>
      <c r="J586" t="str">
        <f>VLOOKUP(D586,products!$A$1:G633,3,FALSE)</f>
        <v>L</v>
      </c>
      <c r="K586" s="1">
        <f>VLOOKUP(D586,products!$A$1:G633,4,FALSE)</f>
        <v>0.2</v>
      </c>
      <c r="L586" s="6">
        <f>VLOOKUP(D586,products!$A$1:G633,5,FALSE)</f>
        <v>3.5849999999999995</v>
      </c>
      <c r="M586" s="6">
        <f t="shared" si="9"/>
        <v>21.509999999999998</v>
      </c>
      <c r="N586" t="s">
        <v>6196</v>
      </c>
      <c r="O586" t="s">
        <v>6203</v>
      </c>
    </row>
    <row r="587" spans="1:15" x14ac:dyDescent="0.4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2" t="str">
        <f>IF(_xlfn.XLOOKUP(C587,customers!$A$1:$A$1001,customers!$B$1:$B$1001,,0)=0," ",(_xlfn.XLOOKUP(C587,customers!$A$1:$A$1001,customers!$B$1:$B$1001,,0)))</f>
        <v>Cody Verissimo</v>
      </c>
      <c r="G587" s="2" t="str">
        <f>IF(VLOOKUP(C587,customers!$A$1:I1586,3,FALSE)=0," ",(VLOOKUP(C587,customers!$A$1:I1586,3,FALSE)))</f>
        <v>cverissimogh@theglobeandmail.com</v>
      </c>
      <c r="H587" s="2" t="str">
        <f>VLOOKUP(C587,customers!$A$1:I1586,7,FALSE)</f>
        <v>United Kingdom</v>
      </c>
      <c r="I587" t="str">
        <f>VLOOKUP(D587,products!$A$1:G634,2,FALSE)</f>
        <v>Exc</v>
      </c>
      <c r="J587" t="str">
        <f>VLOOKUP(D587,products!$A$1:G634,3,FALSE)</f>
        <v>M</v>
      </c>
      <c r="K587" s="1">
        <f>VLOOKUP(D587,products!$A$1:G634,4,FALSE)</f>
        <v>0.5</v>
      </c>
      <c r="L587" s="6">
        <f>VLOOKUP(D587,products!$A$1:G634,5,FALSE)</f>
        <v>8.25</v>
      </c>
      <c r="M587" s="6">
        <f t="shared" si="9"/>
        <v>16.5</v>
      </c>
      <c r="N587" t="s">
        <v>6197</v>
      </c>
      <c r="O587" t="s">
        <v>6202</v>
      </c>
    </row>
    <row r="588" spans="1:15" x14ac:dyDescent="0.4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2" t="str">
        <f>IF(_xlfn.XLOOKUP(C588,customers!$A$1:$A$1001,customers!$B$1:$B$1001,,0)=0," ",(_xlfn.XLOOKUP(C588,customers!$A$1:$A$1001,customers!$B$1:$B$1001,,0)))</f>
        <v>Zilvia Claisse</v>
      </c>
      <c r="G588" s="2" t="str">
        <f>IF(VLOOKUP(C588,customers!$A$1:I1587,3,FALSE)=0," ",(VLOOKUP(C588,customers!$A$1:I1587,3,FALSE)))</f>
        <v xml:space="preserve"> </v>
      </c>
      <c r="H588" s="2" t="str">
        <f>VLOOKUP(C588,customers!$A$1:I1587,7,FALSE)</f>
        <v>United States</v>
      </c>
      <c r="I588" t="str">
        <f>VLOOKUP(D588,products!$A$1:G635,2,FALSE)</f>
        <v>Rob</v>
      </c>
      <c r="J588" t="str">
        <f>VLOOKUP(D588,products!$A$1:G635,3,FALSE)</f>
        <v>L</v>
      </c>
      <c r="K588" s="1">
        <f>VLOOKUP(D588,products!$A$1:G635,4,FALSE)</f>
        <v>2.5</v>
      </c>
      <c r="L588" s="6">
        <f>VLOOKUP(D588,products!$A$1:G635,5,FALSE)</f>
        <v>27.484999999999996</v>
      </c>
      <c r="M588" s="6">
        <f t="shared" si="9"/>
        <v>82.454999999999984</v>
      </c>
      <c r="N588" t="s">
        <v>6196</v>
      </c>
      <c r="O588" t="s">
        <v>6203</v>
      </c>
    </row>
    <row r="589" spans="1:15" x14ac:dyDescent="0.4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2" t="str">
        <f>IF(_xlfn.XLOOKUP(C589,customers!$A$1:$A$1001,customers!$B$1:$B$1001,,0)=0," ",(_xlfn.XLOOKUP(C589,customers!$A$1:$A$1001,customers!$B$1:$B$1001,,0)))</f>
        <v>Bar O' Mahony</v>
      </c>
      <c r="G589" s="2" t="str">
        <f>IF(VLOOKUP(C589,customers!$A$1:I1588,3,FALSE)=0," ",(VLOOKUP(C589,customers!$A$1:I1588,3,FALSE)))</f>
        <v>bogb@elpais.com</v>
      </c>
      <c r="H589" s="2" t="str">
        <f>VLOOKUP(C589,customers!$A$1:I1588,7,FALSE)</f>
        <v>United States</v>
      </c>
      <c r="I589" t="str">
        <f>VLOOKUP(D589,products!$A$1:G636,2,FALSE)</f>
        <v>Lib</v>
      </c>
      <c r="J589" t="str">
        <f>VLOOKUP(D589,products!$A$1:G636,3,FALSE)</f>
        <v>D</v>
      </c>
      <c r="K589" s="1">
        <f>VLOOKUP(D589,products!$A$1:G636,4,FALSE)</f>
        <v>0.5</v>
      </c>
      <c r="L589" s="6">
        <f>VLOOKUP(D589,products!$A$1:G636,5,FALSE)</f>
        <v>7.77</v>
      </c>
      <c r="M589" s="6">
        <f t="shared" si="9"/>
        <v>7.77</v>
      </c>
      <c r="N589" t="s">
        <v>6199</v>
      </c>
      <c r="O589" t="s">
        <v>6204</v>
      </c>
    </row>
    <row r="590" spans="1:15" x14ac:dyDescent="0.4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2" t="str">
        <f>IF(_xlfn.XLOOKUP(C590,customers!$A$1:$A$1001,customers!$B$1:$B$1001,,0)=0," ",(_xlfn.XLOOKUP(C590,customers!$A$1:$A$1001,customers!$B$1:$B$1001,,0)))</f>
        <v>Valenka Stansbury</v>
      </c>
      <c r="G590" s="2" t="str">
        <f>IF(VLOOKUP(C590,customers!$A$1:I1589,3,FALSE)=0," ",(VLOOKUP(C590,customers!$A$1:I1589,3,FALSE)))</f>
        <v>vstansburygc@unblog.fr</v>
      </c>
      <c r="H590" s="2" t="str">
        <f>VLOOKUP(C590,customers!$A$1:I1589,7,FALSE)</f>
        <v>United States</v>
      </c>
      <c r="I590" t="str">
        <f>VLOOKUP(D590,products!$A$1:G637,2,FALSE)</f>
        <v>Rob</v>
      </c>
      <c r="J590" t="str">
        <f>VLOOKUP(D590,products!$A$1:G637,3,FALSE)</f>
        <v>M</v>
      </c>
      <c r="K590" s="1">
        <f>VLOOKUP(D590,products!$A$1:G637,4,FALSE)</f>
        <v>0.5</v>
      </c>
      <c r="L590" s="6">
        <f>VLOOKUP(D590,products!$A$1:G637,5,FALSE)</f>
        <v>5.97</v>
      </c>
      <c r="M590" s="6">
        <f t="shared" si="9"/>
        <v>11.94</v>
      </c>
      <c r="N590" t="s">
        <v>6196</v>
      </c>
      <c r="O590" t="s">
        <v>6202</v>
      </c>
    </row>
    <row r="591" spans="1:15" x14ac:dyDescent="0.4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2" t="str">
        <f>IF(_xlfn.XLOOKUP(C591,customers!$A$1:$A$1001,customers!$B$1:$B$1001,,0)=0," ",(_xlfn.XLOOKUP(C591,customers!$A$1:$A$1001,customers!$B$1:$B$1001,,0)))</f>
        <v>Daniel Heinonen</v>
      </c>
      <c r="G591" s="2" t="str">
        <f>IF(VLOOKUP(C591,customers!$A$1:I1590,3,FALSE)=0," ",(VLOOKUP(C591,customers!$A$1:I1590,3,FALSE)))</f>
        <v>dheinonengd@printfriendly.com</v>
      </c>
      <c r="H591" s="2" t="str">
        <f>VLOOKUP(C591,customers!$A$1:I1590,7,FALSE)</f>
        <v>United States</v>
      </c>
      <c r="I591" t="str">
        <f>VLOOKUP(D591,products!$A$1:G638,2,FALSE)</f>
        <v>Exc</v>
      </c>
      <c r="J591" t="str">
        <f>VLOOKUP(D591,products!$A$1:G638,3,FALSE)</f>
        <v>L</v>
      </c>
      <c r="K591" s="1">
        <f>VLOOKUP(D591,products!$A$1:G638,4,FALSE)</f>
        <v>2.5</v>
      </c>
      <c r="L591" s="6">
        <f>VLOOKUP(D591,products!$A$1:G638,5,FALSE)</f>
        <v>34.154999999999994</v>
      </c>
      <c r="M591" s="6">
        <f t="shared" si="9"/>
        <v>204.92999999999995</v>
      </c>
      <c r="N591" t="s">
        <v>6197</v>
      </c>
      <c r="O591" t="s">
        <v>6203</v>
      </c>
    </row>
    <row r="592" spans="1:15" x14ac:dyDescent="0.4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2" t="str">
        <f>IF(_xlfn.XLOOKUP(C592,customers!$A$1:$A$1001,customers!$B$1:$B$1001,,0)=0," ",(_xlfn.XLOOKUP(C592,customers!$A$1:$A$1001,customers!$B$1:$B$1001,,0)))</f>
        <v>Jewelle Shenton</v>
      </c>
      <c r="G592" s="2" t="str">
        <f>IF(VLOOKUP(C592,customers!$A$1:I1591,3,FALSE)=0," ",(VLOOKUP(C592,customers!$A$1:I1591,3,FALSE)))</f>
        <v>jshentonge@google.com.hk</v>
      </c>
      <c r="H592" s="2" t="str">
        <f>VLOOKUP(C592,customers!$A$1:I1591,7,FALSE)</f>
        <v>United States</v>
      </c>
      <c r="I592" t="str">
        <f>VLOOKUP(D592,products!$A$1:G639,2,FALSE)</f>
        <v>Exc</v>
      </c>
      <c r="J592" t="str">
        <f>VLOOKUP(D592,products!$A$1:G639,3,FALSE)</f>
        <v>M</v>
      </c>
      <c r="K592" s="1">
        <f>VLOOKUP(D592,products!$A$1:G639,4,FALSE)</f>
        <v>2.5</v>
      </c>
      <c r="L592" s="6">
        <f>VLOOKUP(D592,products!$A$1:G639,5,FALSE)</f>
        <v>31.624999999999996</v>
      </c>
      <c r="M592" s="6">
        <f t="shared" si="9"/>
        <v>63.249999999999993</v>
      </c>
      <c r="N592" t="s">
        <v>6197</v>
      </c>
      <c r="O592" t="s">
        <v>6202</v>
      </c>
    </row>
    <row r="593" spans="1:15" x14ac:dyDescent="0.4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2" t="str">
        <f>IF(_xlfn.XLOOKUP(C593,customers!$A$1:$A$1001,customers!$B$1:$B$1001,,0)=0," ",(_xlfn.XLOOKUP(C593,customers!$A$1:$A$1001,customers!$B$1:$B$1001,,0)))</f>
        <v>Jennifer Wilkisson</v>
      </c>
      <c r="G593" s="2" t="str">
        <f>IF(VLOOKUP(C593,customers!$A$1:I1592,3,FALSE)=0," ",(VLOOKUP(C593,customers!$A$1:I1592,3,FALSE)))</f>
        <v>jwilkissongf@nba.com</v>
      </c>
      <c r="H593" s="2" t="str">
        <f>VLOOKUP(C593,customers!$A$1:I1592,7,FALSE)</f>
        <v>United States</v>
      </c>
      <c r="I593" t="str">
        <f>VLOOKUP(D593,products!$A$1:G640,2,FALSE)</f>
        <v>Rob</v>
      </c>
      <c r="J593" t="str">
        <f>VLOOKUP(D593,products!$A$1:G640,3,FALSE)</f>
        <v>D</v>
      </c>
      <c r="K593" s="1">
        <f>VLOOKUP(D593,products!$A$1:G640,4,FALSE)</f>
        <v>0.2</v>
      </c>
      <c r="L593" s="6">
        <f>VLOOKUP(D593,products!$A$1:G640,5,FALSE)</f>
        <v>2.6849999999999996</v>
      </c>
      <c r="M593" s="6">
        <f t="shared" si="9"/>
        <v>8.0549999999999997</v>
      </c>
      <c r="N593" t="s">
        <v>6196</v>
      </c>
      <c r="O593" t="s">
        <v>6204</v>
      </c>
    </row>
    <row r="594" spans="1:15" x14ac:dyDescent="0.4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2" t="str">
        <f>IF(_xlfn.XLOOKUP(C594,customers!$A$1:$A$1001,customers!$B$1:$B$1001,,0)=0," ",(_xlfn.XLOOKUP(C594,customers!$A$1:$A$1001,customers!$B$1:$B$1001,,0)))</f>
        <v>Kylie Mowat</v>
      </c>
      <c r="G594" s="2" t="str">
        <f>IF(VLOOKUP(C594,customers!$A$1:I1593,3,FALSE)=0," ",(VLOOKUP(C594,customers!$A$1:I1593,3,FALSE)))</f>
        <v xml:space="preserve"> </v>
      </c>
      <c r="H594" s="2" t="str">
        <f>VLOOKUP(C594,customers!$A$1:I1593,7,FALSE)</f>
        <v>United States</v>
      </c>
      <c r="I594" t="str">
        <f>VLOOKUP(D594,products!$A$1:G641,2,FALSE)</f>
        <v>Ara</v>
      </c>
      <c r="J594" t="str">
        <f>VLOOKUP(D594,products!$A$1:G641,3,FALSE)</f>
        <v>M</v>
      </c>
      <c r="K594" s="1">
        <f>VLOOKUP(D594,products!$A$1:G641,4,FALSE)</f>
        <v>2.5</v>
      </c>
      <c r="L594" s="6">
        <f>VLOOKUP(D594,products!$A$1:G641,5,FALSE)</f>
        <v>25.874999999999996</v>
      </c>
      <c r="M594" s="6">
        <f t="shared" si="9"/>
        <v>51.749999999999993</v>
      </c>
      <c r="N594" t="s">
        <v>6198</v>
      </c>
      <c r="O594" t="s">
        <v>6202</v>
      </c>
    </row>
    <row r="595" spans="1:15" x14ac:dyDescent="0.4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2" t="str">
        <f>IF(_xlfn.XLOOKUP(C595,customers!$A$1:$A$1001,customers!$B$1:$B$1001,,0)=0," ",(_xlfn.XLOOKUP(C595,customers!$A$1:$A$1001,customers!$B$1:$B$1001,,0)))</f>
        <v>Cody Verissimo</v>
      </c>
      <c r="G595" s="2" t="str">
        <f>IF(VLOOKUP(C595,customers!$A$1:I1594,3,FALSE)=0," ",(VLOOKUP(C595,customers!$A$1:I1594,3,FALSE)))</f>
        <v>cverissimogh@theglobeandmail.com</v>
      </c>
      <c r="H595" s="2" t="str">
        <f>VLOOKUP(C595,customers!$A$1:I1594,7,FALSE)</f>
        <v>United Kingdom</v>
      </c>
      <c r="I595" t="str">
        <f>VLOOKUP(D595,products!$A$1:G642,2,FALSE)</f>
        <v>Exc</v>
      </c>
      <c r="J595" t="str">
        <f>VLOOKUP(D595,products!$A$1:G642,3,FALSE)</f>
        <v>D</v>
      </c>
      <c r="K595" s="1">
        <f>VLOOKUP(D595,products!$A$1:G642,4,FALSE)</f>
        <v>2.5</v>
      </c>
      <c r="L595" s="6">
        <f>VLOOKUP(D595,products!$A$1:G642,5,FALSE)</f>
        <v>27.945</v>
      </c>
      <c r="M595" s="6">
        <f t="shared" si="9"/>
        <v>27.945</v>
      </c>
      <c r="N595" t="s">
        <v>6197</v>
      </c>
      <c r="O595" t="s">
        <v>6204</v>
      </c>
    </row>
    <row r="596" spans="1:15" x14ac:dyDescent="0.4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2" t="str">
        <f>IF(_xlfn.XLOOKUP(C596,customers!$A$1:$A$1001,customers!$B$1:$B$1001,,0)=0," ",(_xlfn.XLOOKUP(C596,customers!$A$1:$A$1001,customers!$B$1:$B$1001,,0)))</f>
        <v>Gabriel Starcks</v>
      </c>
      <c r="G596" s="2" t="str">
        <f>IF(VLOOKUP(C596,customers!$A$1:I1595,3,FALSE)=0," ",(VLOOKUP(C596,customers!$A$1:I1595,3,FALSE)))</f>
        <v>gstarcksgi@abc.net.au</v>
      </c>
      <c r="H596" s="2" t="str">
        <f>VLOOKUP(C596,customers!$A$1:I1595,7,FALSE)</f>
        <v>United States</v>
      </c>
      <c r="I596" t="str">
        <f>VLOOKUP(D596,products!$A$1:G643,2,FALSE)</f>
        <v>Ara</v>
      </c>
      <c r="J596" t="str">
        <f>VLOOKUP(D596,products!$A$1:G643,3,FALSE)</f>
        <v>L</v>
      </c>
      <c r="K596" s="1">
        <f>VLOOKUP(D596,products!$A$1:G643,4,FALSE)</f>
        <v>2.5</v>
      </c>
      <c r="L596" s="6">
        <f>VLOOKUP(D596,products!$A$1:G643,5,FALSE)</f>
        <v>29.784999999999997</v>
      </c>
      <c r="M596" s="6">
        <f t="shared" si="9"/>
        <v>59.569999999999993</v>
      </c>
      <c r="N596" t="s">
        <v>6198</v>
      </c>
      <c r="O596" t="s">
        <v>6203</v>
      </c>
    </row>
    <row r="597" spans="1:15" x14ac:dyDescent="0.4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2" t="str">
        <f>IF(_xlfn.XLOOKUP(C597,customers!$A$1:$A$1001,customers!$B$1:$B$1001,,0)=0," ",(_xlfn.XLOOKUP(C597,customers!$A$1:$A$1001,customers!$B$1:$B$1001,,0)))</f>
        <v>Darby Dummer</v>
      </c>
      <c r="G597" s="2" t="str">
        <f>IF(VLOOKUP(C597,customers!$A$1:I1596,3,FALSE)=0," ",(VLOOKUP(C597,customers!$A$1:I1596,3,FALSE)))</f>
        <v xml:space="preserve"> </v>
      </c>
      <c r="H597" s="2" t="str">
        <f>VLOOKUP(C597,customers!$A$1:I1596,7,FALSE)</f>
        <v>United Kingdom</v>
      </c>
      <c r="I597" t="str">
        <f>VLOOKUP(D597,products!$A$1:G644,2,FALSE)</f>
        <v>Exc</v>
      </c>
      <c r="J597" t="str">
        <f>VLOOKUP(D597,products!$A$1:G644,3,FALSE)</f>
        <v>L</v>
      </c>
      <c r="K597" s="1">
        <f>VLOOKUP(D597,products!$A$1:G644,4,FALSE)</f>
        <v>1</v>
      </c>
      <c r="L597" s="6">
        <f>VLOOKUP(D597,products!$A$1:G644,5,FALSE)</f>
        <v>14.85</v>
      </c>
      <c r="M597" s="6">
        <f t="shared" si="9"/>
        <v>14.85</v>
      </c>
      <c r="N597" t="s">
        <v>6197</v>
      </c>
      <c r="O597" t="s">
        <v>6203</v>
      </c>
    </row>
    <row r="598" spans="1:15" x14ac:dyDescent="0.4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2" t="str">
        <f>IF(_xlfn.XLOOKUP(C598,customers!$A$1:$A$1001,customers!$B$1:$B$1001,,0)=0," ",(_xlfn.XLOOKUP(C598,customers!$A$1:$A$1001,customers!$B$1:$B$1001,,0)))</f>
        <v>Kienan Scholard</v>
      </c>
      <c r="G598" s="2" t="str">
        <f>IF(VLOOKUP(C598,customers!$A$1:I1597,3,FALSE)=0," ",(VLOOKUP(C598,customers!$A$1:I1597,3,FALSE)))</f>
        <v>kscholardgk@sbwire.com</v>
      </c>
      <c r="H598" s="2" t="str">
        <f>VLOOKUP(C598,customers!$A$1:I1597,7,FALSE)</f>
        <v>United States</v>
      </c>
      <c r="I598" t="str">
        <f>VLOOKUP(D598,products!$A$1:G645,2,FALSE)</f>
        <v>Ara</v>
      </c>
      <c r="J598" t="str">
        <f>VLOOKUP(D598,products!$A$1:G645,3,FALSE)</f>
        <v>M</v>
      </c>
      <c r="K598" s="1">
        <f>VLOOKUP(D598,products!$A$1:G645,4,FALSE)</f>
        <v>0.5</v>
      </c>
      <c r="L598" s="6">
        <f>VLOOKUP(D598,products!$A$1:G645,5,FALSE)</f>
        <v>6.75</v>
      </c>
      <c r="M598" s="6">
        <f t="shared" si="9"/>
        <v>33.75</v>
      </c>
      <c r="N598" t="s">
        <v>6198</v>
      </c>
      <c r="O598" t="s">
        <v>6202</v>
      </c>
    </row>
    <row r="599" spans="1:15" x14ac:dyDescent="0.4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2" t="str">
        <f>IF(_xlfn.XLOOKUP(C599,customers!$A$1:$A$1001,customers!$B$1:$B$1001,,0)=0," ",(_xlfn.XLOOKUP(C599,customers!$A$1:$A$1001,customers!$B$1:$B$1001,,0)))</f>
        <v>Bo Kindley</v>
      </c>
      <c r="G599" s="2" t="str">
        <f>IF(VLOOKUP(C599,customers!$A$1:I1598,3,FALSE)=0," ",(VLOOKUP(C599,customers!$A$1:I1598,3,FALSE)))</f>
        <v>bkindleygl@wikimedia.org</v>
      </c>
      <c r="H599" s="2" t="str">
        <f>VLOOKUP(C599,customers!$A$1:I1598,7,FALSE)</f>
        <v>United States</v>
      </c>
      <c r="I599" t="str">
        <f>VLOOKUP(D599,products!$A$1:G646,2,FALSE)</f>
        <v>Lib</v>
      </c>
      <c r="J599" t="str">
        <f>VLOOKUP(D599,products!$A$1:G646,3,FALSE)</f>
        <v>L</v>
      </c>
      <c r="K599" s="1">
        <f>VLOOKUP(D599,products!$A$1:G646,4,FALSE)</f>
        <v>2.5</v>
      </c>
      <c r="L599" s="6">
        <f>VLOOKUP(D599,products!$A$1:G646,5,FALSE)</f>
        <v>36.454999999999998</v>
      </c>
      <c r="M599" s="6">
        <f t="shared" si="9"/>
        <v>145.82</v>
      </c>
      <c r="N599" t="s">
        <v>6199</v>
      </c>
      <c r="O599" t="s">
        <v>6203</v>
      </c>
    </row>
    <row r="600" spans="1:15" x14ac:dyDescent="0.4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2" t="str">
        <f>IF(_xlfn.XLOOKUP(C600,customers!$A$1:$A$1001,customers!$B$1:$B$1001,,0)=0," ",(_xlfn.XLOOKUP(C600,customers!$A$1:$A$1001,customers!$B$1:$B$1001,,0)))</f>
        <v>Krissie Hammett</v>
      </c>
      <c r="G600" s="2" t="str">
        <f>IF(VLOOKUP(C600,customers!$A$1:I1599,3,FALSE)=0," ",(VLOOKUP(C600,customers!$A$1:I1599,3,FALSE)))</f>
        <v>khammettgm@dmoz.org</v>
      </c>
      <c r="H600" s="2" t="str">
        <f>VLOOKUP(C600,customers!$A$1:I1599,7,FALSE)</f>
        <v>United States</v>
      </c>
      <c r="I600" t="str">
        <f>VLOOKUP(D600,products!$A$1:G647,2,FALSE)</f>
        <v>Rob</v>
      </c>
      <c r="J600" t="str">
        <f>VLOOKUP(D600,products!$A$1:G647,3,FALSE)</f>
        <v>M</v>
      </c>
      <c r="K600" s="1">
        <f>VLOOKUP(D600,products!$A$1:G647,4,FALSE)</f>
        <v>0.2</v>
      </c>
      <c r="L600" s="6">
        <f>VLOOKUP(D600,products!$A$1:G647,5,FALSE)</f>
        <v>2.9849999999999999</v>
      </c>
      <c r="M600" s="6">
        <f t="shared" si="9"/>
        <v>11.94</v>
      </c>
      <c r="N600" t="s">
        <v>6196</v>
      </c>
      <c r="O600" t="s">
        <v>6202</v>
      </c>
    </row>
    <row r="601" spans="1:15" x14ac:dyDescent="0.4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2" t="str">
        <f>IF(_xlfn.XLOOKUP(C601,customers!$A$1:$A$1001,customers!$B$1:$B$1001,,0)=0," ",(_xlfn.XLOOKUP(C601,customers!$A$1:$A$1001,customers!$B$1:$B$1001,,0)))</f>
        <v>Alisha Hulburt</v>
      </c>
      <c r="G601" s="2" t="str">
        <f>IF(VLOOKUP(C601,customers!$A$1:I1600,3,FALSE)=0," ",(VLOOKUP(C601,customers!$A$1:I1600,3,FALSE)))</f>
        <v>ahulburtgn@fda.gov</v>
      </c>
      <c r="H601" s="2" t="str">
        <f>VLOOKUP(C601,customers!$A$1:I1600,7,FALSE)</f>
        <v>United States</v>
      </c>
      <c r="I601" t="str">
        <f>VLOOKUP(D601,products!$A$1:G648,2,FALSE)</f>
        <v>Ara</v>
      </c>
      <c r="J601" t="str">
        <f>VLOOKUP(D601,products!$A$1:G648,3,FALSE)</f>
        <v>D</v>
      </c>
      <c r="K601" s="1">
        <f>VLOOKUP(D601,products!$A$1:G648,4,FALSE)</f>
        <v>0.2</v>
      </c>
      <c r="L601" s="6">
        <f>VLOOKUP(D601,products!$A$1:G648,5,FALSE)</f>
        <v>2.9849999999999999</v>
      </c>
      <c r="M601" s="6">
        <f t="shared" si="9"/>
        <v>11.94</v>
      </c>
      <c r="N601" t="s">
        <v>6198</v>
      </c>
      <c r="O601" t="s">
        <v>6204</v>
      </c>
    </row>
    <row r="602" spans="1:15" x14ac:dyDescent="0.4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2" t="str">
        <f>IF(_xlfn.XLOOKUP(C602,customers!$A$1:$A$1001,customers!$B$1:$B$1001,,0)=0," ",(_xlfn.XLOOKUP(C602,customers!$A$1:$A$1001,customers!$B$1:$B$1001,,0)))</f>
        <v>Peyter Lauritzen</v>
      </c>
      <c r="G602" s="2" t="str">
        <f>IF(VLOOKUP(C602,customers!$A$1:I1601,3,FALSE)=0," ",(VLOOKUP(C602,customers!$A$1:I1601,3,FALSE)))</f>
        <v>plauritzengo@photobucket.com</v>
      </c>
      <c r="H602" s="2" t="str">
        <f>VLOOKUP(C602,customers!$A$1:I1601,7,FALSE)</f>
        <v>United States</v>
      </c>
      <c r="I602" t="str">
        <f>VLOOKUP(D602,products!$A$1:G649,2,FALSE)</f>
        <v>Lib</v>
      </c>
      <c r="J602" t="str">
        <f>VLOOKUP(D602,products!$A$1:G649,3,FALSE)</f>
        <v>D</v>
      </c>
      <c r="K602" s="1">
        <f>VLOOKUP(D602,products!$A$1:G649,4,FALSE)</f>
        <v>0.5</v>
      </c>
      <c r="L602" s="6">
        <f>VLOOKUP(D602,products!$A$1:G649,5,FALSE)</f>
        <v>7.77</v>
      </c>
      <c r="M602" s="6">
        <f t="shared" si="9"/>
        <v>7.77</v>
      </c>
      <c r="N602" t="s">
        <v>6199</v>
      </c>
      <c r="O602" t="s">
        <v>6204</v>
      </c>
    </row>
    <row r="603" spans="1:15" x14ac:dyDescent="0.4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2" t="str">
        <f>IF(_xlfn.XLOOKUP(C603,customers!$A$1:$A$1001,customers!$B$1:$B$1001,,0)=0," ",(_xlfn.XLOOKUP(C603,customers!$A$1:$A$1001,customers!$B$1:$B$1001,,0)))</f>
        <v>Aurelia Burgwin</v>
      </c>
      <c r="G603" s="2" t="str">
        <f>IF(VLOOKUP(C603,customers!$A$1:I1602,3,FALSE)=0," ",(VLOOKUP(C603,customers!$A$1:I1602,3,FALSE)))</f>
        <v>aburgwingp@redcross.org</v>
      </c>
      <c r="H603" s="2" t="str">
        <f>VLOOKUP(C603,customers!$A$1:I1602,7,FALSE)</f>
        <v>United States</v>
      </c>
      <c r="I603" t="str">
        <f>VLOOKUP(D603,products!$A$1:G650,2,FALSE)</f>
        <v>Rob</v>
      </c>
      <c r="J603" t="str">
        <f>VLOOKUP(D603,products!$A$1:G650,3,FALSE)</f>
        <v>L</v>
      </c>
      <c r="K603" s="1">
        <f>VLOOKUP(D603,products!$A$1:G650,4,FALSE)</f>
        <v>2.5</v>
      </c>
      <c r="L603" s="6">
        <f>VLOOKUP(D603,products!$A$1:G650,5,FALSE)</f>
        <v>27.484999999999996</v>
      </c>
      <c r="M603" s="6">
        <f t="shared" si="9"/>
        <v>109.93999999999998</v>
      </c>
      <c r="N603" t="s">
        <v>6196</v>
      </c>
      <c r="O603" t="s">
        <v>6203</v>
      </c>
    </row>
    <row r="604" spans="1:15" x14ac:dyDescent="0.4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2" t="str">
        <f>IF(_xlfn.XLOOKUP(C604,customers!$A$1:$A$1001,customers!$B$1:$B$1001,,0)=0," ",(_xlfn.XLOOKUP(C604,customers!$A$1:$A$1001,customers!$B$1:$B$1001,,0)))</f>
        <v>Emalee Rolin</v>
      </c>
      <c r="G604" s="2" t="str">
        <f>IF(VLOOKUP(C604,customers!$A$1:I1603,3,FALSE)=0," ",(VLOOKUP(C604,customers!$A$1:I1603,3,FALSE)))</f>
        <v>erolingq@google.fr</v>
      </c>
      <c r="H604" s="2" t="str">
        <f>VLOOKUP(C604,customers!$A$1:I1603,7,FALSE)</f>
        <v>United States</v>
      </c>
      <c r="I604" t="str">
        <f>VLOOKUP(D604,products!$A$1:G651,2,FALSE)</f>
        <v>Exc</v>
      </c>
      <c r="J604" t="str">
        <f>VLOOKUP(D604,products!$A$1:G651,3,FALSE)</f>
        <v>L</v>
      </c>
      <c r="K604" s="1">
        <f>VLOOKUP(D604,products!$A$1:G651,4,FALSE)</f>
        <v>0.2</v>
      </c>
      <c r="L604" s="6">
        <f>VLOOKUP(D604,products!$A$1:G651,5,FALSE)</f>
        <v>4.4550000000000001</v>
      </c>
      <c r="M604" s="6">
        <f t="shared" si="9"/>
        <v>22.274999999999999</v>
      </c>
      <c r="N604" t="s">
        <v>6197</v>
      </c>
      <c r="O604" t="s">
        <v>6203</v>
      </c>
    </row>
    <row r="605" spans="1:15" x14ac:dyDescent="0.4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2" t="str">
        <f>IF(_xlfn.XLOOKUP(C605,customers!$A$1:$A$1001,customers!$B$1:$B$1001,,0)=0," ",(_xlfn.XLOOKUP(C605,customers!$A$1:$A$1001,customers!$B$1:$B$1001,,0)))</f>
        <v>Donavon Fowle</v>
      </c>
      <c r="G605" s="2" t="str">
        <f>IF(VLOOKUP(C605,customers!$A$1:I1604,3,FALSE)=0," ",(VLOOKUP(C605,customers!$A$1:I1604,3,FALSE)))</f>
        <v>dfowlegr@epa.gov</v>
      </c>
      <c r="H605" s="2" t="str">
        <f>VLOOKUP(C605,customers!$A$1:I1604,7,FALSE)</f>
        <v>United States</v>
      </c>
      <c r="I605" t="str">
        <f>VLOOKUP(D605,products!$A$1:G652,2,FALSE)</f>
        <v>Rob</v>
      </c>
      <c r="J605" t="str">
        <f>VLOOKUP(D605,products!$A$1:G652,3,FALSE)</f>
        <v>M</v>
      </c>
      <c r="K605" s="1">
        <f>VLOOKUP(D605,products!$A$1:G652,4,FALSE)</f>
        <v>0.2</v>
      </c>
      <c r="L605" s="6">
        <f>VLOOKUP(D605,products!$A$1:G652,5,FALSE)</f>
        <v>2.9849999999999999</v>
      </c>
      <c r="M605" s="6">
        <f t="shared" si="9"/>
        <v>8.9550000000000001</v>
      </c>
      <c r="N605" t="s">
        <v>6196</v>
      </c>
      <c r="O605" t="s">
        <v>6202</v>
      </c>
    </row>
    <row r="606" spans="1:15" x14ac:dyDescent="0.4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2" t="str">
        <f>IF(_xlfn.XLOOKUP(C606,customers!$A$1:$A$1001,customers!$B$1:$B$1001,,0)=0," ",(_xlfn.XLOOKUP(C606,customers!$A$1:$A$1001,customers!$B$1:$B$1001,,0)))</f>
        <v>Jorge Bettison</v>
      </c>
      <c r="G606" s="2" t="str">
        <f>IF(VLOOKUP(C606,customers!$A$1:I1605,3,FALSE)=0," ",(VLOOKUP(C606,customers!$A$1:I1605,3,FALSE)))</f>
        <v xml:space="preserve"> </v>
      </c>
      <c r="H606" s="2" t="str">
        <f>VLOOKUP(C606,customers!$A$1:I1605,7,FALSE)</f>
        <v>Ireland</v>
      </c>
      <c r="I606" t="str">
        <f>VLOOKUP(D606,products!$A$1:G653,2,FALSE)</f>
        <v>Lib</v>
      </c>
      <c r="J606" t="str">
        <f>VLOOKUP(D606,products!$A$1:G653,3,FALSE)</f>
        <v>D</v>
      </c>
      <c r="K606" s="1">
        <f>VLOOKUP(D606,products!$A$1:G653,4,FALSE)</f>
        <v>2.5</v>
      </c>
      <c r="L606" s="6">
        <f>VLOOKUP(D606,products!$A$1:G653,5,FALSE)</f>
        <v>29.784999999999997</v>
      </c>
      <c r="M606" s="6">
        <f t="shared" si="9"/>
        <v>119.13999999999999</v>
      </c>
      <c r="N606" t="s">
        <v>6199</v>
      </c>
      <c r="O606" t="s">
        <v>6204</v>
      </c>
    </row>
    <row r="607" spans="1:15" x14ac:dyDescent="0.4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2" t="str">
        <f>IF(_xlfn.XLOOKUP(C607,customers!$A$1:$A$1001,customers!$B$1:$B$1001,,0)=0," ",(_xlfn.XLOOKUP(C607,customers!$A$1:$A$1001,customers!$B$1:$B$1001,,0)))</f>
        <v>Wang Powlesland</v>
      </c>
      <c r="G607" s="2" t="str">
        <f>IF(VLOOKUP(C607,customers!$A$1:I1606,3,FALSE)=0," ",(VLOOKUP(C607,customers!$A$1:I1606,3,FALSE)))</f>
        <v>wpowleslandgt@soundcloud.com</v>
      </c>
      <c r="H607" s="2" t="str">
        <f>VLOOKUP(C607,customers!$A$1:I1606,7,FALSE)</f>
        <v>United States</v>
      </c>
      <c r="I607" t="str">
        <f>VLOOKUP(D607,products!$A$1:G654,2,FALSE)</f>
        <v>Ara</v>
      </c>
      <c r="J607" t="str">
        <f>VLOOKUP(D607,products!$A$1:G654,3,FALSE)</f>
        <v>L</v>
      </c>
      <c r="K607" s="1">
        <f>VLOOKUP(D607,products!$A$1:G654,4,FALSE)</f>
        <v>2.5</v>
      </c>
      <c r="L607" s="6">
        <f>VLOOKUP(D607,products!$A$1:G654,5,FALSE)</f>
        <v>29.784999999999997</v>
      </c>
      <c r="M607" s="6">
        <f t="shared" si="9"/>
        <v>148.92499999999998</v>
      </c>
      <c r="N607" t="s">
        <v>6198</v>
      </c>
      <c r="O607" t="s">
        <v>6203</v>
      </c>
    </row>
    <row r="608" spans="1:15" x14ac:dyDescent="0.4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2" t="str">
        <f>IF(_xlfn.XLOOKUP(C608,customers!$A$1:$A$1001,customers!$B$1:$B$1001,,0)=0," ",(_xlfn.XLOOKUP(C608,customers!$A$1:$A$1001,customers!$B$1:$B$1001,,0)))</f>
        <v>Cody Verissimo</v>
      </c>
      <c r="G608" s="2" t="str">
        <f>IF(VLOOKUP(C608,customers!$A$1:I1607,3,FALSE)=0," ",(VLOOKUP(C608,customers!$A$1:I1607,3,FALSE)))</f>
        <v>cverissimogh@theglobeandmail.com</v>
      </c>
      <c r="H608" s="2" t="str">
        <f>VLOOKUP(C608,customers!$A$1:I1607,7,FALSE)</f>
        <v>United Kingdom</v>
      </c>
      <c r="I608" t="str">
        <f>VLOOKUP(D608,products!$A$1:G655,2,FALSE)</f>
        <v>Lib</v>
      </c>
      <c r="J608" t="str">
        <f>VLOOKUP(D608,products!$A$1:G655,3,FALSE)</f>
        <v>L</v>
      </c>
      <c r="K608" s="1">
        <f>VLOOKUP(D608,products!$A$1:G655,4,FALSE)</f>
        <v>2.5</v>
      </c>
      <c r="L608" s="6">
        <f>VLOOKUP(D608,products!$A$1:G655,5,FALSE)</f>
        <v>36.454999999999998</v>
      </c>
      <c r="M608" s="6">
        <f t="shared" si="9"/>
        <v>109.36499999999999</v>
      </c>
      <c r="N608" t="s">
        <v>6199</v>
      </c>
      <c r="O608" t="s">
        <v>6203</v>
      </c>
    </row>
    <row r="609" spans="1:15" x14ac:dyDescent="0.4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2" t="str">
        <f>IF(_xlfn.XLOOKUP(C609,customers!$A$1:$A$1001,customers!$B$1:$B$1001,,0)=0," ",(_xlfn.XLOOKUP(C609,customers!$A$1:$A$1001,customers!$B$1:$B$1001,,0)))</f>
        <v>Laurence Ellingham</v>
      </c>
      <c r="G609" s="2" t="str">
        <f>IF(VLOOKUP(C609,customers!$A$1:I1608,3,FALSE)=0," ",(VLOOKUP(C609,customers!$A$1:I1608,3,FALSE)))</f>
        <v>lellinghamgv@sciencedaily.com</v>
      </c>
      <c r="H609" s="2" t="str">
        <f>VLOOKUP(C609,customers!$A$1:I1608,7,FALSE)</f>
        <v>United States</v>
      </c>
      <c r="I609" t="str">
        <f>VLOOKUP(D609,products!$A$1:G656,2,FALSE)</f>
        <v>Exc</v>
      </c>
      <c r="J609" t="str">
        <f>VLOOKUP(D609,products!$A$1:G656,3,FALSE)</f>
        <v>D</v>
      </c>
      <c r="K609" s="1">
        <f>VLOOKUP(D609,products!$A$1:G656,4,FALSE)</f>
        <v>0.2</v>
      </c>
      <c r="L609" s="6">
        <f>VLOOKUP(D609,products!$A$1:G656,5,FALSE)</f>
        <v>3.645</v>
      </c>
      <c r="M609" s="6">
        <f t="shared" si="9"/>
        <v>3.645</v>
      </c>
      <c r="N609" t="s">
        <v>6197</v>
      </c>
      <c r="O609" t="s">
        <v>6204</v>
      </c>
    </row>
    <row r="610" spans="1:15" x14ac:dyDescent="0.4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2" t="str">
        <f>IF(_xlfn.XLOOKUP(C610,customers!$A$1:$A$1001,customers!$B$1:$B$1001,,0)=0," ",(_xlfn.XLOOKUP(C610,customers!$A$1:$A$1001,customers!$B$1:$B$1001,,0)))</f>
        <v>Billy Neiland</v>
      </c>
      <c r="G610" s="2" t="str">
        <f>IF(VLOOKUP(C610,customers!$A$1:I1609,3,FALSE)=0," ",(VLOOKUP(C610,customers!$A$1:I1609,3,FALSE)))</f>
        <v xml:space="preserve"> </v>
      </c>
      <c r="H610" s="2" t="str">
        <f>VLOOKUP(C610,customers!$A$1:I1609,7,FALSE)</f>
        <v>United States</v>
      </c>
      <c r="I610" t="str">
        <f>VLOOKUP(D610,products!$A$1:G657,2,FALSE)</f>
        <v>Exc</v>
      </c>
      <c r="J610" t="str">
        <f>VLOOKUP(D610,products!$A$1:G657,3,FALSE)</f>
        <v>D</v>
      </c>
      <c r="K610" s="1">
        <f>VLOOKUP(D610,products!$A$1:G657,4,FALSE)</f>
        <v>2.5</v>
      </c>
      <c r="L610" s="6">
        <f>VLOOKUP(D610,products!$A$1:G657,5,FALSE)</f>
        <v>27.945</v>
      </c>
      <c r="M610" s="6">
        <f t="shared" si="9"/>
        <v>55.89</v>
      </c>
      <c r="N610" t="s">
        <v>6197</v>
      </c>
      <c r="O610" t="s">
        <v>6204</v>
      </c>
    </row>
    <row r="611" spans="1:15" x14ac:dyDescent="0.4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2" t="str">
        <f>IF(_xlfn.XLOOKUP(C611,customers!$A$1:$A$1001,customers!$B$1:$B$1001,,0)=0," ",(_xlfn.XLOOKUP(C611,customers!$A$1:$A$1001,customers!$B$1:$B$1001,,0)))</f>
        <v>Ancell Fendt</v>
      </c>
      <c r="G611" s="2" t="str">
        <f>IF(VLOOKUP(C611,customers!$A$1:I1610,3,FALSE)=0," ",(VLOOKUP(C611,customers!$A$1:I1610,3,FALSE)))</f>
        <v>afendtgx@forbes.com</v>
      </c>
      <c r="H611" s="2" t="str">
        <f>VLOOKUP(C611,customers!$A$1:I1610,7,FALSE)</f>
        <v>United States</v>
      </c>
      <c r="I611" t="str">
        <f>VLOOKUP(D611,products!$A$1:G658,2,FALSE)</f>
        <v>Lib</v>
      </c>
      <c r="J611" t="str">
        <f>VLOOKUP(D611,products!$A$1:G658,3,FALSE)</f>
        <v>M</v>
      </c>
      <c r="K611" s="1">
        <f>VLOOKUP(D611,products!$A$1:G658,4,FALSE)</f>
        <v>0.2</v>
      </c>
      <c r="L611" s="6">
        <f>VLOOKUP(D611,products!$A$1:G658,5,FALSE)</f>
        <v>4.3650000000000002</v>
      </c>
      <c r="M611" s="6">
        <f t="shared" si="9"/>
        <v>26.19</v>
      </c>
      <c r="N611" t="s">
        <v>6199</v>
      </c>
      <c r="O611" t="s">
        <v>6202</v>
      </c>
    </row>
    <row r="612" spans="1:15" x14ac:dyDescent="0.4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2" t="str">
        <f>IF(_xlfn.XLOOKUP(C612,customers!$A$1:$A$1001,customers!$B$1:$B$1001,,0)=0," ",(_xlfn.XLOOKUP(C612,customers!$A$1:$A$1001,customers!$B$1:$B$1001,,0)))</f>
        <v>Angelia Cleyburn</v>
      </c>
      <c r="G612" s="2" t="str">
        <f>IF(VLOOKUP(C612,customers!$A$1:I1611,3,FALSE)=0," ",(VLOOKUP(C612,customers!$A$1:I1611,3,FALSE)))</f>
        <v>acleyburngy@lycos.com</v>
      </c>
      <c r="H612" s="2" t="str">
        <f>VLOOKUP(C612,customers!$A$1:I1611,7,FALSE)</f>
        <v>United States</v>
      </c>
      <c r="I612" t="str">
        <f>VLOOKUP(D612,products!$A$1:G659,2,FALSE)</f>
        <v>Rob</v>
      </c>
      <c r="J612" t="str">
        <f>VLOOKUP(D612,products!$A$1:G659,3,FALSE)</f>
        <v>M</v>
      </c>
      <c r="K612" s="1">
        <f>VLOOKUP(D612,products!$A$1:G659,4,FALSE)</f>
        <v>1</v>
      </c>
      <c r="L612" s="6">
        <f>VLOOKUP(D612,products!$A$1:G659,5,FALSE)</f>
        <v>9.9499999999999993</v>
      </c>
      <c r="M612" s="6">
        <f t="shared" si="9"/>
        <v>39.799999999999997</v>
      </c>
      <c r="N612" t="s">
        <v>6196</v>
      </c>
      <c r="O612" t="s">
        <v>6202</v>
      </c>
    </row>
    <row r="613" spans="1:15" x14ac:dyDescent="0.4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2" t="str">
        <f>IF(_xlfn.XLOOKUP(C613,customers!$A$1:$A$1001,customers!$B$1:$B$1001,,0)=0," ",(_xlfn.XLOOKUP(C613,customers!$A$1:$A$1001,customers!$B$1:$B$1001,,0)))</f>
        <v>Temple Castiglione</v>
      </c>
      <c r="G613" s="2" t="str">
        <f>IF(VLOOKUP(C613,customers!$A$1:I1612,3,FALSE)=0," ",(VLOOKUP(C613,customers!$A$1:I1612,3,FALSE)))</f>
        <v>tcastiglionegz@xing.com</v>
      </c>
      <c r="H613" s="2" t="str">
        <f>VLOOKUP(C613,customers!$A$1:I1612,7,FALSE)</f>
        <v>United States</v>
      </c>
      <c r="I613" t="str">
        <f>VLOOKUP(D613,products!$A$1:G660,2,FALSE)</f>
        <v>Exc</v>
      </c>
      <c r="J613" t="str">
        <f>VLOOKUP(D613,products!$A$1:G660,3,FALSE)</f>
        <v>L</v>
      </c>
      <c r="K613" s="1">
        <f>VLOOKUP(D613,products!$A$1:G660,4,FALSE)</f>
        <v>2.5</v>
      </c>
      <c r="L613" s="6">
        <f>VLOOKUP(D613,products!$A$1:G660,5,FALSE)</f>
        <v>34.154999999999994</v>
      </c>
      <c r="M613" s="6">
        <f t="shared" si="9"/>
        <v>68.309999999999988</v>
      </c>
      <c r="N613" t="s">
        <v>6197</v>
      </c>
      <c r="O613" t="s">
        <v>6203</v>
      </c>
    </row>
    <row r="614" spans="1:15" x14ac:dyDescent="0.4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2" t="str">
        <f>IF(_xlfn.XLOOKUP(C614,customers!$A$1:$A$1001,customers!$B$1:$B$1001,,0)=0," ",(_xlfn.XLOOKUP(C614,customers!$A$1:$A$1001,customers!$B$1:$B$1001,,0)))</f>
        <v>Betti Lacasa</v>
      </c>
      <c r="G614" s="2" t="str">
        <f>IF(VLOOKUP(C614,customers!$A$1:I1613,3,FALSE)=0," ",(VLOOKUP(C614,customers!$A$1:I1613,3,FALSE)))</f>
        <v xml:space="preserve"> </v>
      </c>
      <c r="H614" s="2" t="str">
        <f>VLOOKUP(C614,customers!$A$1:I1613,7,FALSE)</f>
        <v>Ireland</v>
      </c>
      <c r="I614" t="str">
        <f>VLOOKUP(D614,products!$A$1:G661,2,FALSE)</f>
        <v>Ara</v>
      </c>
      <c r="J614" t="str">
        <f>VLOOKUP(D614,products!$A$1:G661,3,FALSE)</f>
        <v>M</v>
      </c>
      <c r="K614" s="1">
        <f>VLOOKUP(D614,products!$A$1:G661,4,FALSE)</f>
        <v>0.2</v>
      </c>
      <c r="L614" s="6">
        <f>VLOOKUP(D614,products!$A$1:G661,5,FALSE)</f>
        <v>3.375</v>
      </c>
      <c r="M614" s="6">
        <f t="shared" si="9"/>
        <v>13.5</v>
      </c>
      <c r="N614" t="s">
        <v>6198</v>
      </c>
      <c r="O614" t="s">
        <v>6202</v>
      </c>
    </row>
    <row r="615" spans="1:15" x14ac:dyDescent="0.4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2" t="str">
        <f>IF(_xlfn.XLOOKUP(C615,customers!$A$1:$A$1001,customers!$B$1:$B$1001,,0)=0," ",(_xlfn.XLOOKUP(C615,customers!$A$1:$A$1001,customers!$B$1:$B$1001,,0)))</f>
        <v>Gunilla Lynch</v>
      </c>
      <c r="G615" s="2" t="str">
        <f>IF(VLOOKUP(C615,customers!$A$1:I1614,3,FALSE)=0," ",(VLOOKUP(C615,customers!$A$1:I1614,3,FALSE)))</f>
        <v xml:space="preserve"> </v>
      </c>
      <c r="H615" s="2" t="str">
        <f>VLOOKUP(C615,customers!$A$1:I1614,7,FALSE)</f>
        <v>United States</v>
      </c>
      <c r="I615" t="str">
        <f>VLOOKUP(D615,products!$A$1:G662,2,FALSE)</f>
        <v>Rob</v>
      </c>
      <c r="J615" t="str">
        <f>VLOOKUP(D615,products!$A$1:G662,3,FALSE)</f>
        <v>M</v>
      </c>
      <c r="K615" s="1">
        <f>VLOOKUP(D615,products!$A$1:G662,4,FALSE)</f>
        <v>0.5</v>
      </c>
      <c r="L615" s="6">
        <f>VLOOKUP(D615,products!$A$1:G662,5,FALSE)</f>
        <v>5.97</v>
      </c>
      <c r="M615" s="6">
        <f t="shared" si="9"/>
        <v>5.97</v>
      </c>
      <c r="N615" t="s">
        <v>6196</v>
      </c>
      <c r="O615" t="s">
        <v>6202</v>
      </c>
    </row>
    <row r="616" spans="1:15" x14ac:dyDescent="0.4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2" t="str">
        <f>IF(_xlfn.XLOOKUP(C616,customers!$A$1:$A$1001,customers!$B$1:$B$1001,,0)=0," ",(_xlfn.XLOOKUP(C616,customers!$A$1:$A$1001,customers!$B$1:$B$1001,,0)))</f>
        <v>Cody Verissimo</v>
      </c>
      <c r="G616" s="2" t="str">
        <f>IF(VLOOKUP(C616,customers!$A$1:I1615,3,FALSE)=0," ",(VLOOKUP(C616,customers!$A$1:I1615,3,FALSE)))</f>
        <v>cverissimogh@theglobeandmail.com</v>
      </c>
      <c r="H616" s="2" t="str">
        <f>VLOOKUP(C616,customers!$A$1:I1615,7,FALSE)</f>
        <v>United Kingdom</v>
      </c>
      <c r="I616" t="str">
        <f>VLOOKUP(D616,products!$A$1:G663,2,FALSE)</f>
        <v>Rob</v>
      </c>
      <c r="J616" t="str">
        <f>VLOOKUP(D616,products!$A$1:G663,3,FALSE)</f>
        <v>M</v>
      </c>
      <c r="K616" s="1">
        <f>VLOOKUP(D616,products!$A$1:G663,4,FALSE)</f>
        <v>0.5</v>
      </c>
      <c r="L616" s="6">
        <f>VLOOKUP(D616,products!$A$1:G663,5,FALSE)</f>
        <v>5.97</v>
      </c>
      <c r="M616" s="6">
        <f t="shared" si="9"/>
        <v>29.849999999999998</v>
      </c>
      <c r="N616" t="s">
        <v>6196</v>
      </c>
      <c r="O616" t="s">
        <v>6202</v>
      </c>
    </row>
    <row r="617" spans="1:15" x14ac:dyDescent="0.4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2" t="str">
        <f>IF(_xlfn.XLOOKUP(C617,customers!$A$1:$A$1001,customers!$B$1:$B$1001,,0)=0," ",(_xlfn.XLOOKUP(C617,customers!$A$1:$A$1001,customers!$B$1:$B$1001,,0)))</f>
        <v>Shay Couronne</v>
      </c>
      <c r="G617" s="2" t="str">
        <f>IF(VLOOKUP(C617,customers!$A$1:I1616,3,FALSE)=0," ",(VLOOKUP(C617,customers!$A$1:I1616,3,FALSE)))</f>
        <v>scouronneh3@mozilla.org</v>
      </c>
      <c r="H617" s="2" t="str">
        <f>VLOOKUP(C617,customers!$A$1:I1616,7,FALSE)</f>
        <v>United States</v>
      </c>
      <c r="I617" t="str">
        <f>VLOOKUP(D617,products!$A$1:G664,2,FALSE)</f>
        <v>Lib</v>
      </c>
      <c r="J617" t="str">
        <f>VLOOKUP(D617,products!$A$1:G664,3,FALSE)</f>
        <v>L</v>
      </c>
      <c r="K617" s="1">
        <f>VLOOKUP(D617,products!$A$1:G664,4,FALSE)</f>
        <v>2.5</v>
      </c>
      <c r="L617" s="6">
        <f>VLOOKUP(D617,products!$A$1:G664,5,FALSE)</f>
        <v>36.454999999999998</v>
      </c>
      <c r="M617" s="6">
        <f t="shared" si="9"/>
        <v>72.91</v>
      </c>
      <c r="N617" t="s">
        <v>6199</v>
      </c>
      <c r="O617" t="s">
        <v>6203</v>
      </c>
    </row>
    <row r="618" spans="1:15" x14ac:dyDescent="0.4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2" t="str">
        <f>IF(_xlfn.XLOOKUP(C618,customers!$A$1:$A$1001,customers!$B$1:$B$1001,,0)=0," ",(_xlfn.XLOOKUP(C618,customers!$A$1:$A$1001,customers!$B$1:$B$1001,,0)))</f>
        <v>Linus Flippelli</v>
      </c>
      <c r="G618" s="2" t="str">
        <f>IF(VLOOKUP(C618,customers!$A$1:I1617,3,FALSE)=0," ",(VLOOKUP(C618,customers!$A$1:I1617,3,FALSE)))</f>
        <v>lflippellih4@github.io</v>
      </c>
      <c r="H618" s="2" t="str">
        <f>VLOOKUP(C618,customers!$A$1:I1617,7,FALSE)</f>
        <v>United Kingdom</v>
      </c>
      <c r="I618" t="str">
        <f>VLOOKUP(D618,products!$A$1:G665,2,FALSE)</f>
        <v>Exc</v>
      </c>
      <c r="J618" t="str">
        <f>VLOOKUP(D618,products!$A$1:G665,3,FALSE)</f>
        <v>M</v>
      </c>
      <c r="K618" s="1">
        <f>VLOOKUP(D618,products!$A$1:G665,4,FALSE)</f>
        <v>2.5</v>
      </c>
      <c r="L618" s="6">
        <f>VLOOKUP(D618,products!$A$1:G665,5,FALSE)</f>
        <v>31.624999999999996</v>
      </c>
      <c r="M618" s="6">
        <f t="shared" si="9"/>
        <v>126.49999999999999</v>
      </c>
      <c r="N618" t="s">
        <v>6197</v>
      </c>
      <c r="O618" t="s">
        <v>6202</v>
      </c>
    </row>
    <row r="619" spans="1:15" x14ac:dyDescent="0.4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2" t="str">
        <f>IF(_xlfn.XLOOKUP(C619,customers!$A$1:$A$1001,customers!$B$1:$B$1001,,0)=0," ",(_xlfn.XLOOKUP(C619,customers!$A$1:$A$1001,customers!$B$1:$B$1001,,0)))</f>
        <v>Rachelle Elizabeth</v>
      </c>
      <c r="G619" s="2" t="str">
        <f>IF(VLOOKUP(C619,customers!$A$1:I1618,3,FALSE)=0," ",(VLOOKUP(C619,customers!$A$1:I1618,3,FALSE)))</f>
        <v>relizabethh5@live.com</v>
      </c>
      <c r="H619" s="2" t="str">
        <f>VLOOKUP(C619,customers!$A$1:I1618,7,FALSE)</f>
        <v>United States</v>
      </c>
      <c r="I619" t="str">
        <f>VLOOKUP(D619,products!$A$1:G666,2,FALSE)</f>
        <v>Lib</v>
      </c>
      <c r="J619" t="str">
        <f>VLOOKUP(D619,products!$A$1:G666,3,FALSE)</f>
        <v>M</v>
      </c>
      <c r="K619" s="1">
        <f>VLOOKUP(D619,products!$A$1:G666,4,FALSE)</f>
        <v>2.5</v>
      </c>
      <c r="L619" s="6">
        <f>VLOOKUP(D619,products!$A$1:G666,5,FALSE)</f>
        <v>33.464999999999996</v>
      </c>
      <c r="M619" s="6">
        <f t="shared" si="9"/>
        <v>33.464999999999996</v>
      </c>
      <c r="N619" t="s">
        <v>6199</v>
      </c>
      <c r="O619" t="s">
        <v>6202</v>
      </c>
    </row>
    <row r="620" spans="1:15" x14ac:dyDescent="0.4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2" t="str">
        <f>IF(_xlfn.XLOOKUP(C620,customers!$A$1:$A$1001,customers!$B$1:$B$1001,,0)=0," ",(_xlfn.XLOOKUP(C620,customers!$A$1:$A$1001,customers!$B$1:$B$1001,,0)))</f>
        <v>Innis Renhard</v>
      </c>
      <c r="G620" s="2" t="str">
        <f>IF(VLOOKUP(C620,customers!$A$1:I1619,3,FALSE)=0," ",(VLOOKUP(C620,customers!$A$1:I1619,3,FALSE)))</f>
        <v>irenhardh6@i2i.jp</v>
      </c>
      <c r="H620" s="2" t="str">
        <f>VLOOKUP(C620,customers!$A$1:I1619,7,FALSE)</f>
        <v>United States</v>
      </c>
      <c r="I620" t="str">
        <f>VLOOKUP(D620,products!$A$1:G667,2,FALSE)</f>
        <v>Exc</v>
      </c>
      <c r="J620" t="str">
        <f>VLOOKUP(D620,products!$A$1:G667,3,FALSE)</f>
        <v>D</v>
      </c>
      <c r="K620" s="1">
        <f>VLOOKUP(D620,products!$A$1:G667,4,FALSE)</f>
        <v>1</v>
      </c>
      <c r="L620" s="6">
        <f>VLOOKUP(D620,products!$A$1:G667,5,FALSE)</f>
        <v>12.15</v>
      </c>
      <c r="M620" s="6">
        <f t="shared" si="9"/>
        <v>72.900000000000006</v>
      </c>
      <c r="N620" t="s">
        <v>6197</v>
      </c>
      <c r="O620" t="s">
        <v>6204</v>
      </c>
    </row>
    <row r="621" spans="1:15" x14ac:dyDescent="0.4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2" t="str">
        <f>IF(_xlfn.XLOOKUP(C621,customers!$A$1:$A$1001,customers!$B$1:$B$1001,,0)=0," ",(_xlfn.XLOOKUP(C621,customers!$A$1:$A$1001,customers!$B$1:$B$1001,,0)))</f>
        <v>Winne Roche</v>
      </c>
      <c r="G621" s="2" t="str">
        <f>IF(VLOOKUP(C621,customers!$A$1:I1620,3,FALSE)=0," ",(VLOOKUP(C621,customers!$A$1:I1620,3,FALSE)))</f>
        <v>wrocheh7@xinhuanet.com</v>
      </c>
      <c r="H621" s="2" t="str">
        <f>VLOOKUP(C621,customers!$A$1:I1620,7,FALSE)</f>
        <v>United States</v>
      </c>
      <c r="I621" t="str">
        <f>VLOOKUP(D621,products!$A$1:G668,2,FALSE)</f>
        <v>Lib</v>
      </c>
      <c r="J621" t="str">
        <f>VLOOKUP(D621,products!$A$1:G668,3,FALSE)</f>
        <v>D</v>
      </c>
      <c r="K621" s="1">
        <f>VLOOKUP(D621,products!$A$1:G668,4,FALSE)</f>
        <v>0.5</v>
      </c>
      <c r="L621" s="6">
        <f>VLOOKUP(D621,products!$A$1:G668,5,FALSE)</f>
        <v>7.77</v>
      </c>
      <c r="M621" s="6">
        <f t="shared" si="9"/>
        <v>15.54</v>
      </c>
      <c r="N621" t="s">
        <v>6199</v>
      </c>
      <c r="O621" t="s">
        <v>6204</v>
      </c>
    </row>
    <row r="622" spans="1:15" x14ac:dyDescent="0.4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2" t="str">
        <f>IF(_xlfn.XLOOKUP(C622,customers!$A$1:$A$1001,customers!$B$1:$B$1001,,0)=0," ",(_xlfn.XLOOKUP(C622,customers!$A$1:$A$1001,customers!$B$1:$B$1001,,0)))</f>
        <v>Linn Alaway</v>
      </c>
      <c r="G622" s="2" t="str">
        <f>IF(VLOOKUP(C622,customers!$A$1:I1621,3,FALSE)=0," ",(VLOOKUP(C622,customers!$A$1:I1621,3,FALSE)))</f>
        <v>lalawayhh@weather.com</v>
      </c>
      <c r="H622" s="2" t="str">
        <f>VLOOKUP(C622,customers!$A$1:I1621,7,FALSE)</f>
        <v>United States</v>
      </c>
      <c r="I622" t="str">
        <f>VLOOKUP(D622,products!$A$1:G669,2,FALSE)</f>
        <v>Ara</v>
      </c>
      <c r="J622" t="str">
        <f>VLOOKUP(D622,products!$A$1:G669,3,FALSE)</f>
        <v>M</v>
      </c>
      <c r="K622" s="1">
        <f>VLOOKUP(D622,products!$A$1:G669,4,FALSE)</f>
        <v>0.2</v>
      </c>
      <c r="L622" s="6">
        <f>VLOOKUP(D622,products!$A$1:G669,5,FALSE)</f>
        <v>3.375</v>
      </c>
      <c r="M622" s="6">
        <f t="shared" si="9"/>
        <v>20.25</v>
      </c>
      <c r="N622" t="s">
        <v>6198</v>
      </c>
      <c r="O622" t="s">
        <v>6202</v>
      </c>
    </row>
    <row r="623" spans="1:15" x14ac:dyDescent="0.4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2" t="str">
        <f>IF(_xlfn.XLOOKUP(C623,customers!$A$1:$A$1001,customers!$B$1:$B$1001,,0)=0," ",(_xlfn.XLOOKUP(C623,customers!$A$1:$A$1001,customers!$B$1:$B$1001,,0)))</f>
        <v>Cordy Odgaard</v>
      </c>
      <c r="G623" s="2" t="str">
        <f>IF(VLOOKUP(C623,customers!$A$1:I1622,3,FALSE)=0," ",(VLOOKUP(C623,customers!$A$1:I1622,3,FALSE)))</f>
        <v>codgaardh9@nsw.gov.au</v>
      </c>
      <c r="H623" s="2" t="str">
        <f>VLOOKUP(C623,customers!$A$1:I1622,7,FALSE)</f>
        <v>United States</v>
      </c>
      <c r="I623" t="str">
        <f>VLOOKUP(D623,products!$A$1:G670,2,FALSE)</f>
        <v>Ara</v>
      </c>
      <c r="J623" t="str">
        <f>VLOOKUP(D623,products!$A$1:G670,3,FALSE)</f>
        <v>L</v>
      </c>
      <c r="K623" s="1">
        <f>VLOOKUP(D623,products!$A$1:G670,4,FALSE)</f>
        <v>1</v>
      </c>
      <c r="L623" s="6">
        <f>VLOOKUP(D623,products!$A$1:G670,5,FALSE)</f>
        <v>12.95</v>
      </c>
      <c r="M623" s="6">
        <f t="shared" si="9"/>
        <v>77.699999999999989</v>
      </c>
      <c r="N623" t="s">
        <v>6198</v>
      </c>
      <c r="O623" t="s">
        <v>6203</v>
      </c>
    </row>
    <row r="624" spans="1:15" x14ac:dyDescent="0.4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2" t="str">
        <f>IF(_xlfn.XLOOKUP(C624,customers!$A$1:$A$1001,customers!$B$1:$B$1001,,0)=0," ",(_xlfn.XLOOKUP(C624,customers!$A$1:$A$1001,customers!$B$1:$B$1001,,0)))</f>
        <v>Bertine Byrd</v>
      </c>
      <c r="G624" s="2" t="str">
        <f>IF(VLOOKUP(C624,customers!$A$1:I1623,3,FALSE)=0," ",(VLOOKUP(C624,customers!$A$1:I1623,3,FALSE)))</f>
        <v>bbyrdha@4shared.com</v>
      </c>
      <c r="H624" s="2" t="str">
        <f>VLOOKUP(C624,customers!$A$1:I1623,7,FALSE)</f>
        <v>United States</v>
      </c>
      <c r="I624" t="str">
        <f>VLOOKUP(D624,products!$A$1:G671,2,FALSE)</f>
        <v>Lib</v>
      </c>
      <c r="J624" t="str">
        <f>VLOOKUP(D624,products!$A$1:G671,3,FALSE)</f>
        <v>M</v>
      </c>
      <c r="K624" s="1">
        <f>VLOOKUP(D624,products!$A$1:G671,4,FALSE)</f>
        <v>2.5</v>
      </c>
      <c r="L624" s="6">
        <f>VLOOKUP(D624,products!$A$1:G671,5,FALSE)</f>
        <v>33.464999999999996</v>
      </c>
      <c r="M624" s="6">
        <f t="shared" si="9"/>
        <v>133.85999999999999</v>
      </c>
      <c r="N624" t="s">
        <v>6199</v>
      </c>
      <c r="O624" t="s">
        <v>6202</v>
      </c>
    </row>
    <row r="625" spans="1:15" x14ac:dyDescent="0.4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2" t="str">
        <f>IF(_xlfn.XLOOKUP(C625,customers!$A$1:$A$1001,customers!$B$1:$B$1001,,0)=0," ",(_xlfn.XLOOKUP(C625,customers!$A$1:$A$1001,customers!$B$1:$B$1001,,0)))</f>
        <v>Nelie Garnson</v>
      </c>
      <c r="G625" s="2" t="str">
        <f>IF(VLOOKUP(C625,customers!$A$1:I1624,3,FALSE)=0," ",(VLOOKUP(C625,customers!$A$1:I1624,3,FALSE)))</f>
        <v xml:space="preserve"> </v>
      </c>
      <c r="H625" s="2" t="str">
        <f>VLOOKUP(C625,customers!$A$1:I1624,7,FALSE)</f>
        <v>United Kingdom</v>
      </c>
      <c r="I625" t="str">
        <f>VLOOKUP(D625,products!$A$1:G672,2,FALSE)</f>
        <v>Exc</v>
      </c>
      <c r="J625" t="str">
        <f>VLOOKUP(D625,products!$A$1:G672,3,FALSE)</f>
        <v>D</v>
      </c>
      <c r="K625" s="1">
        <f>VLOOKUP(D625,products!$A$1:G672,4,FALSE)</f>
        <v>1</v>
      </c>
      <c r="L625" s="6">
        <f>VLOOKUP(D625,products!$A$1:G672,5,FALSE)</f>
        <v>12.15</v>
      </c>
      <c r="M625" s="6">
        <f t="shared" si="9"/>
        <v>12.15</v>
      </c>
      <c r="N625" t="s">
        <v>6197</v>
      </c>
      <c r="O625" t="s">
        <v>6204</v>
      </c>
    </row>
    <row r="626" spans="1:15" x14ac:dyDescent="0.4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2" t="str">
        <f>IF(_xlfn.XLOOKUP(C626,customers!$A$1:$A$1001,customers!$B$1:$B$1001,,0)=0," ",(_xlfn.XLOOKUP(C626,customers!$A$1:$A$1001,customers!$B$1:$B$1001,,0)))</f>
        <v>Dianne Chardin</v>
      </c>
      <c r="G626" s="2" t="str">
        <f>IF(VLOOKUP(C626,customers!$A$1:I1625,3,FALSE)=0," ",(VLOOKUP(C626,customers!$A$1:I1625,3,FALSE)))</f>
        <v>dchardinhc@nhs.uk</v>
      </c>
      <c r="H626" s="2" t="str">
        <f>VLOOKUP(C626,customers!$A$1:I1625,7,FALSE)</f>
        <v>Ireland</v>
      </c>
      <c r="I626" t="str">
        <f>VLOOKUP(D626,products!$A$1:G673,2,FALSE)</f>
        <v>Exc</v>
      </c>
      <c r="J626" t="str">
        <f>VLOOKUP(D626,products!$A$1:G673,3,FALSE)</f>
        <v>M</v>
      </c>
      <c r="K626" s="1">
        <f>VLOOKUP(D626,products!$A$1:G673,4,FALSE)</f>
        <v>2.5</v>
      </c>
      <c r="L626" s="6">
        <f>VLOOKUP(D626,products!$A$1:G673,5,FALSE)</f>
        <v>31.624999999999996</v>
      </c>
      <c r="M626" s="6">
        <f t="shared" si="9"/>
        <v>63.249999999999993</v>
      </c>
      <c r="N626" t="s">
        <v>6197</v>
      </c>
      <c r="O626" t="s">
        <v>6202</v>
      </c>
    </row>
    <row r="627" spans="1:15" x14ac:dyDescent="0.4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2" t="str">
        <f>IF(_xlfn.XLOOKUP(C627,customers!$A$1:$A$1001,customers!$B$1:$B$1001,,0)=0," ",(_xlfn.XLOOKUP(C627,customers!$A$1:$A$1001,customers!$B$1:$B$1001,,0)))</f>
        <v>Hailee Radbone</v>
      </c>
      <c r="G627" s="2" t="str">
        <f>IF(VLOOKUP(C627,customers!$A$1:I1626,3,FALSE)=0," ",(VLOOKUP(C627,customers!$A$1:I1626,3,FALSE)))</f>
        <v>hradbonehd@newsvine.com</v>
      </c>
      <c r="H627" s="2" t="str">
        <f>VLOOKUP(C627,customers!$A$1:I1626,7,FALSE)</f>
        <v>United States</v>
      </c>
      <c r="I627" t="str">
        <f>VLOOKUP(D627,products!$A$1:G674,2,FALSE)</f>
        <v>Rob</v>
      </c>
      <c r="J627" t="str">
        <f>VLOOKUP(D627,products!$A$1:G674,3,FALSE)</f>
        <v>L</v>
      </c>
      <c r="K627" s="1">
        <f>VLOOKUP(D627,products!$A$1:G674,4,FALSE)</f>
        <v>0.5</v>
      </c>
      <c r="L627" s="6">
        <f>VLOOKUP(D627,products!$A$1:G674,5,FALSE)</f>
        <v>7.169999999999999</v>
      </c>
      <c r="M627" s="6">
        <f t="shared" si="9"/>
        <v>35.849999999999994</v>
      </c>
      <c r="N627" t="s">
        <v>6196</v>
      </c>
      <c r="O627" t="s">
        <v>6203</v>
      </c>
    </row>
    <row r="628" spans="1:15" x14ac:dyDescent="0.4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2" t="str">
        <f>IF(_xlfn.XLOOKUP(C628,customers!$A$1:$A$1001,customers!$B$1:$B$1001,,0)=0," ",(_xlfn.XLOOKUP(C628,customers!$A$1:$A$1001,customers!$B$1:$B$1001,,0)))</f>
        <v>Wallis Bernth</v>
      </c>
      <c r="G628" s="2" t="str">
        <f>IF(VLOOKUP(C628,customers!$A$1:I1627,3,FALSE)=0," ",(VLOOKUP(C628,customers!$A$1:I1627,3,FALSE)))</f>
        <v>wbernthhe@miitbeian.gov.cn</v>
      </c>
      <c r="H628" s="2" t="str">
        <f>VLOOKUP(C628,customers!$A$1:I1627,7,FALSE)</f>
        <v>United States</v>
      </c>
      <c r="I628" t="str">
        <f>VLOOKUP(D628,products!$A$1:G675,2,FALSE)</f>
        <v>Ara</v>
      </c>
      <c r="J628" t="str">
        <f>VLOOKUP(D628,products!$A$1:G675,3,FALSE)</f>
        <v>M</v>
      </c>
      <c r="K628" s="1">
        <f>VLOOKUP(D628,products!$A$1:G675,4,FALSE)</f>
        <v>2.5</v>
      </c>
      <c r="L628" s="6">
        <f>VLOOKUP(D628,products!$A$1:G675,5,FALSE)</f>
        <v>25.874999999999996</v>
      </c>
      <c r="M628" s="6">
        <f t="shared" si="9"/>
        <v>77.624999999999986</v>
      </c>
      <c r="N628" t="s">
        <v>6198</v>
      </c>
      <c r="O628" t="s">
        <v>6202</v>
      </c>
    </row>
    <row r="629" spans="1:15" x14ac:dyDescent="0.4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2" t="str">
        <f>IF(_xlfn.XLOOKUP(C629,customers!$A$1:$A$1001,customers!$B$1:$B$1001,,0)=0," ",(_xlfn.XLOOKUP(C629,customers!$A$1:$A$1001,customers!$B$1:$B$1001,,0)))</f>
        <v>Byron Acarson</v>
      </c>
      <c r="G629" s="2" t="str">
        <f>IF(VLOOKUP(C629,customers!$A$1:I1628,3,FALSE)=0," ",(VLOOKUP(C629,customers!$A$1:I1628,3,FALSE)))</f>
        <v>bacarsonhf@cnn.com</v>
      </c>
      <c r="H629" s="2" t="str">
        <f>VLOOKUP(C629,customers!$A$1:I1628,7,FALSE)</f>
        <v>United States</v>
      </c>
      <c r="I629" t="str">
        <f>VLOOKUP(D629,products!$A$1:G676,2,FALSE)</f>
        <v>Exc</v>
      </c>
      <c r="J629" t="str">
        <f>VLOOKUP(D629,products!$A$1:G676,3,FALSE)</f>
        <v>M</v>
      </c>
      <c r="K629" s="1">
        <f>VLOOKUP(D629,products!$A$1:G676,4,FALSE)</f>
        <v>2.5</v>
      </c>
      <c r="L629" s="6">
        <f>VLOOKUP(D629,products!$A$1:G676,5,FALSE)</f>
        <v>31.624999999999996</v>
      </c>
      <c r="M629" s="6">
        <f t="shared" si="9"/>
        <v>63.249999999999993</v>
      </c>
      <c r="N629" t="s">
        <v>6197</v>
      </c>
      <c r="O629" t="s">
        <v>6202</v>
      </c>
    </row>
    <row r="630" spans="1:15" x14ac:dyDescent="0.4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2" t="str">
        <f>IF(_xlfn.XLOOKUP(C630,customers!$A$1:$A$1001,customers!$B$1:$B$1001,,0)=0," ",(_xlfn.XLOOKUP(C630,customers!$A$1:$A$1001,customers!$B$1:$B$1001,,0)))</f>
        <v>Faunie Brigham</v>
      </c>
      <c r="G630" s="2" t="str">
        <f>IF(VLOOKUP(C630,customers!$A$1:I1629,3,FALSE)=0," ",(VLOOKUP(C630,customers!$A$1:I1629,3,FALSE)))</f>
        <v>fbrighamhg@blog.com</v>
      </c>
      <c r="H630" s="2" t="str">
        <f>VLOOKUP(C630,customers!$A$1:I1629,7,FALSE)</f>
        <v>Ireland</v>
      </c>
      <c r="I630" t="str">
        <f>VLOOKUP(D630,products!$A$1:G677,2,FALSE)</f>
        <v>Exc</v>
      </c>
      <c r="J630" t="str">
        <f>VLOOKUP(D630,products!$A$1:G677,3,FALSE)</f>
        <v>L</v>
      </c>
      <c r="K630" s="1">
        <f>VLOOKUP(D630,products!$A$1:G677,4,FALSE)</f>
        <v>0.2</v>
      </c>
      <c r="L630" s="6">
        <f>VLOOKUP(D630,products!$A$1:G677,5,FALSE)</f>
        <v>4.4550000000000001</v>
      </c>
      <c r="M630" s="6">
        <f t="shared" si="9"/>
        <v>26.73</v>
      </c>
      <c r="N630" t="s">
        <v>6197</v>
      </c>
      <c r="O630" t="s">
        <v>6203</v>
      </c>
    </row>
    <row r="631" spans="1:15" x14ac:dyDescent="0.4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2" t="str">
        <f>IF(_xlfn.XLOOKUP(C631,customers!$A$1:$A$1001,customers!$B$1:$B$1001,,0)=0," ",(_xlfn.XLOOKUP(C631,customers!$A$1:$A$1001,customers!$B$1:$B$1001,,0)))</f>
        <v>Faunie Brigham</v>
      </c>
      <c r="G631" s="2" t="str">
        <f>IF(VLOOKUP(C631,customers!$A$1:I1630,3,FALSE)=0," ",(VLOOKUP(C631,customers!$A$1:I1630,3,FALSE)))</f>
        <v>fbrighamhg@blog.com</v>
      </c>
      <c r="H631" s="2" t="str">
        <f>VLOOKUP(C631,customers!$A$1:I1630,7,FALSE)</f>
        <v>Ireland</v>
      </c>
      <c r="I631" t="str">
        <f>VLOOKUP(D631,products!$A$1:G678,2,FALSE)</f>
        <v>Lib</v>
      </c>
      <c r="J631" t="str">
        <f>VLOOKUP(D631,products!$A$1:G678,3,FALSE)</f>
        <v>D</v>
      </c>
      <c r="K631" s="1">
        <f>VLOOKUP(D631,products!$A$1:G678,4,FALSE)</f>
        <v>0.5</v>
      </c>
      <c r="L631" s="6">
        <f>VLOOKUP(D631,products!$A$1:G678,5,FALSE)</f>
        <v>7.77</v>
      </c>
      <c r="M631" s="6">
        <f t="shared" si="9"/>
        <v>31.08</v>
      </c>
      <c r="N631" t="s">
        <v>6199</v>
      </c>
      <c r="O631" t="s">
        <v>6204</v>
      </c>
    </row>
    <row r="632" spans="1:15" x14ac:dyDescent="0.4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2" t="str">
        <f>IF(_xlfn.XLOOKUP(C632,customers!$A$1:$A$1001,customers!$B$1:$B$1001,,0)=0," ",(_xlfn.XLOOKUP(C632,customers!$A$1:$A$1001,customers!$B$1:$B$1001,,0)))</f>
        <v>Faunie Brigham</v>
      </c>
      <c r="G632" s="2" t="str">
        <f>IF(VLOOKUP(C632,customers!$A$1:I1631,3,FALSE)=0," ",(VLOOKUP(C632,customers!$A$1:I1631,3,FALSE)))</f>
        <v>fbrighamhg@blog.com</v>
      </c>
      <c r="H632" s="2" t="str">
        <f>VLOOKUP(C632,customers!$A$1:I1631,7,FALSE)</f>
        <v>Ireland</v>
      </c>
      <c r="I632" t="str">
        <f>VLOOKUP(D632,products!$A$1:G679,2,FALSE)</f>
        <v>Ara</v>
      </c>
      <c r="J632" t="str">
        <f>VLOOKUP(D632,products!$A$1:G679,3,FALSE)</f>
        <v>D</v>
      </c>
      <c r="K632" s="1">
        <f>VLOOKUP(D632,products!$A$1:G679,4,FALSE)</f>
        <v>0.2</v>
      </c>
      <c r="L632" s="6">
        <f>VLOOKUP(D632,products!$A$1:G679,5,FALSE)</f>
        <v>2.9849999999999999</v>
      </c>
      <c r="M632" s="6">
        <f t="shared" si="9"/>
        <v>2.9849999999999999</v>
      </c>
      <c r="N632" t="s">
        <v>6198</v>
      </c>
      <c r="O632" t="s">
        <v>6204</v>
      </c>
    </row>
    <row r="633" spans="1:15" x14ac:dyDescent="0.4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2" t="str">
        <f>IF(_xlfn.XLOOKUP(C633,customers!$A$1:$A$1001,customers!$B$1:$B$1001,,0)=0," ",(_xlfn.XLOOKUP(C633,customers!$A$1:$A$1001,customers!$B$1:$B$1001,,0)))</f>
        <v>Faunie Brigham</v>
      </c>
      <c r="G633" s="2" t="str">
        <f>IF(VLOOKUP(C633,customers!$A$1:I1632,3,FALSE)=0," ",(VLOOKUP(C633,customers!$A$1:I1632,3,FALSE)))</f>
        <v>fbrighamhg@blog.com</v>
      </c>
      <c r="H633" s="2" t="str">
        <f>VLOOKUP(C633,customers!$A$1:I1632,7,FALSE)</f>
        <v>Ireland</v>
      </c>
      <c r="I633" t="str">
        <f>VLOOKUP(D633,products!$A$1:G680,2,FALSE)</f>
        <v>Rob</v>
      </c>
      <c r="J633" t="str">
        <f>VLOOKUP(D633,products!$A$1:G680,3,FALSE)</f>
        <v>D</v>
      </c>
      <c r="K633" s="1">
        <f>VLOOKUP(D633,products!$A$1:G680,4,FALSE)</f>
        <v>2.5</v>
      </c>
      <c r="L633" s="6">
        <f>VLOOKUP(D633,products!$A$1:G680,5,FALSE)</f>
        <v>20.584999999999997</v>
      </c>
      <c r="M633" s="6">
        <f t="shared" si="9"/>
        <v>102.92499999999998</v>
      </c>
      <c r="N633" t="s">
        <v>6196</v>
      </c>
      <c r="O633" t="s">
        <v>6204</v>
      </c>
    </row>
    <row r="634" spans="1:15" x14ac:dyDescent="0.4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2" t="str">
        <f>IF(_xlfn.XLOOKUP(C634,customers!$A$1:$A$1001,customers!$B$1:$B$1001,,0)=0," ",(_xlfn.XLOOKUP(C634,customers!$A$1:$A$1001,customers!$B$1:$B$1001,,0)))</f>
        <v>Marjorie Yoxen</v>
      </c>
      <c r="G634" s="2" t="str">
        <f>IF(VLOOKUP(C634,customers!$A$1:I1633,3,FALSE)=0," ",(VLOOKUP(C634,customers!$A$1:I1633,3,FALSE)))</f>
        <v>myoxenhk@google.com</v>
      </c>
      <c r="H634" s="2" t="str">
        <f>VLOOKUP(C634,customers!$A$1:I1633,7,FALSE)</f>
        <v>United States</v>
      </c>
      <c r="I634" t="str">
        <f>VLOOKUP(D634,products!$A$1:G681,2,FALSE)</f>
        <v>Exc</v>
      </c>
      <c r="J634" t="str">
        <f>VLOOKUP(D634,products!$A$1:G681,3,FALSE)</f>
        <v>L</v>
      </c>
      <c r="K634" s="1">
        <f>VLOOKUP(D634,products!$A$1:G681,4,FALSE)</f>
        <v>0.5</v>
      </c>
      <c r="L634" s="6">
        <f>VLOOKUP(D634,products!$A$1:G681,5,FALSE)</f>
        <v>8.91</v>
      </c>
      <c r="M634" s="6">
        <f t="shared" si="9"/>
        <v>35.64</v>
      </c>
      <c r="N634" t="s">
        <v>6197</v>
      </c>
      <c r="O634" t="s">
        <v>6203</v>
      </c>
    </row>
    <row r="635" spans="1:15" x14ac:dyDescent="0.4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2" t="str">
        <f>IF(_xlfn.XLOOKUP(C635,customers!$A$1:$A$1001,customers!$B$1:$B$1001,,0)=0," ",(_xlfn.XLOOKUP(C635,customers!$A$1:$A$1001,customers!$B$1:$B$1001,,0)))</f>
        <v>Gaspar McGavin</v>
      </c>
      <c r="G635" s="2" t="str">
        <f>IF(VLOOKUP(C635,customers!$A$1:I1634,3,FALSE)=0," ",(VLOOKUP(C635,customers!$A$1:I1634,3,FALSE)))</f>
        <v>gmcgavinhl@histats.com</v>
      </c>
      <c r="H635" s="2" t="str">
        <f>VLOOKUP(C635,customers!$A$1:I1634,7,FALSE)</f>
        <v>United States</v>
      </c>
      <c r="I635" t="str">
        <f>VLOOKUP(D635,products!$A$1:G682,2,FALSE)</f>
        <v>Rob</v>
      </c>
      <c r="J635" t="str">
        <f>VLOOKUP(D635,products!$A$1:G682,3,FALSE)</f>
        <v>L</v>
      </c>
      <c r="K635" s="1">
        <f>VLOOKUP(D635,products!$A$1:G682,4,FALSE)</f>
        <v>1</v>
      </c>
      <c r="L635" s="6">
        <f>VLOOKUP(D635,products!$A$1:G682,5,FALSE)</f>
        <v>11.95</v>
      </c>
      <c r="M635" s="6">
        <f t="shared" si="9"/>
        <v>47.8</v>
      </c>
      <c r="N635" t="s">
        <v>6196</v>
      </c>
      <c r="O635" t="s">
        <v>6203</v>
      </c>
    </row>
    <row r="636" spans="1:15" x14ac:dyDescent="0.4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2" t="str">
        <f>IF(_xlfn.XLOOKUP(C636,customers!$A$1:$A$1001,customers!$B$1:$B$1001,,0)=0," ",(_xlfn.XLOOKUP(C636,customers!$A$1:$A$1001,customers!$B$1:$B$1001,,0)))</f>
        <v>Lindy Uttermare</v>
      </c>
      <c r="G636" s="2" t="str">
        <f>IF(VLOOKUP(C636,customers!$A$1:I1635,3,FALSE)=0," ",(VLOOKUP(C636,customers!$A$1:I1635,3,FALSE)))</f>
        <v>luttermarehm@engadget.com</v>
      </c>
      <c r="H636" s="2" t="str">
        <f>VLOOKUP(C636,customers!$A$1:I1635,7,FALSE)</f>
        <v>United States</v>
      </c>
      <c r="I636" t="str">
        <f>VLOOKUP(D636,products!$A$1:G683,2,FALSE)</f>
        <v>Lib</v>
      </c>
      <c r="J636" t="str">
        <f>VLOOKUP(D636,products!$A$1:G683,3,FALSE)</f>
        <v>M</v>
      </c>
      <c r="K636" s="1">
        <f>VLOOKUP(D636,products!$A$1:G683,4,FALSE)</f>
        <v>1</v>
      </c>
      <c r="L636" s="6">
        <f>VLOOKUP(D636,products!$A$1:G683,5,FALSE)</f>
        <v>14.55</v>
      </c>
      <c r="M636" s="6">
        <f t="shared" si="9"/>
        <v>43.650000000000006</v>
      </c>
      <c r="N636" t="s">
        <v>6199</v>
      </c>
      <c r="O636" t="s">
        <v>6202</v>
      </c>
    </row>
    <row r="637" spans="1:15" x14ac:dyDescent="0.4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2" t="str">
        <f>IF(_xlfn.XLOOKUP(C637,customers!$A$1:$A$1001,customers!$B$1:$B$1001,,0)=0," ",(_xlfn.XLOOKUP(C637,customers!$A$1:$A$1001,customers!$B$1:$B$1001,,0)))</f>
        <v>Eal D'Ambrogio</v>
      </c>
      <c r="G637" s="2" t="str">
        <f>IF(VLOOKUP(C637,customers!$A$1:I1636,3,FALSE)=0," ",(VLOOKUP(C637,customers!$A$1:I1636,3,FALSE)))</f>
        <v>edambrogiohn@techcrunch.com</v>
      </c>
      <c r="H637" s="2" t="str">
        <f>VLOOKUP(C637,customers!$A$1:I1636,7,FALSE)</f>
        <v>United States</v>
      </c>
      <c r="I637" t="str">
        <f>VLOOKUP(D637,products!$A$1:G684,2,FALSE)</f>
        <v>Exc</v>
      </c>
      <c r="J637" t="str">
        <f>VLOOKUP(D637,products!$A$1:G684,3,FALSE)</f>
        <v>L</v>
      </c>
      <c r="K637" s="1">
        <f>VLOOKUP(D637,products!$A$1:G684,4,FALSE)</f>
        <v>0.5</v>
      </c>
      <c r="L637" s="6">
        <f>VLOOKUP(D637,products!$A$1:G684,5,FALSE)</f>
        <v>8.91</v>
      </c>
      <c r="M637" s="6">
        <f t="shared" si="9"/>
        <v>35.64</v>
      </c>
      <c r="N637" t="s">
        <v>6197</v>
      </c>
      <c r="O637" t="s">
        <v>6203</v>
      </c>
    </row>
    <row r="638" spans="1:15" x14ac:dyDescent="0.4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2" t="str">
        <f>IF(_xlfn.XLOOKUP(C638,customers!$A$1:$A$1001,customers!$B$1:$B$1001,,0)=0," ",(_xlfn.XLOOKUP(C638,customers!$A$1:$A$1001,customers!$B$1:$B$1001,,0)))</f>
        <v>Carolee Winchcombe</v>
      </c>
      <c r="G638" s="2" t="str">
        <f>IF(VLOOKUP(C638,customers!$A$1:I1637,3,FALSE)=0," ",(VLOOKUP(C638,customers!$A$1:I1637,3,FALSE)))</f>
        <v>cwinchcombeho@jiathis.com</v>
      </c>
      <c r="H638" s="2" t="str">
        <f>VLOOKUP(C638,customers!$A$1:I1637,7,FALSE)</f>
        <v>United States</v>
      </c>
      <c r="I638" t="str">
        <f>VLOOKUP(D638,products!$A$1:G685,2,FALSE)</f>
        <v>Lib</v>
      </c>
      <c r="J638" t="str">
        <f>VLOOKUP(D638,products!$A$1:G685,3,FALSE)</f>
        <v>L</v>
      </c>
      <c r="K638" s="1">
        <f>VLOOKUP(D638,products!$A$1:G685,4,FALSE)</f>
        <v>1</v>
      </c>
      <c r="L638" s="6">
        <f>VLOOKUP(D638,products!$A$1:G685,5,FALSE)</f>
        <v>15.85</v>
      </c>
      <c r="M638" s="6">
        <f t="shared" si="9"/>
        <v>95.1</v>
      </c>
      <c r="N638" t="s">
        <v>6199</v>
      </c>
      <c r="O638" t="s">
        <v>6203</v>
      </c>
    </row>
    <row r="639" spans="1:15" x14ac:dyDescent="0.4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2" t="str">
        <f>IF(_xlfn.XLOOKUP(C639,customers!$A$1:$A$1001,customers!$B$1:$B$1001,,0)=0," ",(_xlfn.XLOOKUP(C639,customers!$A$1:$A$1001,customers!$B$1:$B$1001,,0)))</f>
        <v>Benedikta Paumier</v>
      </c>
      <c r="G639" s="2" t="str">
        <f>IF(VLOOKUP(C639,customers!$A$1:I1638,3,FALSE)=0," ",(VLOOKUP(C639,customers!$A$1:I1638,3,FALSE)))</f>
        <v>bpaumierhp@umn.edu</v>
      </c>
      <c r="H639" s="2" t="str">
        <f>VLOOKUP(C639,customers!$A$1:I1638,7,FALSE)</f>
        <v>Ireland</v>
      </c>
      <c r="I639" t="str">
        <f>VLOOKUP(D639,products!$A$1:G686,2,FALSE)</f>
        <v>Exc</v>
      </c>
      <c r="J639" t="str">
        <f>VLOOKUP(D639,products!$A$1:G686,3,FALSE)</f>
        <v>M</v>
      </c>
      <c r="K639" s="1">
        <f>VLOOKUP(D639,products!$A$1:G686,4,FALSE)</f>
        <v>2.5</v>
      </c>
      <c r="L639" s="6">
        <f>VLOOKUP(D639,products!$A$1:G686,5,FALSE)</f>
        <v>31.624999999999996</v>
      </c>
      <c r="M639" s="6">
        <f t="shared" si="9"/>
        <v>31.624999999999996</v>
      </c>
      <c r="N639" t="s">
        <v>6197</v>
      </c>
      <c r="O639" t="s">
        <v>6202</v>
      </c>
    </row>
    <row r="640" spans="1:15" x14ac:dyDescent="0.4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2" t="str">
        <f>IF(_xlfn.XLOOKUP(C640,customers!$A$1:$A$1001,customers!$B$1:$B$1001,,0)=0," ",(_xlfn.XLOOKUP(C640,customers!$A$1:$A$1001,customers!$B$1:$B$1001,,0)))</f>
        <v>Neville Piatto</v>
      </c>
      <c r="G640" s="2" t="str">
        <f>IF(VLOOKUP(C640,customers!$A$1:I1639,3,FALSE)=0," ",(VLOOKUP(C640,customers!$A$1:I1639,3,FALSE)))</f>
        <v xml:space="preserve"> </v>
      </c>
      <c r="H640" s="2" t="str">
        <f>VLOOKUP(C640,customers!$A$1:I1639,7,FALSE)</f>
        <v>Ireland</v>
      </c>
      <c r="I640" t="str">
        <f>VLOOKUP(D640,products!$A$1:G687,2,FALSE)</f>
        <v>Ara</v>
      </c>
      <c r="J640" t="str">
        <f>VLOOKUP(D640,products!$A$1:G687,3,FALSE)</f>
        <v>M</v>
      </c>
      <c r="K640" s="1">
        <f>VLOOKUP(D640,products!$A$1:G687,4,FALSE)</f>
        <v>2.5</v>
      </c>
      <c r="L640" s="6">
        <f>VLOOKUP(D640,products!$A$1:G687,5,FALSE)</f>
        <v>25.874999999999996</v>
      </c>
      <c r="M640" s="6">
        <f t="shared" si="9"/>
        <v>77.624999999999986</v>
      </c>
      <c r="N640" t="s">
        <v>6198</v>
      </c>
      <c r="O640" t="s">
        <v>6202</v>
      </c>
    </row>
    <row r="641" spans="1:15" x14ac:dyDescent="0.4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2" t="str">
        <f>IF(_xlfn.XLOOKUP(C641,customers!$A$1:$A$1001,customers!$B$1:$B$1001,,0)=0," ",(_xlfn.XLOOKUP(C641,customers!$A$1:$A$1001,customers!$B$1:$B$1001,,0)))</f>
        <v>Jeno Capey</v>
      </c>
      <c r="G641" s="2" t="str">
        <f>IF(VLOOKUP(C641,customers!$A$1:I1640,3,FALSE)=0," ",(VLOOKUP(C641,customers!$A$1:I1640,3,FALSE)))</f>
        <v>jcapeyhr@bravesites.com</v>
      </c>
      <c r="H641" s="2" t="str">
        <f>VLOOKUP(C641,customers!$A$1:I1640,7,FALSE)</f>
        <v>United States</v>
      </c>
      <c r="I641" t="str">
        <f>VLOOKUP(D641,products!$A$1:G688,2,FALSE)</f>
        <v>Lib</v>
      </c>
      <c r="J641" t="str">
        <f>VLOOKUP(D641,products!$A$1:G688,3,FALSE)</f>
        <v>D</v>
      </c>
      <c r="K641" s="1">
        <f>VLOOKUP(D641,products!$A$1:G688,4,FALSE)</f>
        <v>0.2</v>
      </c>
      <c r="L641" s="6">
        <f>VLOOKUP(D641,products!$A$1:G688,5,FALSE)</f>
        <v>3.8849999999999998</v>
      </c>
      <c r="M641" s="6">
        <f t="shared" si="9"/>
        <v>3.8849999999999998</v>
      </c>
      <c r="N641" t="s">
        <v>6199</v>
      </c>
      <c r="O641" t="s">
        <v>6204</v>
      </c>
    </row>
    <row r="642" spans="1:15" x14ac:dyDescent="0.4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2" t="str">
        <f>IF(_xlfn.XLOOKUP(C642,customers!$A$1:$A$1001,customers!$B$1:$B$1001,,0)=0," ",(_xlfn.XLOOKUP(C642,customers!$A$1:$A$1001,customers!$B$1:$B$1001,,0)))</f>
        <v>Tuckie Mathonnet</v>
      </c>
      <c r="G642" s="2" t="str">
        <f>IF(VLOOKUP(C642,customers!$A$1:I1641,3,FALSE)=0," ",(VLOOKUP(C642,customers!$A$1:I1641,3,FALSE)))</f>
        <v>tmathonneti0@google.co.jp</v>
      </c>
      <c r="H642" s="2" t="str">
        <f>VLOOKUP(C642,customers!$A$1:I1641,7,FALSE)</f>
        <v>United States</v>
      </c>
      <c r="I642" t="str">
        <f>VLOOKUP(D642,products!$A$1:G689,2,FALSE)</f>
        <v>Rob</v>
      </c>
      <c r="J642" t="str">
        <f>VLOOKUP(D642,products!$A$1:G689,3,FALSE)</f>
        <v>L</v>
      </c>
      <c r="K642" s="1">
        <f>VLOOKUP(D642,products!$A$1:G689,4,FALSE)</f>
        <v>2.5</v>
      </c>
      <c r="L642" s="6">
        <f>VLOOKUP(D642,products!$A$1:G689,5,FALSE)</f>
        <v>27.484999999999996</v>
      </c>
      <c r="M642" s="6">
        <f t="shared" si="9"/>
        <v>137.42499999999998</v>
      </c>
      <c r="N642" t="s">
        <v>6196</v>
      </c>
      <c r="O642" t="s">
        <v>6203</v>
      </c>
    </row>
    <row r="643" spans="1:15" x14ac:dyDescent="0.4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2" t="str">
        <f>IF(_xlfn.XLOOKUP(C643,customers!$A$1:$A$1001,customers!$B$1:$B$1001,,0)=0," ",(_xlfn.XLOOKUP(C643,customers!$A$1:$A$1001,customers!$B$1:$B$1001,,0)))</f>
        <v>Yardley Basill</v>
      </c>
      <c r="G643" s="2" t="str">
        <f>IF(VLOOKUP(C643,customers!$A$1:I1642,3,FALSE)=0," ",(VLOOKUP(C643,customers!$A$1:I1642,3,FALSE)))</f>
        <v>ybasillht@theguardian.com</v>
      </c>
      <c r="H643" s="2" t="str">
        <f>VLOOKUP(C643,customers!$A$1:I1642,7,FALSE)</f>
        <v>United States</v>
      </c>
      <c r="I643" t="str">
        <f>VLOOKUP(D643,products!$A$1:G690,2,FALSE)</f>
        <v>Rob</v>
      </c>
      <c r="J643" t="str">
        <f>VLOOKUP(D643,products!$A$1:G690,3,FALSE)</f>
        <v>L</v>
      </c>
      <c r="K643" s="1">
        <f>VLOOKUP(D643,products!$A$1:G690,4,FALSE)</f>
        <v>1</v>
      </c>
      <c r="L643" s="6">
        <f>VLOOKUP(D643,products!$A$1:G690,5,FALSE)</f>
        <v>11.95</v>
      </c>
      <c r="M643" s="6">
        <f t="shared" ref="M643:M706" si="10">L643*E643</f>
        <v>35.849999999999994</v>
      </c>
      <c r="N643" t="s">
        <v>6196</v>
      </c>
      <c r="O643" t="s">
        <v>6203</v>
      </c>
    </row>
    <row r="644" spans="1:15" x14ac:dyDescent="0.4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2" t="str">
        <f>IF(_xlfn.XLOOKUP(C644,customers!$A$1:$A$1001,customers!$B$1:$B$1001,,0)=0," ",(_xlfn.XLOOKUP(C644,customers!$A$1:$A$1001,customers!$B$1:$B$1001,,0)))</f>
        <v>Maggy Baistow</v>
      </c>
      <c r="G644" s="2" t="str">
        <f>IF(VLOOKUP(C644,customers!$A$1:I1643,3,FALSE)=0," ",(VLOOKUP(C644,customers!$A$1:I1643,3,FALSE)))</f>
        <v>mbaistowhu@i2i.jp</v>
      </c>
      <c r="H644" s="2" t="str">
        <f>VLOOKUP(C644,customers!$A$1:I1643,7,FALSE)</f>
        <v>United Kingdom</v>
      </c>
      <c r="I644" t="str">
        <f>VLOOKUP(D644,products!$A$1:G691,2,FALSE)</f>
        <v>Exc</v>
      </c>
      <c r="J644" t="str">
        <f>VLOOKUP(D644,products!$A$1:G691,3,FALSE)</f>
        <v>M</v>
      </c>
      <c r="K644" s="1">
        <f>VLOOKUP(D644,products!$A$1:G691,4,FALSE)</f>
        <v>0.2</v>
      </c>
      <c r="L644" s="6">
        <f>VLOOKUP(D644,products!$A$1:G691,5,FALSE)</f>
        <v>4.125</v>
      </c>
      <c r="M644" s="6">
        <f t="shared" si="10"/>
        <v>8.25</v>
      </c>
      <c r="N644" t="s">
        <v>6197</v>
      </c>
      <c r="O644" t="s">
        <v>6202</v>
      </c>
    </row>
    <row r="645" spans="1:15" x14ac:dyDescent="0.4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2" t="str">
        <f>IF(_xlfn.XLOOKUP(C645,customers!$A$1:$A$1001,customers!$B$1:$B$1001,,0)=0," ",(_xlfn.XLOOKUP(C645,customers!$A$1:$A$1001,customers!$B$1:$B$1001,,0)))</f>
        <v>Courtney Pallant</v>
      </c>
      <c r="G645" s="2" t="str">
        <f>IF(VLOOKUP(C645,customers!$A$1:I1644,3,FALSE)=0," ",(VLOOKUP(C645,customers!$A$1:I1644,3,FALSE)))</f>
        <v>cpallanthv@typepad.com</v>
      </c>
      <c r="H645" s="2" t="str">
        <f>VLOOKUP(C645,customers!$A$1:I1644,7,FALSE)</f>
        <v>United States</v>
      </c>
      <c r="I645" t="str">
        <f>VLOOKUP(D645,products!$A$1:G692,2,FALSE)</f>
        <v>Exc</v>
      </c>
      <c r="J645" t="str">
        <f>VLOOKUP(D645,products!$A$1:G692,3,FALSE)</f>
        <v>L</v>
      </c>
      <c r="K645" s="1">
        <f>VLOOKUP(D645,products!$A$1:G692,4,FALSE)</f>
        <v>2.5</v>
      </c>
      <c r="L645" s="6">
        <f>VLOOKUP(D645,products!$A$1:G692,5,FALSE)</f>
        <v>34.154999999999994</v>
      </c>
      <c r="M645" s="6">
        <f t="shared" si="10"/>
        <v>102.46499999999997</v>
      </c>
      <c r="N645" t="s">
        <v>6197</v>
      </c>
      <c r="O645" t="s">
        <v>6203</v>
      </c>
    </row>
    <row r="646" spans="1:15" x14ac:dyDescent="0.4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2" t="str">
        <f>IF(_xlfn.XLOOKUP(C646,customers!$A$1:$A$1001,customers!$B$1:$B$1001,,0)=0," ",(_xlfn.XLOOKUP(C646,customers!$A$1:$A$1001,customers!$B$1:$B$1001,,0)))</f>
        <v>Marne Mingey</v>
      </c>
      <c r="G646" s="2" t="str">
        <f>IF(VLOOKUP(C646,customers!$A$1:I1645,3,FALSE)=0," ",(VLOOKUP(C646,customers!$A$1:I1645,3,FALSE)))</f>
        <v xml:space="preserve"> </v>
      </c>
      <c r="H646" s="2" t="str">
        <f>VLOOKUP(C646,customers!$A$1:I1645,7,FALSE)</f>
        <v>United States</v>
      </c>
      <c r="I646" t="str">
        <f>VLOOKUP(D646,products!$A$1:G693,2,FALSE)</f>
        <v>Rob</v>
      </c>
      <c r="J646" t="str">
        <f>VLOOKUP(D646,products!$A$1:G693,3,FALSE)</f>
        <v>D</v>
      </c>
      <c r="K646" s="1">
        <f>VLOOKUP(D646,products!$A$1:G693,4,FALSE)</f>
        <v>2.5</v>
      </c>
      <c r="L646" s="6">
        <f>VLOOKUP(D646,products!$A$1:G693,5,FALSE)</f>
        <v>20.584999999999997</v>
      </c>
      <c r="M646" s="6">
        <f t="shared" si="10"/>
        <v>41.169999999999995</v>
      </c>
      <c r="N646" t="s">
        <v>6196</v>
      </c>
      <c r="O646" t="s">
        <v>6204</v>
      </c>
    </row>
    <row r="647" spans="1:15" x14ac:dyDescent="0.4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2" t="str">
        <f>IF(_xlfn.XLOOKUP(C647,customers!$A$1:$A$1001,customers!$B$1:$B$1001,,0)=0," ",(_xlfn.XLOOKUP(C647,customers!$A$1:$A$1001,customers!$B$1:$B$1001,,0)))</f>
        <v>Denny O' Ronan</v>
      </c>
      <c r="G647" s="2" t="str">
        <f>IF(VLOOKUP(C647,customers!$A$1:I1646,3,FALSE)=0," ",(VLOOKUP(C647,customers!$A$1:I1646,3,FALSE)))</f>
        <v>dohx@redcross.org</v>
      </c>
      <c r="H647" s="2" t="str">
        <f>VLOOKUP(C647,customers!$A$1:I1646,7,FALSE)</f>
        <v>United States</v>
      </c>
      <c r="I647" t="str">
        <f>VLOOKUP(D647,products!$A$1:G694,2,FALSE)</f>
        <v>Ara</v>
      </c>
      <c r="J647" t="str">
        <f>VLOOKUP(D647,products!$A$1:G694,3,FALSE)</f>
        <v>D</v>
      </c>
      <c r="K647" s="1">
        <f>VLOOKUP(D647,products!$A$1:G694,4,FALSE)</f>
        <v>2.5</v>
      </c>
      <c r="L647" s="6">
        <f>VLOOKUP(D647,products!$A$1:G694,5,FALSE)</f>
        <v>22.884999999999998</v>
      </c>
      <c r="M647" s="6">
        <f t="shared" si="10"/>
        <v>68.655000000000001</v>
      </c>
      <c r="N647" t="s">
        <v>6198</v>
      </c>
      <c r="O647" t="s">
        <v>6204</v>
      </c>
    </row>
    <row r="648" spans="1:15" x14ac:dyDescent="0.4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2" t="str">
        <f>IF(_xlfn.XLOOKUP(C648,customers!$A$1:$A$1001,customers!$B$1:$B$1001,,0)=0," ",(_xlfn.XLOOKUP(C648,customers!$A$1:$A$1001,customers!$B$1:$B$1001,,0)))</f>
        <v>Dottie Rallin</v>
      </c>
      <c r="G648" s="2" t="str">
        <f>IF(VLOOKUP(C648,customers!$A$1:I1647,3,FALSE)=0," ",(VLOOKUP(C648,customers!$A$1:I1647,3,FALSE)))</f>
        <v>drallinhy@howstuffworks.com</v>
      </c>
      <c r="H648" s="2" t="str">
        <f>VLOOKUP(C648,customers!$A$1:I1647,7,FALSE)</f>
        <v>United States</v>
      </c>
      <c r="I648" t="str">
        <f>VLOOKUP(D648,products!$A$1:G695,2,FALSE)</f>
        <v>Ara</v>
      </c>
      <c r="J648" t="str">
        <f>VLOOKUP(D648,products!$A$1:G695,3,FALSE)</f>
        <v>D</v>
      </c>
      <c r="K648" s="1">
        <f>VLOOKUP(D648,products!$A$1:G695,4,FALSE)</f>
        <v>1</v>
      </c>
      <c r="L648" s="6">
        <f>VLOOKUP(D648,products!$A$1:G695,5,FALSE)</f>
        <v>9.9499999999999993</v>
      </c>
      <c r="M648" s="6">
        <f t="shared" si="10"/>
        <v>9.9499999999999993</v>
      </c>
      <c r="N648" t="s">
        <v>6198</v>
      </c>
      <c r="O648" t="s">
        <v>6204</v>
      </c>
    </row>
    <row r="649" spans="1:15" x14ac:dyDescent="0.4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2" t="str">
        <f>IF(_xlfn.XLOOKUP(C649,customers!$A$1:$A$1001,customers!$B$1:$B$1001,,0)=0," ",(_xlfn.XLOOKUP(C649,customers!$A$1:$A$1001,customers!$B$1:$B$1001,,0)))</f>
        <v>Ardith Chill</v>
      </c>
      <c r="G649" s="2" t="str">
        <f>IF(VLOOKUP(C649,customers!$A$1:I1648,3,FALSE)=0," ",(VLOOKUP(C649,customers!$A$1:I1648,3,FALSE)))</f>
        <v>achillhz@epa.gov</v>
      </c>
      <c r="H649" s="2" t="str">
        <f>VLOOKUP(C649,customers!$A$1:I1648,7,FALSE)</f>
        <v>United Kingdom</v>
      </c>
      <c r="I649" t="str">
        <f>VLOOKUP(D649,products!$A$1:G696,2,FALSE)</f>
        <v>Lib</v>
      </c>
      <c r="J649" t="str">
        <f>VLOOKUP(D649,products!$A$1:G696,3,FALSE)</f>
        <v>L</v>
      </c>
      <c r="K649" s="1">
        <f>VLOOKUP(D649,products!$A$1:G696,4,FALSE)</f>
        <v>0.5</v>
      </c>
      <c r="L649" s="6">
        <f>VLOOKUP(D649,products!$A$1:G696,5,FALSE)</f>
        <v>9.51</v>
      </c>
      <c r="M649" s="6">
        <f t="shared" si="10"/>
        <v>28.53</v>
      </c>
      <c r="N649" t="s">
        <v>6199</v>
      </c>
      <c r="O649" t="s">
        <v>6203</v>
      </c>
    </row>
    <row r="650" spans="1:15" x14ac:dyDescent="0.4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2" t="str">
        <f>IF(_xlfn.XLOOKUP(C650,customers!$A$1:$A$1001,customers!$B$1:$B$1001,,0)=0," ",(_xlfn.XLOOKUP(C650,customers!$A$1:$A$1001,customers!$B$1:$B$1001,,0)))</f>
        <v>Tuckie Mathonnet</v>
      </c>
      <c r="G650" s="2" t="str">
        <f>IF(VLOOKUP(C650,customers!$A$1:I1649,3,FALSE)=0," ",(VLOOKUP(C650,customers!$A$1:I1649,3,FALSE)))</f>
        <v>tmathonneti0@google.co.jp</v>
      </c>
      <c r="H650" s="2" t="str">
        <f>VLOOKUP(C650,customers!$A$1:I1649,7,FALSE)</f>
        <v>United States</v>
      </c>
      <c r="I650" t="str">
        <f>VLOOKUP(D650,products!$A$1:G697,2,FALSE)</f>
        <v>Rob</v>
      </c>
      <c r="J650" t="str">
        <f>VLOOKUP(D650,products!$A$1:G697,3,FALSE)</f>
        <v>D</v>
      </c>
      <c r="K650" s="1">
        <f>VLOOKUP(D650,products!$A$1:G697,4,FALSE)</f>
        <v>0.2</v>
      </c>
      <c r="L650" s="6">
        <f>VLOOKUP(D650,products!$A$1:G697,5,FALSE)</f>
        <v>2.6849999999999996</v>
      </c>
      <c r="M650" s="6">
        <f t="shared" si="10"/>
        <v>16.11</v>
      </c>
      <c r="N650" t="s">
        <v>6196</v>
      </c>
      <c r="O650" t="s">
        <v>6204</v>
      </c>
    </row>
    <row r="651" spans="1:15" x14ac:dyDescent="0.4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2" t="str">
        <f>IF(_xlfn.XLOOKUP(C651,customers!$A$1:$A$1001,customers!$B$1:$B$1001,,0)=0," ",(_xlfn.XLOOKUP(C651,customers!$A$1:$A$1001,customers!$B$1:$B$1001,,0)))</f>
        <v>Charmane Denys</v>
      </c>
      <c r="G651" s="2" t="str">
        <f>IF(VLOOKUP(C651,customers!$A$1:I1650,3,FALSE)=0," ",(VLOOKUP(C651,customers!$A$1:I1650,3,FALSE)))</f>
        <v>cdenysi1@is.gd</v>
      </c>
      <c r="H651" s="2" t="str">
        <f>VLOOKUP(C651,customers!$A$1:I1650,7,FALSE)</f>
        <v>United Kingdom</v>
      </c>
      <c r="I651" t="str">
        <f>VLOOKUP(D651,products!$A$1:G698,2,FALSE)</f>
        <v>Lib</v>
      </c>
      <c r="J651" t="str">
        <f>VLOOKUP(D651,products!$A$1:G698,3,FALSE)</f>
        <v>L</v>
      </c>
      <c r="K651" s="1">
        <f>VLOOKUP(D651,products!$A$1:G698,4,FALSE)</f>
        <v>1</v>
      </c>
      <c r="L651" s="6">
        <f>VLOOKUP(D651,products!$A$1:G698,5,FALSE)</f>
        <v>15.85</v>
      </c>
      <c r="M651" s="6">
        <f t="shared" si="10"/>
        <v>95.1</v>
      </c>
      <c r="N651" t="s">
        <v>6199</v>
      </c>
      <c r="O651" t="s">
        <v>6203</v>
      </c>
    </row>
    <row r="652" spans="1:15" x14ac:dyDescent="0.4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2" t="str">
        <f>IF(_xlfn.XLOOKUP(C652,customers!$A$1:$A$1001,customers!$B$1:$B$1001,,0)=0," ",(_xlfn.XLOOKUP(C652,customers!$A$1:$A$1001,customers!$B$1:$B$1001,,0)))</f>
        <v>Cecily Stebbings</v>
      </c>
      <c r="G652" s="2" t="str">
        <f>IF(VLOOKUP(C652,customers!$A$1:I1651,3,FALSE)=0," ",(VLOOKUP(C652,customers!$A$1:I1651,3,FALSE)))</f>
        <v>cstebbingsi2@drupal.org</v>
      </c>
      <c r="H652" s="2" t="str">
        <f>VLOOKUP(C652,customers!$A$1:I1651,7,FALSE)</f>
        <v>United States</v>
      </c>
      <c r="I652" t="str">
        <f>VLOOKUP(D652,products!$A$1:G699,2,FALSE)</f>
        <v>Rob</v>
      </c>
      <c r="J652" t="str">
        <f>VLOOKUP(D652,products!$A$1:G699,3,FALSE)</f>
        <v>D</v>
      </c>
      <c r="K652" s="1">
        <f>VLOOKUP(D652,products!$A$1:G699,4,FALSE)</f>
        <v>0.5</v>
      </c>
      <c r="L652" s="6">
        <f>VLOOKUP(D652,products!$A$1:G699,5,FALSE)</f>
        <v>5.3699999999999992</v>
      </c>
      <c r="M652" s="6">
        <f t="shared" si="10"/>
        <v>5.3699999999999992</v>
      </c>
      <c r="N652" t="s">
        <v>6196</v>
      </c>
      <c r="O652" t="s">
        <v>6204</v>
      </c>
    </row>
    <row r="653" spans="1:15" x14ac:dyDescent="0.4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2" t="str">
        <f>IF(_xlfn.XLOOKUP(C653,customers!$A$1:$A$1001,customers!$B$1:$B$1001,,0)=0," ",(_xlfn.XLOOKUP(C653,customers!$A$1:$A$1001,customers!$B$1:$B$1001,,0)))</f>
        <v>Giana Tonnesen</v>
      </c>
      <c r="G653" s="2" t="str">
        <f>IF(VLOOKUP(C653,customers!$A$1:I1652,3,FALSE)=0," ",(VLOOKUP(C653,customers!$A$1:I1652,3,FALSE)))</f>
        <v xml:space="preserve"> </v>
      </c>
      <c r="H653" s="2" t="str">
        <f>VLOOKUP(C653,customers!$A$1:I1652,7,FALSE)</f>
        <v>United States</v>
      </c>
      <c r="I653" t="str">
        <f>VLOOKUP(D653,products!$A$1:G700,2,FALSE)</f>
        <v>Rob</v>
      </c>
      <c r="J653" t="str">
        <f>VLOOKUP(D653,products!$A$1:G700,3,FALSE)</f>
        <v>L</v>
      </c>
      <c r="K653" s="1">
        <f>VLOOKUP(D653,products!$A$1:G700,4,FALSE)</f>
        <v>1</v>
      </c>
      <c r="L653" s="6">
        <f>VLOOKUP(D653,products!$A$1:G700,5,FALSE)</f>
        <v>11.95</v>
      </c>
      <c r="M653" s="6">
        <f t="shared" si="10"/>
        <v>47.8</v>
      </c>
      <c r="N653" t="s">
        <v>6196</v>
      </c>
      <c r="O653" t="s">
        <v>6203</v>
      </c>
    </row>
    <row r="654" spans="1:15" x14ac:dyDescent="0.4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2" t="str">
        <f>IF(_xlfn.XLOOKUP(C654,customers!$A$1:$A$1001,customers!$B$1:$B$1001,,0)=0," ",(_xlfn.XLOOKUP(C654,customers!$A$1:$A$1001,customers!$B$1:$B$1001,,0)))</f>
        <v>Rhetta Zywicki</v>
      </c>
      <c r="G654" s="2" t="str">
        <f>IF(VLOOKUP(C654,customers!$A$1:I1653,3,FALSE)=0," ",(VLOOKUP(C654,customers!$A$1:I1653,3,FALSE)))</f>
        <v>rzywickii4@ifeng.com</v>
      </c>
      <c r="H654" s="2" t="str">
        <f>VLOOKUP(C654,customers!$A$1:I1653,7,FALSE)</f>
        <v>Ireland</v>
      </c>
      <c r="I654" t="str">
        <f>VLOOKUP(D654,products!$A$1:G701,2,FALSE)</f>
        <v>Lib</v>
      </c>
      <c r="J654" t="str">
        <f>VLOOKUP(D654,products!$A$1:G701,3,FALSE)</f>
        <v>L</v>
      </c>
      <c r="K654" s="1">
        <f>VLOOKUP(D654,products!$A$1:G701,4,FALSE)</f>
        <v>1</v>
      </c>
      <c r="L654" s="6">
        <f>VLOOKUP(D654,products!$A$1:G701,5,FALSE)</f>
        <v>15.85</v>
      </c>
      <c r="M654" s="6">
        <f t="shared" si="10"/>
        <v>63.4</v>
      </c>
      <c r="N654" t="s">
        <v>6199</v>
      </c>
      <c r="O654" t="s">
        <v>6203</v>
      </c>
    </row>
    <row r="655" spans="1:15" x14ac:dyDescent="0.4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2" t="str">
        <f>IF(_xlfn.XLOOKUP(C655,customers!$A$1:$A$1001,customers!$B$1:$B$1001,,0)=0," ",(_xlfn.XLOOKUP(C655,customers!$A$1:$A$1001,customers!$B$1:$B$1001,,0)))</f>
        <v>Almeria Burgett</v>
      </c>
      <c r="G655" s="2" t="str">
        <f>IF(VLOOKUP(C655,customers!$A$1:I1654,3,FALSE)=0," ",(VLOOKUP(C655,customers!$A$1:I1654,3,FALSE)))</f>
        <v>aburgetti5@moonfruit.com</v>
      </c>
      <c r="H655" s="2" t="str">
        <f>VLOOKUP(C655,customers!$A$1:I1654,7,FALSE)</f>
        <v>United States</v>
      </c>
      <c r="I655" t="str">
        <f>VLOOKUP(D655,products!$A$1:G702,2,FALSE)</f>
        <v>Ara</v>
      </c>
      <c r="J655" t="str">
        <f>VLOOKUP(D655,products!$A$1:G702,3,FALSE)</f>
        <v>M</v>
      </c>
      <c r="K655" s="1">
        <f>VLOOKUP(D655,products!$A$1:G702,4,FALSE)</f>
        <v>2.5</v>
      </c>
      <c r="L655" s="6">
        <f>VLOOKUP(D655,products!$A$1:G702,5,FALSE)</f>
        <v>25.874999999999996</v>
      </c>
      <c r="M655" s="6">
        <f t="shared" si="10"/>
        <v>103.49999999999999</v>
      </c>
      <c r="N655" t="s">
        <v>6198</v>
      </c>
      <c r="O655" t="s">
        <v>6202</v>
      </c>
    </row>
    <row r="656" spans="1:15" x14ac:dyDescent="0.4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2" t="str">
        <f>IF(_xlfn.XLOOKUP(C656,customers!$A$1:$A$1001,customers!$B$1:$B$1001,,0)=0," ",(_xlfn.XLOOKUP(C656,customers!$A$1:$A$1001,customers!$B$1:$B$1001,,0)))</f>
        <v>Marvin Malloy</v>
      </c>
      <c r="G656" s="2" t="str">
        <f>IF(VLOOKUP(C656,customers!$A$1:I1655,3,FALSE)=0," ",(VLOOKUP(C656,customers!$A$1:I1655,3,FALSE)))</f>
        <v>mmalloyi6@seattletimes.com</v>
      </c>
      <c r="H656" s="2" t="str">
        <f>VLOOKUP(C656,customers!$A$1:I1655,7,FALSE)</f>
        <v>United States</v>
      </c>
      <c r="I656" t="str">
        <f>VLOOKUP(D656,products!$A$1:G703,2,FALSE)</f>
        <v>Ara</v>
      </c>
      <c r="J656" t="str">
        <f>VLOOKUP(D656,products!$A$1:G703,3,FALSE)</f>
        <v>D</v>
      </c>
      <c r="K656" s="1">
        <f>VLOOKUP(D656,products!$A$1:G703,4,FALSE)</f>
        <v>2.5</v>
      </c>
      <c r="L656" s="6">
        <f>VLOOKUP(D656,products!$A$1:G703,5,FALSE)</f>
        <v>22.884999999999998</v>
      </c>
      <c r="M656" s="6">
        <f t="shared" si="10"/>
        <v>68.655000000000001</v>
      </c>
      <c r="N656" t="s">
        <v>6198</v>
      </c>
      <c r="O656" t="s">
        <v>6204</v>
      </c>
    </row>
    <row r="657" spans="1:15" x14ac:dyDescent="0.4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2" t="str">
        <f>IF(_xlfn.XLOOKUP(C657,customers!$A$1:$A$1001,customers!$B$1:$B$1001,,0)=0," ",(_xlfn.XLOOKUP(C657,customers!$A$1:$A$1001,customers!$B$1:$B$1001,,0)))</f>
        <v>Maxim McParland</v>
      </c>
      <c r="G657" s="2" t="str">
        <f>IF(VLOOKUP(C657,customers!$A$1:I1656,3,FALSE)=0," ",(VLOOKUP(C657,customers!$A$1:I1656,3,FALSE)))</f>
        <v>mmcparlandi7@w3.org</v>
      </c>
      <c r="H657" s="2" t="str">
        <f>VLOOKUP(C657,customers!$A$1:I1656,7,FALSE)</f>
        <v>United States</v>
      </c>
      <c r="I657" t="str">
        <f>VLOOKUP(D657,products!$A$1:G704,2,FALSE)</f>
        <v>Rob</v>
      </c>
      <c r="J657" t="str">
        <f>VLOOKUP(D657,products!$A$1:G704,3,FALSE)</f>
        <v>M</v>
      </c>
      <c r="K657" s="1">
        <f>VLOOKUP(D657,products!$A$1:G704,4,FALSE)</f>
        <v>2.5</v>
      </c>
      <c r="L657" s="6">
        <f>VLOOKUP(D657,products!$A$1:G704,5,FALSE)</f>
        <v>22.884999999999998</v>
      </c>
      <c r="M657" s="6">
        <f t="shared" si="10"/>
        <v>45.769999999999996</v>
      </c>
      <c r="N657" t="s">
        <v>6196</v>
      </c>
      <c r="O657" t="s">
        <v>6202</v>
      </c>
    </row>
    <row r="658" spans="1:15" x14ac:dyDescent="0.4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2" t="str">
        <f>IF(_xlfn.XLOOKUP(C658,customers!$A$1:$A$1001,customers!$B$1:$B$1001,,0)=0," ",(_xlfn.XLOOKUP(C658,customers!$A$1:$A$1001,customers!$B$1:$B$1001,,0)))</f>
        <v>Sylas Jennaroy</v>
      </c>
      <c r="G658" s="2" t="str">
        <f>IF(VLOOKUP(C658,customers!$A$1:I1657,3,FALSE)=0," ",(VLOOKUP(C658,customers!$A$1:I1657,3,FALSE)))</f>
        <v>sjennaroyi8@purevolume.com</v>
      </c>
      <c r="H658" s="2" t="str">
        <f>VLOOKUP(C658,customers!$A$1:I1657,7,FALSE)</f>
        <v>United States</v>
      </c>
      <c r="I658" t="str">
        <f>VLOOKUP(D658,products!$A$1:G705,2,FALSE)</f>
        <v>Lib</v>
      </c>
      <c r="J658" t="str">
        <f>VLOOKUP(D658,products!$A$1:G705,3,FALSE)</f>
        <v>D</v>
      </c>
      <c r="K658" s="1">
        <f>VLOOKUP(D658,products!$A$1:G705,4,FALSE)</f>
        <v>1</v>
      </c>
      <c r="L658" s="6">
        <f>VLOOKUP(D658,products!$A$1:G705,5,FALSE)</f>
        <v>12.95</v>
      </c>
      <c r="M658" s="6">
        <f t="shared" si="10"/>
        <v>51.8</v>
      </c>
      <c r="N658" t="s">
        <v>6199</v>
      </c>
      <c r="O658" t="s">
        <v>6204</v>
      </c>
    </row>
    <row r="659" spans="1:15" x14ac:dyDescent="0.4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2" t="str">
        <f>IF(_xlfn.XLOOKUP(C659,customers!$A$1:$A$1001,customers!$B$1:$B$1001,,0)=0," ",(_xlfn.XLOOKUP(C659,customers!$A$1:$A$1001,customers!$B$1:$B$1001,,0)))</f>
        <v>Wren Place</v>
      </c>
      <c r="G659" s="2" t="str">
        <f>IF(VLOOKUP(C659,customers!$A$1:I1658,3,FALSE)=0," ",(VLOOKUP(C659,customers!$A$1:I1658,3,FALSE)))</f>
        <v>wplacei9@wsj.com</v>
      </c>
      <c r="H659" s="2" t="str">
        <f>VLOOKUP(C659,customers!$A$1:I1658,7,FALSE)</f>
        <v>United States</v>
      </c>
      <c r="I659" t="str">
        <f>VLOOKUP(D659,products!$A$1:G706,2,FALSE)</f>
        <v>Ara</v>
      </c>
      <c r="J659" t="str">
        <f>VLOOKUP(D659,products!$A$1:G706,3,FALSE)</f>
        <v>M</v>
      </c>
      <c r="K659" s="1">
        <f>VLOOKUP(D659,products!$A$1:G706,4,FALSE)</f>
        <v>0.5</v>
      </c>
      <c r="L659" s="6">
        <f>VLOOKUP(D659,products!$A$1:G706,5,FALSE)</f>
        <v>6.75</v>
      </c>
      <c r="M659" s="6">
        <f t="shared" si="10"/>
        <v>13.5</v>
      </c>
      <c r="N659" t="s">
        <v>6198</v>
      </c>
      <c r="O659" t="s">
        <v>6202</v>
      </c>
    </row>
    <row r="660" spans="1:15" x14ac:dyDescent="0.4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2" t="str">
        <f>IF(_xlfn.XLOOKUP(C660,customers!$A$1:$A$1001,customers!$B$1:$B$1001,,0)=0," ",(_xlfn.XLOOKUP(C660,customers!$A$1:$A$1001,customers!$B$1:$B$1001,,0)))</f>
        <v>Janella Millett</v>
      </c>
      <c r="G660" s="2" t="str">
        <f>IF(VLOOKUP(C660,customers!$A$1:I1659,3,FALSE)=0," ",(VLOOKUP(C660,customers!$A$1:I1659,3,FALSE)))</f>
        <v>jmillettik@addtoany.com</v>
      </c>
      <c r="H660" s="2" t="str">
        <f>VLOOKUP(C660,customers!$A$1:I1659,7,FALSE)</f>
        <v>United States</v>
      </c>
      <c r="I660" t="str">
        <f>VLOOKUP(D660,products!$A$1:G707,2,FALSE)</f>
        <v>Exc</v>
      </c>
      <c r="J660" t="str">
        <f>VLOOKUP(D660,products!$A$1:G707,3,FALSE)</f>
        <v>M</v>
      </c>
      <c r="K660" s="1">
        <f>VLOOKUP(D660,products!$A$1:G707,4,FALSE)</f>
        <v>0.5</v>
      </c>
      <c r="L660" s="6">
        <f>VLOOKUP(D660,products!$A$1:G707,5,FALSE)</f>
        <v>8.25</v>
      </c>
      <c r="M660" s="6">
        <f t="shared" si="10"/>
        <v>24.75</v>
      </c>
      <c r="N660" t="s">
        <v>6197</v>
      </c>
      <c r="O660" t="s">
        <v>6202</v>
      </c>
    </row>
    <row r="661" spans="1:15" x14ac:dyDescent="0.4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2" t="str">
        <f>IF(_xlfn.XLOOKUP(C661,customers!$A$1:$A$1001,customers!$B$1:$B$1001,,0)=0," ",(_xlfn.XLOOKUP(C661,customers!$A$1:$A$1001,customers!$B$1:$B$1001,,0)))</f>
        <v>Dollie Gadsden</v>
      </c>
      <c r="G661" s="2" t="str">
        <f>IF(VLOOKUP(C661,customers!$A$1:I1660,3,FALSE)=0," ",(VLOOKUP(C661,customers!$A$1:I1660,3,FALSE)))</f>
        <v>dgadsdenib@google.com.hk</v>
      </c>
      <c r="H661" s="2" t="str">
        <f>VLOOKUP(C661,customers!$A$1:I1660,7,FALSE)</f>
        <v>Ireland</v>
      </c>
      <c r="I661" t="str">
        <f>VLOOKUP(D661,products!$A$1:G708,2,FALSE)</f>
        <v>Ara</v>
      </c>
      <c r="J661" t="str">
        <f>VLOOKUP(D661,products!$A$1:G708,3,FALSE)</f>
        <v>D</v>
      </c>
      <c r="K661" s="1">
        <f>VLOOKUP(D661,products!$A$1:G708,4,FALSE)</f>
        <v>2.5</v>
      </c>
      <c r="L661" s="6">
        <f>VLOOKUP(D661,products!$A$1:G708,5,FALSE)</f>
        <v>22.884999999999998</v>
      </c>
      <c r="M661" s="6">
        <f t="shared" si="10"/>
        <v>45.769999999999996</v>
      </c>
      <c r="N661" t="s">
        <v>6198</v>
      </c>
      <c r="O661" t="s">
        <v>6204</v>
      </c>
    </row>
    <row r="662" spans="1:15" x14ac:dyDescent="0.4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2" t="str">
        <f>IF(_xlfn.XLOOKUP(C662,customers!$A$1:$A$1001,customers!$B$1:$B$1001,,0)=0," ",(_xlfn.XLOOKUP(C662,customers!$A$1:$A$1001,customers!$B$1:$B$1001,,0)))</f>
        <v>Val Wakelin</v>
      </c>
      <c r="G662" s="2" t="str">
        <f>IF(VLOOKUP(C662,customers!$A$1:I1661,3,FALSE)=0," ",(VLOOKUP(C662,customers!$A$1:I1661,3,FALSE)))</f>
        <v>vwakelinic@unesco.org</v>
      </c>
      <c r="H662" s="2" t="str">
        <f>VLOOKUP(C662,customers!$A$1:I1661,7,FALSE)</f>
        <v>United States</v>
      </c>
      <c r="I662" t="str">
        <f>VLOOKUP(D662,products!$A$1:G709,2,FALSE)</f>
        <v>Exc</v>
      </c>
      <c r="J662" t="str">
        <f>VLOOKUP(D662,products!$A$1:G709,3,FALSE)</f>
        <v>L</v>
      </c>
      <c r="K662" s="1">
        <f>VLOOKUP(D662,products!$A$1:G709,4,FALSE)</f>
        <v>0.5</v>
      </c>
      <c r="L662" s="6">
        <f>VLOOKUP(D662,products!$A$1:G709,5,FALSE)</f>
        <v>8.91</v>
      </c>
      <c r="M662" s="6">
        <f t="shared" si="10"/>
        <v>53.46</v>
      </c>
      <c r="N662" t="s">
        <v>6197</v>
      </c>
      <c r="O662" t="s">
        <v>6203</v>
      </c>
    </row>
    <row r="663" spans="1:15" x14ac:dyDescent="0.4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2" t="str">
        <f>IF(_xlfn.XLOOKUP(C663,customers!$A$1:$A$1001,customers!$B$1:$B$1001,,0)=0," ",(_xlfn.XLOOKUP(C663,customers!$A$1:$A$1001,customers!$B$1:$B$1001,,0)))</f>
        <v>Annie Campsall</v>
      </c>
      <c r="G663" s="2" t="str">
        <f>IF(VLOOKUP(C663,customers!$A$1:I1662,3,FALSE)=0," ",(VLOOKUP(C663,customers!$A$1:I1662,3,FALSE)))</f>
        <v>acampsallid@zimbio.com</v>
      </c>
      <c r="H663" s="2" t="str">
        <f>VLOOKUP(C663,customers!$A$1:I1662,7,FALSE)</f>
        <v>United States</v>
      </c>
      <c r="I663" t="str">
        <f>VLOOKUP(D663,products!$A$1:G710,2,FALSE)</f>
        <v>Ara</v>
      </c>
      <c r="J663" t="str">
        <f>VLOOKUP(D663,products!$A$1:G710,3,FALSE)</f>
        <v>M</v>
      </c>
      <c r="K663" s="1">
        <f>VLOOKUP(D663,products!$A$1:G710,4,FALSE)</f>
        <v>0.2</v>
      </c>
      <c r="L663" s="6">
        <f>VLOOKUP(D663,products!$A$1:G710,5,FALSE)</f>
        <v>3.375</v>
      </c>
      <c r="M663" s="6">
        <f t="shared" si="10"/>
        <v>20.25</v>
      </c>
      <c r="N663" t="s">
        <v>6198</v>
      </c>
      <c r="O663" t="s">
        <v>6202</v>
      </c>
    </row>
    <row r="664" spans="1:15" x14ac:dyDescent="0.4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2" t="str">
        <f>IF(_xlfn.XLOOKUP(C664,customers!$A$1:$A$1001,customers!$B$1:$B$1001,,0)=0," ",(_xlfn.XLOOKUP(C664,customers!$A$1:$A$1001,customers!$B$1:$B$1001,,0)))</f>
        <v>Shermy Moseby</v>
      </c>
      <c r="G664" s="2" t="str">
        <f>IF(VLOOKUP(C664,customers!$A$1:I1663,3,FALSE)=0," ",(VLOOKUP(C664,customers!$A$1:I1663,3,FALSE)))</f>
        <v>smosebyie@stanford.edu</v>
      </c>
      <c r="H664" s="2" t="str">
        <f>VLOOKUP(C664,customers!$A$1:I1663,7,FALSE)</f>
        <v>United States</v>
      </c>
      <c r="I664" t="str">
        <f>VLOOKUP(D664,products!$A$1:G711,2,FALSE)</f>
        <v>Lib</v>
      </c>
      <c r="J664" t="str">
        <f>VLOOKUP(D664,products!$A$1:G711,3,FALSE)</f>
        <v>D</v>
      </c>
      <c r="K664" s="1">
        <f>VLOOKUP(D664,products!$A$1:G711,4,FALSE)</f>
        <v>2.5</v>
      </c>
      <c r="L664" s="6">
        <f>VLOOKUP(D664,products!$A$1:G711,5,FALSE)</f>
        <v>29.784999999999997</v>
      </c>
      <c r="M664" s="6">
        <f t="shared" si="10"/>
        <v>148.92499999999998</v>
      </c>
      <c r="N664" t="s">
        <v>6199</v>
      </c>
      <c r="O664" t="s">
        <v>6204</v>
      </c>
    </row>
    <row r="665" spans="1:15" x14ac:dyDescent="0.4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2" t="str">
        <f>IF(_xlfn.XLOOKUP(C665,customers!$A$1:$A$1001,customers!$B$1:$B$1001,,0)=0," ",(_xlfn.XLOOKUP(C665,customers!$A$1:$A$1001,customers!$B$1:$B$1001,,0)))</f>
        <v>Corrie Wass</v>
      </c>
      <c r="G665" s="2" t="str">
        <f>IF(VLOOKUP(C665,customers!$A$1:I1664,3,FALSE)=0," ",(VLOOKUP(C665,customers!$A$1:I1664,3,FALSE)))</f>
        <v>cwassif@prweb.com</v>
      </c>
      <c r="H665" s="2" t="str">
        <f>VLOOKUP(C665,customers!$A$1:I1664,7,FALSE)</f>
        <v>United States</v>
      </c>
      <c r="I665" t="str">
        <f>VLOOKUP(D665,products!$A$1:G712,2,FALSE)</f>
        <v>Ara</v>
      </c>
      <c r="J665" t="str">
        <f>VLOOKUP(D665,products!$A$1:G712,3,FALSE)</f>
        <v>M</v>
      </c>
      <c r="K665" s="1">
        <f>VLOOKUP(D665,products!$A$1:G712,4,FALSE)</f>
        <v>1</v>
      </c>
      <c r="L665" s="6">
        <f>VLOOKUP(D665,products!$A$1:G712,5,FALSE)</f>
        <v>11.25</v>
      </c>
      <c r="M665" s="6">
        <f t="shared" si="10"/>
        <v>67.5</v>
      </c>
      <c r="N665" t="s">
        <v>6198</v>
      </c>
      <c r="O665" t="s">
        <v>6202</v>
      </c>
    </row>
    <row r="666" spans="1:15" x14ac:dyDescent="0.4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2" t="str">
        <f>IF(_xlfn.XLOOKUP(C666,customers!$A$1:$A$1001,customers!$B$1:$B$1001,,0)=0," ",(_xlfn.XLOOKUP(C666,customers!$A$1:$A$1001,customers!$B$1:$B$1001,,0)))</f>
        <v>Ira Sjostrom</v>
      </c>
      <c r="G666" s="2" t="str">
        <f>IF(VLOOKUP(C666,customers!$A$1:I1665,3,FALSE)=0," ",(VLOOKUP(C666,customers!$A$1:I1665,3,FALSE)))</f>
        <v>isjostromig@pbs.org</v>
      </c>
      <c r="H666" s="2" t="str">
        <f>VLOOKUP(C666,customers!$A$1:I1665,7,FALSE)</f>
        <v>United States</v>
      </c>
      <c r="I666" t="str">
        <f>VLOOKUP(D666,products!$A$1:G713,2,FALSE)</f>
        <v>Exc</v>
      </c>
      <c r="J666" t="str">
        <f>VLOOKUP(D666,products!$A$1:G713,3,FALSE)</f>
        <v>D</v>
      </c>
      <c r="K666" s="1">
        <f>VLOOKUP(D666,products!$A$1:G713,4,FALSE)</f>
        <v>1</v>
      </c>
      <c r="L666" s="6">
        <f>VLOOKUP(D666,products!$A$1:G713,5,FALSE)</f>
        <v>12.15</v>
      </c>
      <c r="M666" s="6">
        <f t="shared" si="10"/>
        <v>72.900000000000006</v>
      </c>
      <c r="N666" t="s">
        <v>6197</v>
      </c>
      <c r="O666" t="s">
        <v>6204</v>
      </c>
    </row>
    <row r="667" spans="1:15" x14ac:dyDescent="0.4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2" t="str">
        <f>IF(_xlfn.XLOOKUP(C667,customers!$A$1:$A$1001,customers!$B$1:$B$1001,,0)=0," ",(_xlfn.XLOOKUP(C667,customers!$A$1:$A$1001,customers!$B$1:$B$1001,,0)))</f>
        <v>Ira Sjostrom</v>
      </c>
      <c r="G667" s="2" t="str">
        <f>IF(VLOOKUP(C667,customers!$A$1:I1666,3,FALSE)=0," ",(VLOOKUP(C667,customers!$A$1:I1666,3,FALSE)))</f>
        <v>isjostromig@pbs.org</v>
      </c>
      <c r="H667" s="2" t="str">
        <f>VLOOKUP(C667,customers!$A$1:I1666,7,FALSE)</f>
        <v>United States</v>
      </c>
      <c r="I667" t="str">
        <f>VLOOKUP(D667,products!$A$1:G714,2,FALSE)</f>
        <v>Lib</v>
      </c>
      <c r="J667" t="str">
        <f>VLOOKUP(D667,products!$A$1:G714,3,FALSE)</f>
        <v>D</v>
      </c>
      <c r="K667" s="1">
        <f>VLOOKUP(D667,products!$A$1:G714,4,FALSE)</f>
        <v>0.2</v>
      </c>
      <c r="L667" s="6">
        <f>VLOOKUP(D667,products!$A$1:G714,5,FALSE)</f>
        <v>3.8849999999999998</v>
      </c>
      <c r="M667" s="6">
        <f t="shared" si="10"/>
        <v>7.77</v>
      </c>
      <c r="N667" t="s">
        <v>6199</v>
      </c>
      <c r="O667" t="s">
        <v>6204</v>
      </c>
    </row>
    <row r="668" spans="1:15" x14ac:dyDescent="0.4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2" t="str">
        <f>IF(_xlfn.XLOOKUP(C668,customers!$A$1:$A$1001,customers!$B$1:$B$1001,,0)=0," ",(_xlfn.XLOOKUP(C668,customers!$A$1:$A$1001,customers!$B$1:$B$1001,,0)))</f>
        <v>Jermaine Branchett</v>
      </c>
      <c r="G668" s="2" t="str">
        <f>IF(VLOOKUP(C668,customers!$A$1:I1667,3,FALSE)=0," ",(VLOOKUP(C668,customers!$A$1:I1667,3,FALSE)))</f>
        <v>jbranchettii@bravesites.com</v>
      </c>
      <c r="H668" s="2" t="str">
        <f>VLOOKUP(C668,customers!$A$1:I1667,7,FALSE)</f>
        <v>United States</v>
      </c>
      <c r="I668" t="str">
        <f>VLOOKUP(D668,products!$A$1:G715,2,FALSE)</f>
        <v>Ara</v>
      </c>
      <c r="J668" t="str">
        <f>VLOOKUP(D668,products!$A$1:G715,3,FALSE)</f>
        <v>D</v>
      </c>
      <c r="K668" s="1">
        <f>VLOOKUP(D668,products!$A$1:G715,4,FALSE)</f>
        <v>2.5</v>
      </c>
      <c r="L668" s="6">
        <f>VLOOKUP(D668,products!$A$1:G715,5,FALSE)</f>
        <v>22.884999999999998</v>
      </c>
      <c r="M668" s="6">
        <f t="shared" si="10"/>
        <v>91.539999999999992</v>
      </c>
      <c r="N668" t="s">
        <v>6198</v>
      </c>
      <c r="O668" t="s">
        <v>6204</v>
      </c>
    </row>
    <row r="669" spans="1:15" x14ac:dyDescent="0.4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2" t="str">
        <f>IF(_xlfn.XLOOKUP(C669,customers!$A$1:$A$1001,customers!$B$1:$B$1001,,0)=0," ",(_xlfn.XLOOKUP(C669,customers!$A$1:$A$1001,customers!$B$1:$B$1001,,0)))</f>
        <v>Nissie Rudland</v>
      </c>
      <c r="G669" s="2" t="str">
        <f>IF(VLOOKUP(C669,customers!$A$1:I1668,3,FALSE)=0," ",(VLOOKUP(C669,customers!$A$1:I1668,3,FALSE)))</f>
        <v>nrudlandij@blogs.com</v>
      </c>
      <c r="H669" s="2" t="str">
        <f>VLOOKUP(C669,customers!$A$1:I1668,7,FALSE)</f>
        <v>Ireland</v>
      </c>
      <c r="I669" t="str">
        <f>VLOOKUP(D669,products!$A$1:G716,2,FALSE)</f>
        <v>Ara</v>
      </c>
      <c r="J669" t="str">
        <f>VLOOKUP(D669,products!$A$1:G716,3,FALSE)</f>
        <v>D</v>
      </c>
      <c r="K669" s="1">
        <f>VLOOKUP(D669,products!$A$1:G716,4,FALSE)</f>
        <v>1</v>
      </c>
      <c r="L669" s="6">
        <f>VLOOKUP(D669,products!$A$1:G716,5,FALSE)</f>
        <v>9.9499999999999993</v>
      </c>
      <c r="M669" s="6">
        <f t="shared" si="10"/>
        <v>59.699999999999996</v>
      </c>
      <c r="N669" t="s">
        <v>6198</v>
      </c>
      <c r="O669" t="s">
        <v>6204</v>
      </c>
    </row>
    <row r="670" spans="1:15" x14ac:dyDescent="0.4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2" t="str">
        <f>IF(_xlfn.XLOOKUP(C670,customers!$A$1:$A$1001,customers!$B$1:$B$1001,,0)=0," ",(_xlfn.XLOOKUP(C670,customers!$A$1:$A$1001,customers!$B$1:$B$1001,,0)))</f>
        <v>Janella Millett</v>
      </c>
      <c r="G670" s="2" t="str">
        <f>IF(VLOOKUP(C670,customers!$A$1:I1669,3,FALSE)=0," ",(VLOOKUP(C670,customers!$A$1:I1669,3,FALSE)))</f>
        <v>jmillettik@addtoany.com</v>
      </c>
      <c r="H670" s="2" t="str">
        <f>VLOOKUP(C670,customers!$A$1:I1669,7,FALSE)</f>
        <v>United States</v>
      </c>
      <c r="I670" t="str">
        <f>VLOOKUP(D670,products!$A$1:G717,2,FALSE)</f>
        <v>Rob</v>
      </c>
      <c r="J670" t="str">
        <f>VLOOKUP(D670,products!$A$1:G717,3,FALSE)</f>
        <v>L</v>
      </c>
      <c r="K670" s="1">
        <f>VLOOKUP(D670,products!$A$1:G717,4,FALSE)</f>
        <v>2.5</v>
      </c>
      <c r="L670" s="6">
        <f>VLOOKUP(D670,products!$A$1:G717,5,FALSE)</f>
        <v>27.484999999999996</v>
      </c>
      <c r="M670" s="6">
        <f t="shared" si="10"/>
        <v>137.42499999999998</v>
      </c>
      <c r="N670" t="s">
        <v>6196</v>
      </c>
      <c r="O670" t="s">
        <v>6203</v>
      </c>
    </row>
    <row r="671" spans="1:15" x14ac:dyDescent="0.4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2" t="str">
        <f>IF(_xlfn.XLOOKUP(C671,customers!$A$1:$A$1001,customers!$B$1:$B$1001,,0)=0," ",(_xlfn.XLOOKUP(C671,customers!$A$1:$A$1001,customers!$B$1:$B$1001,,0)))</f>
        <v>Ferdie Tourry</v>
      </c>
      <c r="G671" s="2" t="str">
        <f>IF(VLOOKUP(C671,customers!$A$1:I1670,3,FALSE)=0," ",(VLOOKUP(C671,customers!$A$1:I1670,3,FALSE)))</f>
        <v>ftourryil@google.de</v>
      </c>
      <c r="H671" s="2" t="str">
        <f>VLOOKUP(C671,customers!$A$1:I1670,7,FALSE)</f>
        <v>United States</v>
      </c>
      <c r="I671" t="str">
        <f>VLOOKUP(D671,products!$A$1:G718,2,FALSE)</f>
        <v>Lib</v>
      </c>
      <c r="J671" t="str">
        <f>VLOOKUP(D671,products!$A$1:G718,3,FALSE)</f>
        <v>M</v>
      </c>
      <c r="K671" s="1">
        <f>VLOOKUP(D671,products!$A$1:G718,4,FALSE)</f>
        <v>2.5</v>
      </c>
      <c r="L671" s="6">
        <f>VLOOKUP(D671,products!$A$1:G718,5,FALSE)</f>
        <v>33.464999999999996</v>
      </c>
      <c r="M671" s="6">
        <f t="shared" si="10"/>
        <v>66.929999999999993</v>
      </c>
      <c r="N671" t="s">
        <v>6199</v>
      </c>
      <c r="O671" t="s">
        <v>6202</v>
      </c>
    </row>
    <row r="672" spans="1:15" x14ac:dyDescent="0.4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2" t="str">
        <f>IF(_xlfn.XLOOKUP(C672,customers!$A$1:$A$1001,customers!$B$1:$B$1001,,0)=0," ",(_xlfn.XLOOKUP(C672,customers!$A$1:$A$1001,customers!$B$1:$B$1001,,0)))</f>
        <v>Cecil Weatherall</v>
      </c>
      <c r="G672" s="2" t="str">
        <f>IF(VLOOKUP(C672,customers!$A$1:I1671,3,FALSE)=0," ",(VLOOKUP(C672,customers!$A$1:I1671,3,FALSE)))</f>
        <v>cweatherallim@toplist.cz</v>
      </c>
      <c r="H672" s="2" t="str">
        <f>VLOOKUP(C672,customers!$A$1:I1671,7,FALSE)</f>
        <v>United States</v>
      </c>
      <c r="I672" t="str">
        <f>VLOOKUP(D672,products!$A$1:G719,2,FALSE)</f>
        <v>Lib</v>
      </c>
      <c r="J672" t="str">
        <f>VLOOKUP(D672,products!$A$1:G719,3,FALSE)</f>
        <v>M</v>
      </c>
      <c r="K672" s="1">
        <f>VLOOKUP(D672,products!$A$1:G719,4,FALSE)</f>
        <v>0.2</v>
      </c>
      <c r="L672" s="6">
        <f>VLOOKUP(D672,products!$A$1:G719,5,FALSE)</f>
        <v>4.3650000000000002</v>
      </c>
      <c r="M672" s="6">
        <f t="shared" si="10"/>
        <v>13.095000000000001</v>
      </c>
      <c r="N672" t="s">
        <v>6199</v>
      </c>
      <c r="O672" t="s">
        <v>6202</v>
      </c>
    </row>
    <row r="673" spans="1:15" x14ac:dyDescent="0.4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2" t="str">
        <f>IF(_xlfn.XLOOKUP(C673,customers!$A$1:$A$1001,customers!$B$1:$B$1001,,0)=0," ",(_xlfn.XLOOKUP(C673,customers!$A$1:$A$1001,customers!$B$1:$B$1001,,0)))</f>
        <v>Gale Heindrick</v>
      </c>
      <c r="G673" s="2" t="str">
        <f>IF(VLOOKUP(C673,customers!$A$1:I1672,3,FALSE)=0," ",(VLOOKUP(C673,customers!$A$1:I1672,3,FALSE)))</f>
        <v>gheindrickin@usda.gov</v>
      </c>
      <c r="H673" s="2" t="str">
        <f>VLOOKUP(C673,customers!$A$1:I1672,7,FALSE)</f>
        <v>United States</v>
      </c>
      <c r="I673" t="str">
        <f>VLOOKUP(D673,products!$A$1:G720,2,FALSE)</f>
        <v>Rob</v>
      </c>
      <c r="J673" t="str">
        <f>VLOOKUP(D673,products!$A$1:G720,3,FALSE)</f>
        <v>L</v>
      </c>
      <c r="K673" s="1">
        <f>VLOOKUP(D673,products!$A$1:G720,4,FALSE)</f>
        <v>1</v>
      </c>
      <c r="L673" s="6">
        <f>VLOOKUP(D673,products!$A$1:G720,5,FALSE)</f>
        <v>11.95</v>
      </c>
      <c r="M673" s="6">
        <f t="shared" si="10"/>
        <v>59.75</v>
      </c>
      <c r="N673" t="s">
        <v>6196</v>
      </c>
      <c r="O673" t="s">
        <v>6203</v>
      </c>
    </row>
    <row r="674" spans="1:15" x14ac:dyDescent="0.4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2" t="str">
        <f>IF(_xlfn.XLOOKUP(C674,customers!$A$1:$A$1001,customers!$B$1:$B$1001,,0)=0," ",(_xlfn.XLOOKUP(C674,customers!$A$1:$A$1001,customers!$B$1:$B$1001,,0)))</f>
        <v>Layne Imason</v>
      </c>
      <c r="G674" s="2" t="str">
        <f>IF(VLOOKUP(C674,customers!$A$1:I1673,3,FALSE)=0," ",(VLOOKUP(C674,customers!$A$1:I1673,3,FALSE)))</f>
        <v>limasonio@discuz.net</v>
      </c>
      <c r="H674" s="2" t="str">
        <f>VLOOKUP(C674,customers!$A$1:I1673,7,FALSE)</f>
        <v>United States</v>
      </c>
      <c r="I674" t="str">
        <f>VLOOKUP(D674,products!$A$1:G721,2,FALSE)</f>
        <v>Lib</v>
      </c>
      <c r="J674" t="str">
        <f>VLOOKUP(D674,products!$A$1:G721,3,FALSE)</f>
        <v>M</v>
      </c>
      <c r="K674" s="1">
        <f>VLOOKUP(D674,products!$A$1:G721,4,FALSE)</f>
        <v>0.5</v>
      </c>
      <c r="L674" s="6">
        <f>VLOOKUP(D674,products!$A$1:G721,5,FALSE)</f>
        <v>8.73</v>
      </c>
      <c r="M674" s="6">
        <f t="shared" si="10"/>
        <v>43.650000000000006</v>
      </c>
      <c r="N674" t="s">
        <v>6199</v>
      </c>
      <c r="O674" t="s">
        <v>6202</v>
      </c>
    </row>
    <row r="675" spans="1:15" x14ac:dyDescent="0.4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2" t="str">
        <f>IF(_xlfn.XLOOKUP(C675,customers!$A$1:$A$1001,customers!$B$1:$B$1001,,0)=0," ",(_xlfn.XLOOKUP(C675,customers!$A$1:$A$1001,customers!$B$1:$B$1001,,0)))</f>
        <v>Hazel Saill</v>
      </c>
      <c r="G675" s="2" t="str">
        <f>IF(VLOOKUP(C675,customers!$A$1:I1674,3,FALSE)=0," ",(VLOOKUP(C675,customers!$A$1:I1674,3,FALSE)))</f>
        <v>hsaillip@odnoklassniki.ru</v>
      </c>
      <c r="H675" s="2" t="str">
        <f>VLOOKUP(C675,customers!$A$1:I1674,7,FALSE)</f>
        <v>United States</v>
      </c>
      <c r="I675" t="str">
        <f>VLOOKUP(D675,products!$A$1:G722,2,FALSE)</f>
        <v>Exc</v>
      </c>
      <c r="J675" t="str">
        <f>VLOOKUP(D675,products!$A$1:G722,3,FALSE)</f>
        <v>M</v>
      </c>
      <c r="K675" s="1">
        <f>VLOOKUP(D675,products!$A$1:G722,4,FALSE)</f>
        <v>1</v>
      </c>
      <c r="L675" s="6">
        <f>VLOOKUP(D675,products!$A$1:G722,5,FALSE)</f>
        <v>13.75</v>
      </c>
      <c r="M675" s="6">
        <f t="shared" si="10"/>
        <v>82.5</v>
      </c>
      <c r="N675" t="s">
        <v>6197</v>
      </c>
      <c r="O675" t="s">
        <v>6202</v>
      </c>
    </row>
    <row r="676" spans="1:15" x14ac:dyDescent="0.4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2" t="str">
        <f>IF(_xlfn.XLOOKUP(C676,customers!$A$1:$A$1001,customers!$B$1:$B$1001,,0)=0," ",(_xlfn.XLOOKUP(C676,customers!$A$1:$A$1001,customers!$B$1:$B$1001,,0)))</f>
        <v>Hermann Larvor</v>
      </c>
      <c r="G676" s="2" t="str">
        <f>IF(VLOOKUP(C676,customers!$A$1:I1675,3,FALSE)=0," ",(VLOOKUP(C676,customers!$A$1:I1675,3,FALSE)))</f>
        <v>hlarvoriq@last.fm</v>
      </c>
      <c r="H676" s="2" t="str">
        <f>VLOOKUP(C676,customers!$A$1:I1675,7,FALSE)</f>
        <v>United States</v>
      </c>
      <c r="I676" t="str">
        <f>VLOOKUP(D676,products!$A$1:G723,2,FALSE)</f>
        <v>Ara</v>
      </c>
      <c r="J676" t="str">
        <f>VLOOKUP(D676,products!$A$1:G723,3,FALSE)</f>
        <v>L</v>
      </c>
      <c r="K676" s="1">
        <f>VLOOKUP(D676,products!$A$1:G723,4,FALSE)</f>
        <v>2.5</v>
      </c>
      <c r="L676" s="6">
        <f>VLOOKUP(D676,products!$A$1:G723,5,FALSE)</f>
        <v>29.784999999999997</v>
      </c>
      <c r="M676" s="6">
        <f t="shared" si="10"/>
        <v>178.70999999999998</v>
      </c>
      <c r="N676" t="s">
        <v>6198</v>
      </c>
      <c r="O676" t="s">
        <v>6203</v>
      </c>
    </row>
    <row r="677" spans="1:15" x14ac:dyDescent="0.4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2" t="str">
        <f>IF(_xlfn.XLOOKUP(C677,customers!$A$1:$A$1001,customers!$B$1:$B$1001,,0)=0," ",(_xlfn.XLOOKUP(C677,customers!$A$1:$A$1001,customers!$B$1:$B$1001,,0)))</f>
        <v>Terri Lyford</v>
      </c>
      <c r="G677" s="2" t="str">
        <f>IF(VLOOKUP(C677,customers!$A$1:I1676,3,FALSE)=0," ",(VLOOKUP(C677,customers!$A$1:I1676,3,FALSE)))</f>
        <v xml:space="preserve"> </v>
      </c>
      <c r="H677" s="2" t="str">
        <f>VLOOKUP(C677,customers!$A$1:I1676,7,FALSE)</f>
        <v>United States</v>
      </c>
      <c r="I677" t="str">
        <f>VLOOKUP(D677,products!$A$1:G724,2,FALSE)</f>
        <v>Lib</v>
      </c>
      <c r="J677" t="str">
        <f>VLOOKUP(D677,products!$A$1:G724,3,FALSE)</f>
        <v>D</v>
      </c>
      <c r="K677" s="1">
        <f>VLOOKUP(D677,products!$A$1:G724,4,FALSE)</f>
        <v>2.5</v>
      </c>
      <c r="L677" s="6">
        <f>VLOOKUP(D677,products!$A$1:G724,5,FALSE)</f>
        <v>29.784999999999997</v>
      </c>
      <c r="M677" s="6">
        <f t="shared" si="10"/>
        <v>119.13999999999999</v>
      </c>
      <c r="N677" t="s">
        <v>6199</v>
      </c>
      <c r="O677" t="s">
        <v>6204</v>
      </c>
    </row>
    <row r="678" spans="1:15" x14ac:dyDescent="0.4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2" t="str">
        <f>IF(_xlfn.XLOOKUP(C678,customers!$A$1:$A$1001,customers!$B$1:$B$1001,,0)=0," ",(_xlfn.XLOOKUP(C678,customers!$A$1:$A$1001,customers!$B$1:$B$1001,,0)))</f>
        <v>Gabey Cogan</v>
      </c>
      <c r="G678" s="2" t="str">
        <f>IF(VLOOKUP(C678,customers!$A$1:I1677,3,FALSE)=0," ",(VLOOKUP(C678,customers!$A$1:I1677,3,FALSE)))</f>
        <v xml:space="preserve"> </v>
      </c>
      <c r="H678" s="2" t="str">
        <f>VLOOKUP(C678,customers!$A$1:I1677,7,FALSE)</f>
        <v>United States</v>
      </c>
      <c r="I678" t="str">
        <f>VLOOKUP(D678,products!$A$1:G725,2,FALSE)</f>
        <v>Lib</v>
      </c>
      <c r="J678" t="str">
        <f>VLOOKUP(D678,products!$A$1:G725,3,FALSE)</f>
        <v>L</v>
      </c>
      <c r="K678" s="1">
        <f>VLOOKUP(D678,products!$A$1:G725,4,FALSE)</f>
        <v>0.5</v>
      </c>
      <c r="L678" s="6">
        <f>VLOOKUP(D678,products!$A$1:G725,5,FALSE)</f>
        <v>9.51</v>
      </c>
      <c r="M678" s="6">
        <f t="shared" si="10"/>
        <v>47.55</v>
      </c>
      <c r="N678" t="s">
        <v>6199</v>
      </c>
      <c r="O678" t="s">
        <v>6203</v>
      </c>
    </row>
    <row r="679" spans="1:15" x14ac:dyDescent="0.4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2" t="str">
        <f>IF(_xlfn.XLOOKUP(C679,customers!$A$1:$A$1001,customers!$B$1:$B$1001,,0)=0," ",(_xlfn.XLOOKUP(C679,customers!$A$1:$A$1001,customers!$B$1:$B$1001,,0)))</f>
        <v>Charin Penwarden</v>
      </c>
      <c r="G679" s="2" t="str">
        <f>IF(VLOOKUP(C679,customers!$A$1:I1678,3,FALSE)=0," ",(VLOOKUP(C679,customers!$A$1:I1678,3,FALSE)))</f>
        <v>cpenwardenit@mlb.com</v>
      </c>
      <c r="H679" s="2" t="str">
        <f>VLOOKUP(C679,customers!$A$1:I1678,7,FALSE)</f>
        <v>Ireland</v>
      </c>
      <c r="I679" t="str">
        <f>VLOOKUP(D679,products!$A$1:G726,2,FALSE)</f>
        <v>Lib</v>
      </c>
      <c r="J679" t="str">
        <f>VLOOKUP(D679,products!$A$1:G726,3,FALSE)</f>
        <v>M</v>
      </c>
      <c r="K679" s="1">
        <f>VLOOKUP(D679,products!$A$1:G726,4,FALSE)</f>
        <v>0.5</v>
      </c>
      <c r="L679" s="6">
        <f>VLOOKUP(D679,products!$A$1:G726,5,FALSE)</f>
        <v>8.73</v>
      </c>
      <c r="M679" s="6">
        <f t="shared" si="10"/>
        <v>43.650000000000006</v>
      </c>
      <c r="N679" t="s">
        <v>6199</v>
      </c>
      <c r="O679" t="s">
        <v>6202</v>
      </c>
    </row>
    <row r="680" spans="1:15" x14ac:dyDescent="0.4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2" t="str">
        <f>IF(_xlfn.XLOOKUP(C680,customers!$A$1:$A$1001,customers!$B$1:$B$1001,,0)=0," ",(_xlfn.XLOOKUP(C680,customers!$A$1:$A$1001,customers!$B$1:$B$1001,,0)))</f>
        <v>Milty Middis</v>
      </c>
      <c r="G680" s="2" t="str">
        <f>IF(VLOOKUP(C680,customers!$A$1:I1679,3,FALSE)=0," ",(VLOOKUP(C680,customers!$A$1:I1679,3,FALSE)))</f>
        <v>mmiddisiu@dmoz.org</v>
      </c>
      <c r="H680" s="2" t="str">
        <f>VLOOKUP(C680,customers!$A$1:I1679,7,FALSE)</f>
        <v>United States</v>
      </c>
      <c r="I680" t="str">
        <f>VLOOKUP(D680,products!$A$1:G727,2,FALSE)</f>
        <v>Ara</v>
      </c>
      <c r="J680" t="str">
        <f>VLOOKUP(D680,products!$A$1:G727,3,FALSE)</f>
        <v>L</v>
      </c>
      <c r="K680" s="1">
        <f>VLOOKUP(D680,products!$A$1:G727,4,FALSE)</f>
        <v>2.5</v>
      </c>
      <c r="L680" s="6">
        <f>VLOOKUP(D680,products!$A$1:G727,5,FALSE)</f>
        <v>29.784999999999997</v>
      </c>
      <c r="M680" s="6">
        <f t="shared" si="10"/>
        <v>178.70999999999998</v>
      </c>
      <c r="N680" t="s">
        <v>6198</v>
      </c>
      <c r="O680" t="s">
        <v>6203</v>
      </c>
    </row>
    <row r="681" spans="1:15" x14ac:dyDescent="0.4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2" t="str">
        <f>IF(_xlfn.XLOOKUP(C681,customers!$A$1:$A$1001,customers!$B$1:$B$1001,,0)=0," ",(_xlfn.XLOOKUP(C681,customers!$A$1:$A$1001,customers!$B$1:$B$1001,,0)))</f>
        <v>Adrianne Vairow</v>
      </c>
      <c r="G681" s="2" t="str">
        <f>IF(VLOOKUP(C681,customers!$A$1:I1680,3,FALSE)=0," ",(VLOOKUP(C681,customers!$A$1:I1680,3,FALSE)))</f>
        <v>avairowiv@studiopress.com</v>
      </c>
      <c r="H681" s="2" t="str">
        <f>VLOOKUP(C681,customers!$A$1:I1680,7,FALSE)</f>
        <v>United Kingdom</v>
      </c>
      <c r="I681" t="str">
        <f>VLOOKUP(D681,products!$A$1:G728,2,FALSE)</f>
        <v>Rob</v>
      </c>
      <c r="J681" t="str">
        <f>VLOOKUP(D681,products!$A$1:G728,3,FALSE)</f>
        <v>L</v>
      </c>
      <c r="K681" s="1">
        <f>VLOOKUP(D681,products!$A$1:G728,4,FALSE)</f>
        <v>2.5</v>
      </c>
      <c r="L681" s="6">
        <f>VLOOKUP(D681,products!$A$1:G728,5,FALSE)</f>
        <v>27.484999999999996</v>
      </c>
      <c r="M681" s="6">
        <f t="shared" si="10"/>
        <v>27.484999999999996</v>
      </c>
      <c r="N681" t="s">
        <v>6196</v>
      </c>
      <c r="O681" t="s">
        <v>6203</v>
      </c>
    </row>
    <row r="682" spans="1:15" x14ac:dyDescent="0.4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2" t="str">
        <f>IF(_xlfn.XLOOKUP(C682,customers!$A$1:$A$1001,customers!$B$1:$B$1001,,0)=0," ",(_xlfn.XLOOKUP(C682,customers!$A$1:$A$1001,customers!$B$1:$B$1001,,0)))</f>
        <v>Anjanette Goldie</v>
      </c>
      <c r="G682" s="2" t="str">
        <f>IF(VLOOKUP(C682,customers!$A$1:I1681,3,FALSE)=0," ",(VLOOKUP(C682,customers!$A$1:I1681,3,FALSE)))</f>
        <v>agoldieiw@goo.gl</v>
      </c>
      <c r="H682" s="2" t="str">
        <f>VLOOKUP(C682,customers!$A$1:I1681,7,FALSE)</f>
        <v>United States</v>
      </c>
      <c r="I682" t="str">
        <f>VLOOKUP(D682,products!$A$1:G729,2,FALSE)</f>
        <v>Ara</v>
      </c>
      <c r="J682" t="str">
        <f>VLOOKUP(D682,products!$A$1:G729,3,FALSE)</f>
        <v>M</v>
      </c>
      <c r="K682" s="1">
        <f>VLOOKUP(D682,products!$A$1:G729,4,FALSE)</f>
        <v>1</v>
      </c>
      <c r="L682" s="6">
        <f>VLOOKUP(D682,products!$A$1:G729,5,FALSE)</f>
        <v>11.25</v>
      </c>
      <c r="M682" s="6">
        <f t="shared" si="10"/>
        <v>56.25</v>
      </c>
      <c r="N682" t="s">
        <v>6198</v>
      </c>
      <c r="O682" t="s">
        <v>6202</v>
      </c>
    </row>
    <row r="683" spans="1:15" x14ac:dyDescent="0.4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2" t="str">
        <f>IF(_xlfn.XLOOKUP(C683,customers!$A$1:$A$1001,customers!$B$1:$B$1001,,0)=0," ",(_xlfn.XLOOKUP(C683,customers!$A$1:$A$1001,customers!$B$1:$B$1001,,0)))</f>
        <v>Nicky Ayris</v>
      </c>
      <c r="G683" s="2" t="str">
        <f>IF(VLOOKUP(C683,customers!$A$1:I1682,3,FALSE)=0," ",(VLOOKUP(C683,customers!$A$1:I1682,3,FALSE)))</f>
        <v>nayrisix@t-online.de</v>
      </c>
      <c r="H683" s="2" t="str">
        <f>VLOOKUP(C683,customers!$A$1:I1682,7,FALSE)</f>
        <v>United Kingdom</v>
      </c>
      <c r="I683" t="str">
        <f>VLOOKUP(D683,products!$A$1:G730,2,FALSE)</f>
        <v>Lib</v>
      </c>
      <c r="J683" t="str">
        <f>VLOOKUP(D683,products!$A$1:G730,3,FALSE)</f>
        <v>L</v>
      </c>
      <c r="K683" s="1">
        <f>VLOOKUP(D683,products!$A$1:G730,4,FALSE)</f>
        <v>0.2</v>
      </c>
      <c r="L683" s="6">
        <f>VLOOKUP(D683,products!$A$1:G730,5,FALSE)</f>
        <v>4.7549999999999999</v>
      </c>
      <c r="M683" s="6">
        <f t="shared" si="10"/>
        <v>9.51</v>
      </c>
      <c r="N683" t="s">
        <v>6199</v>
      </c>
      <c r="O683" t="s">
        <v>6203</v>
      </c>
    </row>
    <row r="684" spans="1:15" x14ac:dyDescent="0.4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2" t="str">
        <f>IF(_xlfn.XLOOKUP(C684,customers!$A$1:$A$1001,customers!$B$1:$B$1001,,0)=0," ",(_xlfn.XLOOKUP(C684,customers!$A$1:$A$1001,customers!$B$1:$B$1001,,0)))</f>
        <v>Laryssa Benediktovich</v>
      </c>
      <c r="G684" s="2" t="str">
        <f>IF(VLOOKUP(C684,customers!$A$1:I1683,3,FALSE)=0," ",(VLOOKUP(C684,customers!$A$1:I1683,3,FALSE)))</f>
        <v>lbenediktovichiy@wunderground.com</v>
      </c>
      <c r="H684" s="2" t="str">
        <f>VLOOKUP(C684,customers!$A$1:I1683,7,FALSE)</f>
        <v>United States</v>
      </c>
      <c r="I684" t="str">
        <f>VLOOKUP(D684,products!$A$1:G731,2,FALSE)</f>
        <v>Exc</v>
      </c>
      <c r="J684" t="str">
        <f>VLOOKUP(D684,products!$A$1:G731,3,FALSE)</f>
        <v>M</v>
      </c>
      <c r="K684" s="1">
        <f>VLOOKUP(D684,products!$A$1:G731,4,FALSE)</f>
        <v>0.2</v>
      </c>
      <c r="L684" s="6">
        <f>VLOOKUP(D684,products!$A$1:G731,5,FALSE)</f>
        <v>4.125</v>
      </c>
      <c r="M684" s="6">
        <f t="shared" si="10"/>
        <v>8.25</v>
      </c>
      <c r="N684" t="s">
        <v>6197</v>
      </c>
      <c r="O684" t="s">
        <v>6202</v>
      </c>
    </row>
    <row r="685" spans="1:15" x14ac:dyDescent="0.4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2" t="str">
        <f>IF(_xlfn.XLOOKUP(C685,customers!$A$1:$A$1001,customers!$B$1:$B$1001,,0)=0," ",(_xlfn.XLOOKUP(C685,customers!$A$1:$A$1001,customers!$B$1:$B$1001,,0)))</f>
        <v>Theo Jacobovitz</v>
      </c>
      <c r="G685" s="2" t="str">
        <f>IF(VLOOKUP(C685,customers!$A$1:I1684,3,FALSE)=0," ",(VLOOKUP(C685,customers!$A$1:I1684,3,FALSE)))</f>
        <v>tjacobovitziz@cbc.ca</v>
      </c>
      <c r="H685" s="2" t="str">
        <f>VLOOKUP(C685,customers!$A$1:I1684,7,FALSE)</f>
        <v>United States</v>
      </c>
      <c r="I685" t="str">
        <f>VLOOKUP(D685,products!$A$1:G732,2,FALSE)</f>
        <v>Lib</v>
      </c>
      <c r="J685" t="str">
        <f>VLOOKUP(D685,products!$A$1:G732,3,FALSE)</f>
        <v>D</v>
      </c>
      <c r="K685" s="1">
        <f>VLOOKUP(D685,products!$A$1:G732,4,FALSE)</f>
        <v>0.5</v>
      </c>
      <c r="L685" s="6">
        <f>VLOOKUP(D685,products!$A$1:G732,5,FALSE)</f>
        <v>7.77</v>
      </c>
      <c r="M685" s="6">
        <f t="shared" si="10"/>
        <v>46.62</v>
      </c>
      <c r="N685" t="s">
        <v>6199</v>
      </c>
      <c r="O685" t="s">
        <v>6204</v>
      </c>
    </row>
    <row r="686" spans="1:15" x14ac:dyDescent="0.4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2" t="str">
        <f>IF(_xlfn.XLOOKUP(C686,customers!$A$1:$A$1001,customers!$B$1:$B$1001,,0)=0," ",(_xlfn.XLOOKUP(C686,customers!$A$1:$A$1001,customers!$B$1:$B$1001,,0)))</f>
        <v>Becca Ableson</v>
      </c>
      <c r="G686" s="2" t="str">
        <f>IF(VLOOKUP(C686,customers!$A$1:I1685,3,FALSE)=0," ",(VLOOKUP(C686,customers!$A$1:I1685,3,FALSE)))</f>
        <v xml:space="preserve"> </v>
      </c>
      <c r="H686" s="2" t="str">
        <f>VLOOKUP(C686,customers!$A$1:I1685,7,FALSE)</f>
        <v>United States</v>
      </c>
      <c r="I686" t="str">
        <f>VLOOKUP(D686,products!$A$1:G733,2,FALSE)</f>
        <v>Rob</v>
      </c>
      <c r="J686" t="str">
        <f>VLOOKUP(D686,products!$A$1:G733,3,FALSE)</f>
        <v>L</v>
      </c>
      <c r="K686" s="1">
        <f>VLOOKUP(D686,products!$A$1:G733,4,FALSE)</f>
        <v>1</v>
      </c>
      <c r="L686" s="6">
        <f>VLOOKUP(D686,products!$A$1:G733,5,FALSE)</f>
        <v>11.95</v>
      </c>
      <c r="M686" s="6">
        <f t="shared" si="10"/>
        <v>71.699999999999989</v>
      </c>
      <c r="N686" t="s">
        <v>6196</v>
      </c>
      <c r="O686" t="s">
        <v>6203</v>
      </c>
    </row>
    <row r="687" spans="1:15" x14ac:dyDescent="0.4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2" t="str">
        <f>IF(_xlfn.XLOOKUP(C687,customers!$A$1:$A$1001,customers!$B$1:$B$1001,,0)=0," ",(_xlfn.XLOOKUP(C687,customers!$A$1:$A$1001,customers!$B$1:$B$1001,,0)))</f>
        <v>Jeno Druitt</v>
      </c>
      <c r="G687" s="2" t="str">
        <f>IF(VLOOKUP(C687,customers!$A$1:I1686,3,FALSE)=0," ",(VLOOKUP(C687,customers!$A$1:I1686,3,FALSE)))</f>
        <v>jdruittj1@feedburner.com</v>
      </c>
      <c r="H687" s="2" t="str">
        <f>VLOOKUP(C687,customers!$A$1:I1686,7,FALSE)</f>
        <v>United States</v>
      </c>
      <c r="I687" t="str">
        <f>VLOOKUP(D687,products!$A$1:G734,2,FALSE)</f>
        <v>Lib</v>
      </c>
      <c r="J687" t="str">
        <f>VLOOKUP(D687,products!$A$1:G734,3,FALSE)</f>
        <v>L</v>
      </c>
      <c r="K687" s="1">
        <f>VLOOKUP(D687,products!$A$1:G734,4,FALSE)</f>
        <v>2.5</v>
      </c>
      <c r="L687" s="6">
        <f>VLOOKUP(D687,products!$A$1:G734,5,FALSE)</f>
        <v>36.454999999999998</v>
      </c>
      <c r="M687" s="6">
        <f t="shared" si="10"/>
        <v>72.91</v>
      </c>
      <c r="N687" t="s">
        <v>6199</v>
      </c>
      <c r="O687" t="s">
        <v>6203</v>
      </c>
    </row>
    <row r="688" spans="1:15" x14ac:dyDescent="0.4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2" t="str">
        <f>IF(_xlfn.XLOOKUP(C688,customers!$A$1:$A$1001,customers!$B$1:$B$1001,,0)=0," ",(_xlfn.XLOOKUP(C688,customers!$A$1:$A$1001,customers!$B$1:$B$1001,,0)))</f>
        <v>Deonne Shortall</v>
      </c>
      <c r="G688" s="2" t="str">
        <f>IF(VLOOKUP(C688,customers!$A$1:I1687,3,FALSE)=0," ",(VLOOKUP(C688,customers!$A$1:I1687,3,FALSE)))</f>
        <v>dshortallj2@wikipedia.org</v>
      </c>
      <c r="H688" s="2" t="str">
        <f>VLOOKUP(C688,customers!$A$1:I1687,7,FALSE)</f>
        <v>United States</v>
      </c>
      <c r="I688" t="str">
        <f>VLOOKUP(D688,products!$A$1:G735,2,FALSE)</f>
        <v>Rob</v>
      </c>
      <c r="J688" t="str">
        <f>VLOOKUP(D688,products!$A$1:G735,3,FALSE)</f>
        <v>D</v>
      </c>
      <c r="K688" s="1">
        <f>VLOOKUP(D688,products!$A$1:G735,4,FALSE)</f>
        <v>0.2</v>
      </c>
      <c r="L688" s="6">
        <f>VLOOKUP(D688,products!$A$1:G735,5,FALSE)</f>
        <v>2.6849999999999996</v>
      </c>
      <c r="M688" s="6">
        <f t="shared" si="10"/>
        <v>8.0549999999999997</v>
      </c>
      <c r="N688" t="s">
        <v>6196</v>
      </c>
      <c r="O688" t="s">
        <v>6204</v>
      </c>
    </row>
    <row r="689" spans="1:15" x14ac:dyDescent="0.4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2" t="str">
        <f>IF(_xlfn.XLOOKUP(C689,customers!$A$1:$A$1001,customers!$B$1:$B$1001,,0)=0," ",(_xlfn.XLOOKUP(C689,customers!$A$1:$A$1001,customers!$B$1:$B$1001,,0)))</f>
        <v>Wilton Cottier</v>
      </c>
      <c r="G689" s="2" t="str">
        <f>IF(VLOOKUP(C689,customers!$A$1:I1688,3,FALSE)=0," ",(VLOOKUP(C689,customers!$A$1:I1688,3,FALSE)))</f>
        <v>wcottierj3@cafepress.com</v>
      </c>
      <c r="H689" s="2" t="str">
        <f>VLOOKUP(C689,customers!$A$1:I1688,7,FALSE)</f>
        <v>United States</v>
      </c>
      <c r="I689" t="str">
        <f>VLOOKUP(D689,products!$A$1:G736,2,FALSE)</f>
        <v>Exc</v>
      </c>
      <c r="J689" t="str">
        <f>VLOOKUP(D689,products!$A$1:G736,3,FALSE)</f>
        <v>M</v>
      </c>
      <c r="K689" s="1">
        <f>VLOOKUP(D689,products!$A$1:G736,4,FALSE)</f>
        <v>0.5</v>
      </c>
      <c r="L689" s="6">
        <f>VLOOKUP(D689,products!$A$1:G736,5,FALSE)</f>
        <v>8.25</v>
      </c>
      <c r="M689" s="6">
        <f t="shared" si="10"/>
        <v>16.5</v>
      </c>
      <c r="N689" t="s">
        <v>6197</v>
      </c>
      <c r="O689" t="s">
        <v>6202</v>
      </c>
    </row>
    <row r="690" spans="1:15" x14ac:dyDescent="0.4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2" t="str">
        <f>IF(_xlfn.XLOOKUP(C690,customers!$A$1:$A$1001,customers!$B$1:$B$1001,,0)=0," ",(_xlfn.XLOOKUP(C690,customers!$A$1:$A$1001,customers!$B$1:$B$1001,,0)))</f>
        <v>Kevan Grinsted</v>
      </c>
      <c r="G690" s="2" t="str">
        <f>IF(VLOOKUP(C690,customers!$A$1:I1689,3,FALSE)=0," ",(VLOOKUP(C690,customers!$A$1:I1689,3,FALSE)))</f>
        <v>kgrinstedj4@google.com.br</v>
      </c>
      <c r="H690" s="2" t="str">
        <f>VLOOKUP(C690,customers!$A$1:I1689,7,FALSE)</f>
        <v>Ireland</v>
      </c>
      <c r="I690" t="str">
        <f>VLOOKUP(D690,products!$A$1:G737,2,FALSE)</f>
        <v>Ara</v>
      </c>
      <c r="J690" t="str">
        <f>VLOOKUP(D690,products!$A$1:G737,3,FALSE)</f>
        <v>L</v>
      </c>
      <c r="K690" s="1">
        <f>VLOOKUP(D690,products!$A$1:G737,4,FALSE)</f>
        <v>1</v>
      </c>
      <c r="L690" s="6">
        <f>VLOOKUP(D690,products!$A$1:G737,5,FALSE)</f>
        <v>12.95</v>
      </c>
      <c r="M690" s="6">
        <f t="shared" si="10"/>
        <v>64.75</v>
      </c>
      <c r="N690" t="s">
        <v>6198</v>
      </c>
      <c r="O690" t="s">
        <v>6203</v>
      </c>
    </row>
    <row r="691" spans="1:15" x14ac:dyDescent="0.4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2" t="str">
        <f>IF(_xlfn.XLOOKUP(C691,customers!$A$1:$A$1001,customers!$B$1:$B$1001,,0)=0," ",(_xlfn.XLOOKUP(C691,customers!$A$1:$A$1001,customers!$B$1:$B$1001,,0)))</f>
        <v>Dionne Skyner</v>
      </c>
      <c r="G691" s="2" t="str">
        <f>IF(VLOOKUP(C691,customers!$A$1:I1690,3,FALSE)=0," ",(VLOOKUP(C691,customers!$A$1:I1690,3,FALSE)))</f>
        <v>dskynerj5@hubpages.com</v>
      </c>
      <c r="H691" s="2" t="str">
        <f>VLOOKUP(C691,customers!$A$1:I1690,7,FALSE)</f>
        <v>United States</v>
      </c>
      <c r="I691" t="str">
        <f>VLOOKUP(D691,products!$A$1:G738,2,FALSE)</f>
        <v>Ara</v>
      </c>
      <c r="J691" t="str">
        <f>VLOOKUP(D691,products!$A$1:G738,3,FALSE)</f>
        <v>M</v>
      </c>
      <c r="K691" s="1">
        <f>VLOOKUP(D691,products!$A$1:G738,4,FALSE)</f>
        <v>0.5</v>
      </c>
      <c r="L691" s="6">
        <f>VLOOKUP(D691,products!$A$1:G738,5,FALSE)</f>
        <v>6.75</v>
      </c>
      <c r="M691" s="6">
        <f t="shared" si="10"/>
        <v>33.75</v>
      </c>
      <c r="N691" t="s">
        <v>6198</v>
      </c>
      <c r="O691" t="s">
        <v>6202</v>
      </c>
    </row>
    <row r="692" spans="1:15" x14ac:dyDescent="0.4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2" t="str">
        <f>IF(_xlfn.XLOOKUP(C692,customers!$A$1:$A$1001,customers!$B$1:$B$1001,,0)=0," ",(_xlfn.XLOOKUP(C692,customers!$A$1:$A$1001,customers!$B$1:$B$1001,,0)))</f>
        <v>Francesco Dressel</v>
      </c>
      <c r="G692" s="2" t="str">
        <f>IF(VLOOKUP(C692,customers!$A$1:I1691,3,FALSE)=0," ",(VLOOKUP(C692,customers!$A$1:I1691,3,FALSE)))</f>
        <v xml:space="preserve"> </v>
      </c>
      <c r="H692" s="2" t="str">
        <f>VLOOKUP(C692,customers!$A$1:I1691,7,FALSE)</f>
        <v>United States</v>
      </c>
      <c r="I692" t="str">
        <f>VLOOKUP(D692,products!$A$1:G739,2,FALSE)</f>
        <v>Lib</v>
      </c>
      <c r="J692" t="str">
        <f>VLOOKUP(D692,products!$A$1:G739,3,FALSE)</f>
        <v>D</v>
      </c>
      <c r="K692" s="1">
        <f>VLOOKUP(D692,products!$A$1:G739,4,FALSE)</f>
        <v>2.5</v>
      </c>
      <c r="L692" s="6">
        <f>VLOOKUP(D692,products!$A$1:G739,5,FALSE)</f>
        <v>29.784999999999997</v>
      </c>
      <c r="M692" s="6">
        <f t="shared" si="10"/>
        <v>178.70999999999998</v>
      </c>
      <c r="N692" t="s">
        <v>6199</v>
      </c>
      <c r="O692" t="s">
        <v>6204</v>
      </c>
    </row>
    <row r="693" spans="1:15" x14ac:dyDescent="0.4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2" t="str">
        <f>IF(_xlfn.XLOOKUP(C693,customers!$A$1:$A$1001,customers!$B$1:$B$1001,,0)=0," ",(_xlfn.XLOOKUP(C693,customers!$A$1:$A$1001,customers!$B$1:$B$1001,,0)))</f>
        <v>Jimmy Dymoke</v>
      </c>
      <c r="G693" s="2" t="str">
        <f>IF(VLOOKUP(C693,customers!$A$1:I1692,3,FALSE)=0," ",(VLOOKUP(C693,customers!$A$1:I1692,3,FALSE)))</f>
        <v>jdymokeje@prnewswire.com</v>
      </c>
      <c r="H693" s="2" t="str">
        <f>VLOOKUP(C693,customers!$A$1:I1692,7,FALSE)</f>
        <v>Ireland</v>
      </c>
      <c r="I693" t="str">
        <f>VLOOKUP(D693,products!$A$1:G740,2,FALSE)</f>
        <v>Ara</v>
      </c>
      <c r="J693" t="str">
        <f>VLOOKUP(D693,products!$A$1:G740,3,FALSE)</f>
        <v>M</v>
      </c>
      <c r="K693" s="1">
        <f>VLOOKUP(D693,products!$A$1:G740,4,FALSE)</f>
        <v>1</v>
      </c>
      <c r="L693" s="6">
        <f>VLOOKUP(D693,products!$A$1:G740,5,FALSE)</f>
        <v>11.25</v>
      </c>
      <c r="M693" s="6">
        <f t="shared" si="10"/>
        <v>22.5</v>
      </c>
      <c r="N693" t="s">
        <v>6198</v>
      </c>
      <c r="O693" t="s">
        <v>6202</v>
      </c>
    </row>
    <row r="694" spans="1:15" x14ac:dyDescent="0.4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2" t="str">
        <f>IF(_xlfn.XLOOKUP(C694,customers!$A$1:$A$1001,customers!$B$1:$B$1001,,0)=0," ",(_xlfn.XLOOKUP(C694,customers!$A$1:$A$1001,customers!$B$1:$B$1001,,0)))</f>
        <v>Ambrosio Weinmann</v>
      </c>
      <c r="G694" s="2" t="str">
        <f>IF(VLOOKUP(C694,customers!$A$1:I1693,3,FALSE)=0," ",(VLOOKUP(C694,customers!$A$1:I1693,3,FALSE)))</f>
        <v>aweinmannj8@shinystat.com</v>
      </c>
      <c r="H694" s="2" t="str">
        <f>VLOOKUP(C694,customers!$A$1:I1693,7,FALSE)</f>
        <v>United States</v>
      </c>
      <c r="I694" t="str">
        <f>VLOOKUP(D694,products!$A$1:G741,2,FALSE)</f>
        <v>Lib</v>
      </c>
      <c r="J694" t="str">
        <f>VLOOKUP(D694,products!$A$1:G741,3,FALSE)</f>
        <v>D</v>
      </c>
      <c r="K694" s="1">
        <f>VLOOKUP(D694,products!$A$1:G741,4,FALSE)</f>
        <v>1</v>
      </c>
      <c r="L694" s="6">
        <f>VLOOKUP(D694,products!$A$1:G741,5,FALSE)</f>
        <v>12.95</v>
      </c>
      <c r="M694" s="6">
        <f t="shared" si="10"/>
        <v>12.95</v>
      </c>
      <c r="N694" t="s">
        <v>6199</v>
      </c>
      <c r="O694" t="s">
        <v>6204</v>
      </c>
    </row>
    <row r="695" spans="1:15" x14ac:dyDescent="0.4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2" t="str">
        <f>IF(_xlfn.XLOOKUP(C695,customers!$A$1:$A$1001,customers!$B$1:$B$1001,,0)=0," ",(_xlfn.XLOOKUP(C695,customers!$A$1:$A$1001,customers!$B$1:$B$1001,,0)))</f>
        <v>Elden Andriessen</v>
      </c>
      <c r="G695" s="2" t="str">
        <f>IF(VLOOKUP(C695,customers!$A$1:I1694,3,FALSE)=0," ",(VLOOKUP(C695,customers!$A$1:I1694,3,FALSE)))</f>
        <v>eandriessenj9@europa.eu</v>
      </c>
      <c r="H695" s="2" t="str">
        <f>VLOOKUP(C695,customers!$A$1:I1694,7,FALSE)</f>
        <v>United States</v>
      </c>
      <c r="I695" t="str">
        <f>VLOOKUP(D695,products!$A$1:G742,2,FALSE)</f>
        <v>Ara</v>
      </c>
      <c r="J695" t="str">
        <f>VLOOKUP(D695,products!$A$1:G742,3,FALSE)</f>
        <v>M</v>
      </c>
      <c r="K695" s="1">
        <f>VLOOKUP(D695,products!$A$1:G742,4,FALSE)</f>
        <v>2.5</v>
      </c>
      <c r="L695" s="6">
        <f>VLOOKUP(D695,products!$A$1:G742,5,FALSE)</f>
        <v>25.874999999999996</v>
      </c>
      <c r="M695" s="6">
        <f t="shared" si="10"/>
        <v>51.749999999999993</v>
      </c>
      <c r="N695" t="s">
        <v>6198</v>
      </c>
      <c r="O695" t="s">
        <v>6202</v>
      </c>
    </row>
    <row r="696" spans="1:15" x14ac:dyDescent="0.4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2" t="str">
        <f>IF(_xlfn.XLOOKUP(C696,customers!$A$1:$A$1001,customers!$B$1:$B$1001,,0)=0," ",(_xlfn.XLOOKUP(C696,customers!$A$1:$A$1001,customers!$B$1:$B$1001,,0)))</f>
        <v>Roxie Deaconson</v>
      </c>
      <c r="G696" s="2" t="str">
        <f>IF(VLOOKUP(C696,customers!$A$1:I1695,3,FALSE)=0," ",(VLOOKUP(C696,customers!$A$1:I1695,3,FALSE)))</f>
        <v>rdeaconsonja@archive.org</v>
      </c>
      <c r="H696" s="2" t="str">
        <f>VLOOKUP(C696,customers!$A$1:I1695,7,FALSE)</f>
        <v>United States</v>
      </c>
      <c r="I696" t="str">
        <f>VLOOKUP(D696,products!$A$1:G743,2,FALSE)</f>
        <v>Exc</v>
      </c>
      <c r="J696" t="str">
        <f>VLOOKUP(D696,products!$A$1:G743,3,FALSE)</f>
        <v>D</v>
      </c>
      <c r="K696" s="1">
        <f>VLOOKUP(D696,products!$A$1:G743,4,FALSE)</f>
        <v>0.5</v>
      </c>
      <c r="L696" s="6">
        <f>VLOOKUP(D696,products!$A$1:G743,5,FALSE)</f>
        <v>7.29</v>
      </c>
      <c r="M696" s="6">
        <f t="shared" si="10"/>
        <v>36.450000000000003</v>
      </c>
      <c r="N696" t="s">
        <v>6197</v>
      </c>
      <c r="O696" t="s">
        <v>6204</v>
      </c>
    </row>
    <row r="697" spans="1:15" x14ac:dyDescent="0.4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2" t="str">
        <f>IF(_xlfn.XLOOKUP(C697,customers!$A$1:$A$1001,customers!$B$1:$B$1001,,0)=0," ",(_xlfn.XLOOKUP(C697,customers!$A$1:$A$1001,customers!$B$1:$B$1001,,0)))</f>
        <v>Davida Caro</v>
      </c>
      <c r="G697" s="2" t="str">
        <f>IF(VLOOKUP(C697,customers!$A$1:I1696,3,FALSE)=0," ",(VLOOKUP(C697,customers!$A$1:I1696,3,FALSE)))</f>
        <v>dcarojb@twitter.com</v>
      </c>
      <c r="H697" s="2" t="str">
        <f>VLOOKUP(C697,customers!$A$1:I1696,7,FALSE)</f>
        <v>United States</v>
      </c>
      <c r="I697" t="str">
        <f>VLOOKUP(D697,products!$A$1:G744,2,FALSE)</f>
        <v>Lib</v>
      </c>
      <c r="J697" t="str">
        <f>VLOOKUP(D697,products!$A$1:G744,3,FALSE)</f>
        <v>L</v>
      </c>
      <c r="K697" s="1">
        <f>VLOOKUP(D697,products!$A$1:G744,4,FALSE)</f>
        <v>2.5</v>
      </c>
      <c r="L697" s="6">
        <f>VLOOKUP(D697,products!$A$1:G744,5,FALSE)</f>
        <v>36.454999999999998</v>
      </c>
      <c r="M697" s="6">
        <f t="shared" si="10"/>
        <v>182.27499999999998</v>
      </c>
      <c r="N697" t="s">
        <v>6199</v>
      </c>
      <c r="O697" t="s">
        <v>6203</v>
      </c>
    </row>
    <row r="698" spans="1:15" x14ac:dyDescent="0.4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2" t="str">
        <f>IF(_xlfn.XLOOKUP(C698,customers!$A$1:$A$1001,customers!$B$1:$B$1001,,0)=0," ",(_xlfn.XLOOKUP(C698,customers!$A$1:$A$1001,customers!$B$1:$B$1001,,0)))</f>
        <v>Johna Bluck</v>
      </c>
      <c r="G698" s="2" t="str">
        <f>IF(VLOOKUP(C698,customers!$A$1:I1697,3,FALSE)=0," ",(VLOOKUP(C698,customers!$A$1:I1697,3,FALSE)))</f>
        <v>jbluckjc@imageshack.us</v>
      </c>
      <c r="H698" s="2" t="str">
        <f>VLOOKUP(C698,customers!$A$1:I1697,7,FALSE)</f>
        <v>United States</v>
      </c>
      <c r="I698" t="str">
        <f>VLOOKUP(D698,products!$A$1:G745,2,FALSE)</f>
        <v>Lib</v>
      </c>
      <c r="J698" t="str">
        <f>VLOOKUP(D698,products!$A$1:G745,3,FALSE)</f>
        <v>D</v>
      </c>
      <c r="K698" s="1">
        <f>VLOOKUP(D698,products!$A$1:G745,4,FALSE)</f>
        <v>0.5</v>
      </c>
      <c r="L698" s="6">
        <f>VLOOKUP(D698,products!$A$1:G745,5,FALSE)</f>
        <v>7.77</v>
      </c>
      <c r="M698" s="6">
        <f t="shared" si="10"/>
        <v>31.08</v>
      </c>
      <c r="N698" t="s">
        <v>6199</v>
      </c>
      <c r="O698" t="s">
        <v>6204</v>
      </c>
    </row>
    <row r="699" spans="1:15" x14ac:dyDescent="0.4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2" t="str">
        <f>IF(_xlfn.XLOOKUP(C699,customers!$A$1:$A$1001,customers!$B$1:$B$1001,,0)=0," ",(_xlfn.XLOOKUP(C699,customers!$A$1:$A$1001,customers!$B$1:$B$1001,,0)))</f>
        <v>Myrle Dearden</v>
      </c>
      <c r="G699" s="2" t="str">
        <f>IF(VLOOKUP(C699,customers!$A$1:I1698,3,FALSE)=0," ",(VLOOKUP(C699,customers!$A$1:I1698,3,FALSE)))</f>
        <v xml:space="preserve"> </v>
      </c>
      <c r="H699" s="2" t="str">
        <f>VLOOKUP(C699,customers!$A$1:I1698,7,FALSE)</f>
        <v>Ireland</v>
      </c>
      <c r="I699" t="str">
        <f>VLOOKUP(D699,products!$A$1:G746,2,FALSE)</f>
        <v>Ara</v>
      </c>
      <c r="J699" t="str">
        <f>VLOOKUP(D699,products!$A$1:G746,3,FALSE)</f>
        <v>M</v>
      </c>
      <c r="K699" s="1">
        <f>VLOOKUP(D699,products!$A$1:G746,4,FALSE)</f>
        <v>0.5</v>
      </c>
      <c r="L699" s="6">
        <f>VLOOKUP(D699,products!$A$1:G746,5,FALSE)</f>
        <v>6.75</v>
      </c>
      <c r="M699" s="6">
        <f t="shared" si="10"/>
        <v>20.25</v>
      </c>
      <c r="N699" t="s">
        <v>6198</v>
      </c>
      <c r="O699" t="s">
        <v>6202</v>
      </c>
    </row>
    <row r="700" spans="1:15" x14ac:dyDescent="0.4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2" t="str">
        <f>IF(_xlfn.XLOOKUP(C700,customers!$A$1:$A$1001,customers!$B$1:$B$1001,,0)=0," ",(_xlfn.XLOOKUP(C700,customers!$A$1:$A$1001,customers!$B$1:$B$1001,,0)))</f>
        <v>Jimmy Dymoke</v>
      </c>
      <c r="G700" s="2" t="str">
        <f>IF(VLOOKUP(C700,customers!$A$1:I1699,3,FALSE)=0," ",(VLOOKUP(C700,customers!$A$1:I1699,3,FALSE)))</f>
        <v>jdymokeje@prnewswire.com</v>
      </c>
      <c r="H700" s="2" t="str">
        <f>VLOOKUP(C700,customers!$A$1:I1699,7,FALSE)</f>
        <v>Ireland</v>
      </c>
      <c r="I700" t="str">
        <f>VLOOKUP(D700,products!$A$1:G747,2,FALSE)</f>
        <v>Lib</v>
      </c>
      <c r="J700" t="str">
        <f>VLOOKUP(D700,products!$A$1:G747,3,FALSE)</f>
        <v>D</v>
      </c>
      <c r="K700" s="1">
        <f>VLOOKUP(D700,products!$A$1:G747,4,FALSE)</f>
        <v>1</v>
      </c>
      <c r="L700" s="6">
        <f>VLOOKUP(D700,products!$A$1:G747,5,FALSE)</f>
        <v>12.95</v>
      </c>
      <c r="M700" s="6">
        <f t="shared" si="10"/>
        <v>25.9</v>
      </c>
      <c r="N700" t="s">
        <v>6199</v>
      </c>
      <c r="O700" t="s">
        <v>6204</v>
      </c>
    </row>
    <row r="701" spans="1:15" x14ac:dyDescent="0.4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2" t="str">
        <f>IF(_xlfn.XLOOKUP(C701,customers!$A$1:$A$1001,customers!$B$1:$B$1001,,0)=0," ",(_xlfn.XLOOKUP(C701,customers!$A$1:$A$1001,customers!$B$1:$B$1001,,0)))</f>
        <v>Orland Tadman</v>
      </c>
      <c r="G701" s="2" t="str">
        <f>IF(VLOOKUP(C701,customers!$A$1:I1700,3,FALSE)=0," ",(VLOOKUP(C701,customers!$A$1:I1700,3,FALSE)))</f>
        <v>otadmanjf@ft.com</v>
      </c>
      <c r="H701" s="2" t="str">
        <f>VLOOKUP(C701,customers!$A$1:I1700,7,FALSE)</f>
        <v>United States</v>
      </c>
      <c r="I701" t="str">
        <f>VLOOKUP(D701,products!$A$1:G748,2,FALSE)</f>
        <v>Ara</v>
      </c>
      <c r="J701" t="str">
        <f>VLOOKUP(D701,products!$A$1:G748,3,FALSE)</f>
        <v>D</v>
      </c>
      <c r="K701" s="1">
        <f>VLOOKUP(D701,products!$A$1:G748,4,FALSE)</f>
        <v>0.5</v>
      </c>
      <c r="L701" s="6">
        <f>VLOOKUP(D701,products!$A$1:G748,5,FALSE)</f>
        <v>5.97</v>
      </c>
      <c r="M701" s="6">
        <f t="shared" si="10"/>
        <v>23.88</v>
      </c>
      <c r="N701" t="s">
        <v>6198</v>
      </c>
      <c r="O701" t="s">
        <v>6204</v>
      </c>
    </row>
    <row r="702" spans="1:15" x14ac:dyDescent="0.4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2" t="str">
        <f>IF(_xlfn.XLOOKUP(C702,customers!$A$1:$A$1001,customers!$B$1:$B$1001,,0)=0," ",(_xlfn.XLOOKUP(C702,customers!$A$1:$A$1001,customers!$B$1:$B$1001,,0)))</f>
        <v>Barrett Gudde</v>
      </c>
      <c r="G702" s="2" t="str">
        <f>IF(VLOOKUP(C702,customers!$A$1:I1701,3,FALSE)=0," ",(VLOOKUP(C702,customers!$A$1:I1701,3,FALSE)))</f>
        <v>bguddejg@dailymotion.com</v>
      </c>
      <c r="H702" s="2" t="str">
        <f>VLOOKUP(C702,customers!$A$1:I1701,7,FALSE)</f>
        <v>United States</v>
      </c>
      <c r="I702" t="str">
        <f>VLOOKUP(D702,products!$A$1:G749,2,FALSE)</f>
        <v>Lib</v>
      </c>
      <c r="J702" t="str">
        <f>VLOOKUP(D702,products!$A$1:G749,3,FALSE)</f>
        <v>L</v>
      </c>
      <c r="K702" s="1">
        <f>VLOOKUP(D702,products!$A$1:G749,4,FALSE)</f>
        <v>0.5</v>
      </c>
      <c r="L702" s="6">
        <f>VLOOKUP(D702,products!$A$1:G749,5,FALSE)</f>
        <v>9.51</v>
      </c>
      <c r="M702" s="6">
        <f t="shared" si="10"/>
        <v>19.02</v>
      </c>
      <c r="N702" t="s">
        <v>6199</v>
      </c>
      <c r="O702" t="s">
        <v>6203</v>
      </c>
    </row>
    <row r="703" spans="1:15" x14ac:dyDescent="0.4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2" t="str">
        <f>IF(_xlfn.XLOOKUP(C703,customers!$A$1:$A$1001,customers!$B$1:$B$1001,,0)=0," ",(_xlfn.XLOOKUP(C703,customers!$A$1:$A$1001,customers!$B$1:$B$1001,,0)))</f>
        <v>Nathan Sictornes</v>
      </c>
      <c r="G703" s="2" t="str">
        <f>IF(VLOOKUP(C703,customers!$A$1:I1702,3,FALSE)=0," ",(VLOOKUP(C703,customers!$A$1:I1702,3,FALSE)))</f>
        <v>nsictornesjh@buzzfeed.com</v>
      </c>
      <c r="H703" s="2" t="str">
        <f>VLOOKUP(C703,customers!$A$1:I1702,7,FALSE)</f>
        <v>Ireland</v>
      </c>
      <c r="I703" t="str">
        <f>VLOOKUP(D703,products!$A$1:G750,2,FALSE)</f>
        <v>Ara</v>
      </c>
      <c r="J703" t="str">
        <f>VLOOKUP(D703,products!$A$1:G750,3,FALSE)</f>
        <v>D</v>
      </c>
      <c r="K703" s="1">
        <f>VLOOKUP(D703,products!$A$1:G750,4,FALSE)</f>
        <v>0.5</v>
      </c>
      <c r="L703" s="6">
        <f>VLOOKUP(D703,products!$A$1:G750,5,FALSE)</f>
        <v>5.97</v>
      </c>
      <c r="M703" s="6">
        <f t="shared" si="10"/>
        <v>29.849999999999998</v>
      </c>
      <c r="N703" t="s">
        <v>6198</v>
      </c>
      <c r="O703" t="s">
        <v>6204</v>
      </c>
    </row>
    <row r="704" spans="1:15" x14ac:dyDescent="0.4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2" t="str">
        <f>IF(_xlfn.XLOOKUP(C704,customers!$A$1:$A$1001,customers!$B$1:$B$1001,,0)=0," ",(_xlfn.XLOOKUP(C704,customers!$A$1:$A$1001,customers!$B$1:$B$1001,,0)))</f>
        <v>Vivyan Dunning</v>
      </c>
      <c r="G704" s="2" t="str">
        <f>IF(VLOOKUP(C704,customers!$A$1:I1703,3,FALSE)=0," ",(VLOOKUP(C704,customers!$A$1:I1703,3,FALSE)))</f>
        <v>vdunningji@independent.co.uk</v>
      </c>
      <c r="H704" s="2" t="str">
        <f>VLOOKUP(C704,customers!$A$1:I1703,7,FALSE)</f>
        <v>United States</v>
      </c>
      <c r="I704" t="str">
        <f>VLOOKUP(D704,products!$A$1:G751,2,FALSE)</f>
        <v>Ara</v>
      </c>
      <c r="J704" t="str">
        <f>VLOOKUP(D704,products!$A$1:G751,3,FALSE)</f>
        <v>L</v>
      </c>
      <c r="K704" s="1">
        <f>VLOOKUP(D704,products!$A$1:G751,4,FALSE)</f>
        <v>0.5</v>
      </c>
      <c r="L704" s="6">
        <f>VLOOKUP(D704,products!$A$1:G751,5,FALSE)</f>
        <v>7.77</v>
      </c>
      <c r="M704" s="6">
        <f t="shared" si="10"/>
        <v>7.77</v>
      </c>
      <c r="N704" t="s">
        <v>6198</v>
      </c>
      <c r="O704" t="s">
        <v>6203</v>
      </c>
    </row>
    <row r="705" spans="1:15" x14ac:dyDescent="0.4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2" t="str">
        <f>IF(_xlfn.XLOOKUP(C705,customers!$A$1:$A$1001,customers!$B$1:$B$1001,,0)=0," ",(_xlfn.XLOOKUP(C705,customers!$A$1:$A$1001,customers!$B$1:$B$1001,,0)))</f>
        <v>Doralin Baison</v>
      </c>
      <c r="G705" s="2" t="str">
        <f>IF(VLOOKUP(C705,customers!$A$1:I1704,3,FALSE)=0," ",(VLOOKUP(C705,customers!$A$1:I1704,3,FALSE)))</f>
        <v xml:space="preserve"> </v>
      </c>
      <c r="H705" s="2" t="str">
        <f>VLOOKUP(C705,customers!$A$1:I1704,7,FALSE)</f>
        <v>Ireland</v>
      </c>
      <c r="I705" t="str">
        <f>VLOOKUP(D705,products!$A$1:G752,2,FALSE)</f>
        <v>Lib</v>
      </c>
      <c r="J705" t="str">
        <f>VLOOKUP(D705,products!$A$1:G752,3,FALSE)</f>
        <v>D</v>
      </c>
      <c r="K705" s="1">
        <f>VLOOKUP(D705,products!$A$1:G752,4,FALSE)</f>
        <v>2.5</v>
      </c>
      <c r="L705" s="6">
        <f>VLOOKUP(D705,products!$A$1:G752,5,FALSE)</f>
        <v>29.784999999999997</v>
      </c>
      <c r="M705" s="6">
        <f t="shared" si="10"/>
        <v>119.13999999999999</v>
      </c>
      <c r="N705" t="s">
        <v>6199</v>
      </c>
      <c r="O705" t="s">
        <v>6204</v>
      </c>
    </row>
    <row r="706" spans="1:15" x14ac:dyDescent="0.4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2" t="str">
        <f>IF(_xlfn.XLOOKUP(C706,customers!$A$1:$A$1001,customers!$B$1:$B$1001,,0)=0," ",(_xlfn.XLOOKUP(C706,customers!$A$1:$A$1001,customers!$B$1:$B$1001,,0)))</f>
        <v>Josefina Ferens</v>
      </c>
      <c r="G706" s="2" t="str">
        <f>IF(VLOOKUP(C706,customers!$A$1:I1705,3,FALSE)=0," ",(VLOOKUP(C706,customers!$A$1:I1705,3,FALSE)))</f>
        <v xml:space="preserve"> </v>
      </c>
      <c r="H706" s="2" t="str">
        <f>VLOOKUP(C706,customers!$A$1:I1705,7,FALSE)</f>
        <v>United States</v>
      </c>
      <c r="I706" t="str">
        <f>VLOOKUP(D706,products!$A$1:G753,2,FALSE)</f>
        <v>Exc</v>
      </c>
      <c r="J706" t="str">
        <f>VLOOKUP(D706,products!$A$1:G753,3,FALSE)</f>
        <v>D</v>
      </c>
      <c r="K706" s="1">
        <f>VLOOKUP(D706,products!$A$1:G753,4,FALSE)</f>
        <v>0.2</v>
      </c>
      <c r="L706" s="6">
        <f>VLOOKUP(D706,products!$A$1:G753,5,FALSE)</f>
        <v>3.645</v>
      </c>
      <c r="M706" s="6">
        <f t="shared" si="10"/>
        <v>21.87</v>
      </c>
      <c r="N706" t="s">
        <v>6197</v>
      </c>
      <c r="O706" t="s">
        <v>6204</v>
      </c>
    </row>
    <row r="707" spans="1:15" x14ac:dyDescent="0.4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2" t="str">
        <f>IF(_xlfn.XLOOKUP(C707,customers!$A$1:$A$1001,customers!$B$1:$B$1001,,0)=0," ",(_xlfn.XLOOKUP(C707,customers!$A$1:$A$1001,customers!$B$1:$B$1001,,0)))</f>
        <v>Shelley Gehring</v>
      </c>
      <c r="G707" s="2" t="str">
        <f>IF(VLOOKUP(C707,customers!$A$1:I1706,3,FALSE)=0," ",(VLOOKUP(C707,customers!$A$1:I1706,3,FALSE)))</f>
        <v>sgehringjl@gnu.org</v>
      </c>
      <c r="H707" s="2" t="str">
        <f>VLOOKUP(C707,customers!$A$1:I1706,7,FALSE)</f>
        <v>United States</v>
      </c>
      <c r="I707" t="str">
        <f>VLOOKUP(D707,products!$A$1:G754,2,FALSE)</f>
        <v>Exc</v>
      </c>
      <c r="J707" t="str">
        <f>VLOOKUP(D707,products!$A$1:G754,3,FALSE)</f>
        <v>L</v>
      </c>
      <c r="K707" s="1">
        <f>VLOOKUP(D707,products!$A$1:G754,4,FALSE)</f>
        <v>0.5</v>
      </c>
      <c r="L707" s="6">
        <f>VLOOKUP(D707,products!$A$1:G754,5,FALSE)</f>
        <v>8.91</v>
      </c>
      <c r="M707" s="6">
        <f t="shared" ref="M707:M770" si="11">L707*E707</f>
        <v>17.82</v>
      </c>
      <c r="N707" t="s">
        <v>6197</v>
      </c>
      <c r="O707" t="s">
        <v>6203</v>
      </c>
    </row>
    <row r="708" spans="1:15" x14ac:dyDescent="0.4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2" t="str">
        <f>IF(_xlfn.XLOOKUP(C708,customers!$A$1:$A$1001,customers!$B$1:$B$1001,,0)=0," ",(_xlfn.XLOOKUP(C708,customers!$A$1:$A$1001,customers!$B$1:$B$1001,,0)))</f>
        <v>Barrie Fallowes</v>
      </c>
      <c r="G708" s="2" t="str">
        <f>IF(VLOOKUP(C708,customers!$A$1:I1707,3,FALSE)=0," ",(VLOOKUP(C708,customers!$A$1:I1707,3,FALSE)))</f>
        <v>bfallowesjm@purevolume.com</v>
      </c>
      <c r="H708" s="2" t="str">
        <f>VLOOKUP(C708,customers!$A$1:I1707,7,FALSE)</f>
        <v>United States</v>
      </c>
      <c r="I708" t="str">
        <f>VLOOKUP(D708,products!$A$1:G755,2,FALSE)</f>
        <v>Exc</v>
      </c>
      <c r="J708" t="str">
        <f>VLOOKUP(D708,products!$A$1:G755,3,FALSE)</f>
        <v>M</v>
      </c>
      <c r="K708" s="1">
        <f>VLOOKUP(D708,products!$A$1:G755,4,FALSE)</f>
        <v>0.2</v>
      </c>
      <c r="L708" s="6">
        <f>VLOOKUP(D708,products!$A$1:G755,5,FALSE)</f>
        <v>4.125</v>
      </c>
      <c r="M708" s="6">
        <f t="shared" si="11"/>
        <v>12.375</v>
      </c>
      <c r="N708" t="s">
        <v>6197</v>
      </c>
      <c r="O708" t="s">
        <v>6202</v>
      </c>
    </row>
    <row r="709" spans="1:15" x14ac:dyDescent="0.4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2" t="str">
        <f>IF(_xlfn.XLOOKUP(C709,customers!$A$1:$A$1001,customers!$B$1:$B$1001,,0)=0," ",(_xlfn.XLOOKUP(C709,customers!$A$1:$A$1001,customers!$B$1:$B$1001,,0)))</f>
        <v>Nicolas Aiton</v>
      </c>
      <c r="G709" s="2" t="str">
        <f>IF(VLOOKUP(C709,customers!$A$1:I1708,3,FALSE)=0," ",(VLOOKUP(C709,customers!$A$1:I1708,3,FALSE)))</f>
        <v xml:space="preserve"> </v>
      </c>
      <c r="H709" s="2" t="str">
        <f>VLOOKUP(C709,customers!$A$1:I1708,7,FALSE)</f>
        <v>Ireland</v>
      </c>
      <c r="I709" t="str">
        <f>VLOOKUP(D709,products!$A$1:G756,2,FALSE)</f>
        <v>Lib</v>
      </c>
      <c r="J709" t="str">
        <f>VLOOKUP(D709,products!$A$1:G756,3,FALSE)</f>
        <v>D</v>
      </c>
      <c r="K709" s="1">
        <f>VLOOKUP(D709,products!$A$1:G756,4,FALSE)</f>
        <v>1</v>
      </c>
      <c r="L709" s="6">
        <f>VLOOKUP(D709,products!$A$1:G756,5,FALSE)</f>
        <v>12.95</v>
      </c>
      <c r="M709" s="6">
        <f t="shared" si="11"/>
        <v>25.9</v>
      </c>
      <c r="N709" t="s">
        <v>6199</v>
      </c>
      <c r="O709" t="s">
        <v>6204</v>
      </c>
    </row>
    <row r="710" spans="1:15" x14ac:dyDescent="0.4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2" t="str">
        <f>IF(_xlfn.XLOOKUP(C710,customers!$A$1:$A$1001,customers!$B$1:$B$1001,,0)=0," ",(_xlfn.XLOOKUP(C710,customers!$A$1:$A$1001,customers!$B$1:$B$1001,,0)))</f>
        <v>Shelli De Banke</v>
      </c>
      <c r="G710" s="2" t="str">
        <f>IF(VLOOKUP(C710,customers!$A$1:I1709,3,FALSE)=0," ",(VLOOKUP(C710,customers!$A$1:I1709,3,FALSE)))</f>
        <v>sdejo@newsvine.com</v>
      </c>
      <c r="H710" s="2" t="str">
        <f>VLOOKUP(C710,customers!$A$1:I1709,7,FALSE)</f>
        <v>United States</v>
      </c>
      <c r="I710" t="str">
        <f>VLOOKUP(D710,products!$A$1:G757,2,FALSE)</f>
        <v>Ara</v>
      </c>
      <c r="J710" t="str">
        <f>VLOOKUP(D710,products!$A$1:G757,3,FALSE)</f>
        <v>M</v>
      </c>
      <c r="K710" s="1">
        <f>VLOOKUP(D710,products!$A$1:G757,4,FALSE)</f>
        <v>0.5</v>
      </c>
      <c r="L710" s="6">
        <f>VLOOKUP(D710,products!$A$1:G757,5,FALSE)</f>
        <v>6.75</v>
      </c>
      <c r="M710" s="6">
        <f t="shared" si="11"/>
        <v>13.5</v>
      </c>
      <c r="N710" t="s">
        <v>6198</v>
      </c>
      <c r="O710" t="s">
        <v>6202</v>
      </c>
    </row>
    <row r="711" spans="1:15" x14ac:dyDescent="0.4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2" t="str">
        <f>IF(_xlfn.XLOOKUP(C711,customers!$A$1:$A$1001,customers!$B$1:$B$1001,,0)=0," ",(_xlfn.XLOOKUP(C711,customers!$A$1:$A$1001,customers!$B$1:$B$1001,,0)))</f>
        <v>Lyell Murch</v>
      </c>
      <c r="G711" s="2" t="str">
        <f>IF(VLOOKUP(C711,customers!$A$1:I1710,3,FALSE)=0," ",(VLOOKUP(C711,customers!$A$1:I1710,3,FALSE)))</f>
        <v xml:space="preserve"> </v>
      </c>
      <c r="H711" s="2" t="str">
        <f>VLOOKUP(C711,customers!$A$1:I1710,7,FALSE)</f>
        <v>United States</v>
      </c>
      <c r="I711" t="str">
        <f>VLOOKUP(D711,products!$A$1:G758,2,FALSE)</f>
        <v>Exc</v>
      </c>
      <c r="J711" t="str">
        <f>VLOOKUP(D711,products!$A$1:G758,3,FALSE)</f>
        <v>L</v>
      </c>
      <c r="K711" s="1">
        <f>VLOOKUP(D711,products!$A$1:G758,4,FALSE)</f>
        <v>0.5</v>
      </c>
      <c r="L711" s="6">
        <f>VLOOKUP(D711,products!$A$1:G758,5,FALSE)</f>
        <v>8.91</v>
      </c>
      <c r="M711" s="6">
        <f t="shared" si="11"/>
        <v>17.82</v>
      </c>
      <c r="N711" t="s">
        <v>6197</v>
      </c>
      <c r="O711" t="s">
        <v>6203</v>
      </c>
    </row>
    <row r="712" spans="1:15" x14ac:dyDescent="0.4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2" t="str">
        <f>IF(_xlfn.XLOOKUP(C712,customers!$A$1:$A$1001,customers!$B$1:$B$1001,,0)=0," ",(_xlfn.XLOOKUP(C712,customers!$A$1:$A$1001,customers!$B$1:$B$1001,,0)))</f>
        <v>Stearne Count</v>
      </c>
      <c r="G712" s="2" t="str">
        <f>IF(VLOOKUP(C712,customers!$A$1:I1711,3,FALSE)=0," ",(VLOOKUP(C712,customers!$A$1:I1711,3,FALSE)))</f>
        <v>scountjq@nba.com</v>
      </c>
      <c r="H712" s="2" t="str">
        <f>VLOOKUP(C712,customers!$A$1:I1711,7,FALSE)</f>
        <v>United States</v>
      </c>
      <c r="I712" t="str">
        <f>VLOOKUP(D712,products!$A$1:G759,2,FALSE)</f>
        <v>Exc</v>
      </c>
      <c r="J712" t="str">
        <f>VLOOKUP(D712,products!$A$1:G759,3,FALSE)</f>
        <v>M</v>
      </c>
      <c r="K712" s="1">
        <f>VLOOKUP(D712,products!$A$1:G759,4,FALSE)</f>
        <v>0.5</v>
      </c>
      <c r="L712" s="6">
        <f>VLOOKUP(D712,products!$A$1:G759,5,FALSE)</f>
        <v>8.25</v>
      </c>
      <c r="M712" s="6">
        <f t="shared" si="11"/>
        <v>24.75</v>
      </c>
      <c r="N712" t="s">
        <v>6197</v>
      </c>
      <c r="O712" t="s">
        <v>6202</v>
      </c>
    </row>
    <row r="713" spans="1:15" x14ac:dyDescent="0.4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2" t="str">
        <f>IF(_xlfn.XLOOKUP(C713,customers!$A$1:$A$1001,customers!$B$1:$B$1001,,0)=0," ",(_xlfn.XLOOKUP(C713,customers!$A$1:$A$1001,customers!$B$1:$B$1001,,0)))</f>
        <v>Selia Ragles</v>
      </c>
      <c r="G713" s="2" t="str">
        <f>IF(VLOOKUP(C713,customers!$A$1:I1712,3,FALSE)=0," ",(VLOOKUP(C713,customers!$A$1:I1712,3,FALSE)))</f>
        <v>sraglesjr@blogtalkradio.com</v>
      </c>
      <c r="H713" s="2" t="str">
        <f>VLOOKUP(C713,customers!$A$1:I1712,7,FALSE)</f>
        <v>United States</v>
      </c>
      <c r="I713" t="str">
        <f>VLOOKUP(D713,products!$A$1:G760,2,FALSE)</f>
        <v>Rob</v>
      </c>
      <c r="J713" t="str">
        <f>VLOOKUP(D713,products!$A$1:G760,3,FALSE)</f>
        <v>M</v>
      </c>
      <c r="K713" s="1">
        <f>VLOOKUP(D713,products!$A$1:G760,4,FALSE)</f>
        <v>0.2</v>
      </c>
      <c r="L713" s="6">
        <f>VLOOKUP(D713,products!$A$1:G760,5,FALSE)</f>
        <v>2.9849999999999999</v>
      </c>
      <c r="M713" s="6">
        <f t="shared" si="11"/>
        <v>17.91</v>
      </c>
      <c r="N713" t="s">
        <v>6196</v>
      </c>
      <c r="O713" t="s">
        <v>6202</v>
      </c>
    </row>
    <row r="714" spans="1:15" x14ac:dyDescent="0.4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2" t="str">
        <f>IF(_xlfn.XLOOKUP(C714,customers!$A$1:$A$1001,customers!$B$1:$B$1001,,0)=0," ",(_xlfn.XLOOKUP(C714,customers!$A$1:$A$1001,customers!$B$1:$B$1001,,0)))</f>
        <v>Silas Deehan</v>
      </c>
      <c r="G714" s="2" t="str">
        <f>IF(VLOOKUP(C714,customers!$A$1:I1713,3,FALSE)=0," ",(VLOOKUP(C714,customers!$A$1:I1713,3,FALSE)))</f>
        <v xml:space="preserve"> </v>
      </c>
      <c r="H714" s="2" t="str">
        <f>VLOOKUP(C714,customers!$A$1:I1713,7,FALSE)</f>
        <v>United Kingdom</v>
      </c>
      <c r="I714" t="str">
        <f>VLOOKUP(D714,products!$A$1:G761,2,FALSE)</f>
        <v>Exc</v>
      </c>
      <c r="J714" t="str">
        <f>VLOOKUP(D714,products!$A$1:G761,3,FALSE)</f>
        <v>M</v>
      </c>
      <c r="K714" s="1">
        <f>VLOOKUP(D714,products!$A$1:G761,4,FALSE)</f>
        <v>0.5</v>
      </c>
      <c r="L714" s="6">
        <f>VLOOKUP(D714,products!$A$1:G761,5,FALSE)</f>
        <v>8.25</v>
      </c>
      <c r="M714" s="6">
        <f t="shared" si="11"/>
        <v>16.5</v>
      </c>
      <c r="N714" t="s">
        <v>6197</v>
      </c>
      <c r="O714" t="s">
        <v>6202</v>
      </c>
    </row>
    <row r="715" spans="1:15" x14ac:dyDescent="0.4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2" t="str">
        <f>IF(_xlfn.XLOOKUP(C715,customers!$A$1:$A$1001,customers!$B$1:$B$1001,,0)=0," ",(_xlfn.XLOOKUP(C715,customers!$A$1:$A$1001,customers!$B$1:$B$1001,,0)))</f>
        <v>Sacha Bruun</v>
      </c>
      <c r="G715" s="2" t="str">
        <f>IF(VLOOKUP(C715,customers!$A$1:I1714,3,FALSE)=0," ",(VLOOKUP(C715,customers!$A$1:I1714,3,FALSE)))</f>
        <v>sbruunjt@blogtalkradio.com</v>
      </c>
      <c r="H715" s="2" t="str">
        <f>VLOOKUP(C715,customers!$A$1:I1714,7,FALSE)</f>
        <v>United States</v>
      </c>
      <c r="I715" t="str">
        <f>VLOOKUP(D715,products!$A$1:G762,2,FALSE)</f>
        <v>Rob</v>
      </c>
      <c r="J715" t="str">
        <f>VLOOKUP(D715,products!$A$1:G762,3,FALSE)</f>
        <v>M</v>
      </c>
      <c r="K715" s="1">
        <f>VLOOKUP(D715,products!$A$1:G762,4,FALSE)</f>
        <v>0.2</v>
      </c>
      <c r="L715" s="6">
        <f>VLOOKUP(D715,products!$A$1:G762,5,FALSE)</f>
        <v>2.9849999999999999</v>
      </c>
      <c r="M715" s="6">
        <f t="shared" si="11"/>
        <v>2.9849999999999999</v>
      </c>
      <c r="N715" t="s">
        <v>6196</v>
      </c>
      <c r="O715" t="s">
        <v>6202</v>
      </c>
    </row>
    <row r="716" spans="1:15" x14ac:dyDescent="0.4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2" t="str">
        <f>IF(_xlfn.XLOOKUP(C716,customers!$A$1:$A$1001,customers!$B$1:$B$1001,,0)=0," ",(_xlfn.XLOOKUP(C716,customers!$A$1:$A$1001,customers!$B$1:$B$1001,,0)))</f>
        <v>Alon Pllu</v>
      </c>
      <c r="G716" s="2" t="str">
        <f>IF(VLOOKUP(C716,customers!$A$1:I1715,3,FALSE)=0," ",(VLOOKUP(C716,customers!$A$1:I1715,3,FALSE)))</f>
        <v>aplluju@dagondesign.com</v>
      </c>
      <c r="H716" s="2" t="str">
        <f>VLOOKUP(C716,customers!$A$1:I1715,7,FALSE)</f>
        <v>Ireland</v>
      </c>
      <c r="I716" t="str">
        <f>VLOOKUP(D716,products!$A$1:G763,2,FALSE)</f>
        <v>Exc</v>
      </c>
      <c r="J716" t="str">
        <f>VLOOKUP(D716,products!$A$1:G763,3,FALSE)</f>
        <v>D</v>
      </c>
      <c r="K716" s="1">
        <f>VLOOKUP(D716,products!$A$1:G763,4,FALSE)</f>
        <v>0.2</v>
      </c>
      <c r="L716" s="6">
        <f>VLOOKUP(D716,products!$A$1:G763,5,FALSE)</f>
        <v>3.645</v>
      </c>
      <c r="M716" s="6">
        <f t="shared" si="11"/>
        <v>14.58</v>
      </c>
      <c r="N716" t="s">
        <v>6197</v>
      </c>
      <c r="O716" t="s">
        <v>6204</v>
      </c>
    </row>
    <row r="717" spans="1:15" x14ac:dyDescent="0.4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2" t="str">
        <f>IF(_xlfn.XLOOKUP(C717,customers!$A$1:$A$1001,customers!$B$1:$B$1001,,0)=0," ",(_xlfn.XLOOKUP(C717,customers!$A$1:$A$1001,customers!$B$1:$B$1001,,0)))</f>
        <v>Gilberto Cornier</v>
      </c>
      <c r="G717" s="2" t="str">
        <f>IF(VLOOKUP(C717,customers!$A$1:I1716,3,FALSE)=0," ",(VLOOKUP(C717,customers!$A$1:I1716,3,FALSE)))</f>
        <v>gcornierjv@techcrunch.com</v>
      </c>
      <c r="H717" s="2" t="str">
        <f>VLOOKUP(C717,customers!$A$1:I1716,7,FALSE)</f>
        <v>United States</v>
      </c>
      <c r="I717" t="str">
        <f>VLOOKUP(D717,products!$A$1:G764,2,FALSE)</f>
        <v>Exc</v>
      </c>
      <c r="J717" t="str">
        <f>VLOOKUP(D717,products!$A$1:G764,3,FALSE)</f>
        <v>L</v>
      </c>
      <c r="K717" s="1">
        <f>VLOOKUP(D717,products!$A$1:G764,4,FALSE)</f>
        <v>1</v>
      </c>
      <c r="L717" s="6">
        <f>VLOOKUP(D717,products!$A$1:G764,5,FALSE)</f>
        <v>14.85</v>
      </c>
      <c r="M717" s="6">
        <f t="shared" si="11"/>
        <v>89.1</v>
      </c>
      <c r="N717" t="s">
        <v>6197</v>
      </c>
      <c r="O717" t="s">
        <v>6203</v>
      </c>
    </row>
    <row r="718" spans="1:15" x14ac:dyDescent="0.4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2" t="str">
        <f>IF(_xlfn.XLOOKUP(C718,customers!$A$1:$A$1001,customers!$B$1:$B$1001,,0)=0," ",(_xlfn.XLOOKUP(C718,customers!$A$1:$A$1001,customers!$B$1:$B$1001,,0)))</f>
        <v>Jimmy Dymoke</v>
      </c>
      <c r="G718" s="2" t="str">
        <f>IF(VLOOKUP(C718,customers!$A$1:I1717,3,FALSE)=0," ",(VLOOKUP(C718,customers!$A$1:I1717,3,FALSE)))</f>
        <v>jdymokeje@prnewswire.com</v>
      </c>
      <c r="H718" s="2" t="str">
        <f>VLOOKUP(C718,customers!$A$1:I1717,7,FALSE)</f>
        <v>Ireland</v>
      </c>
      <c r="I718" t="str">
        <f>VLOOKUP(D718,products!$A$1:G765,2,FALSE)</f>
        <v>Rob</v>
      </c>
      <c r="J718" t="str">
        <f>VLOOKUP(D718,products!$A$1:G765,3,FALSE)</f>
        <v>L</v>
      </c>
      <c r="K718" s="1">
        <f>VLOOKUP(D718,products!$A$1:G765,4,FALSE)</f>
        <v>1</v>
      </c>
      <c r="L718" s="6">
        <f>VLOOKUP(D718,products!$A$1:G765,5,FALSE)</f>
        <v>11.95</v>
      </c>
      <c r="M718" s="6">
        <f t="shared" si="11"/>
        <v>35.849999999999994</v>
      </c>
      <c r="N718" t="s">
        <v>6196</v>
      </c>
      <c r="O718" t="s">
        <v>6203</v>
      </c>
    </row>
    <row r="719" spans="1:15" x14ac:dyDescent="0.4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2" t="str">
        <f>IF(_xlfn.XLOOKUP(C719,customers!$A$1:$A$1001,customers!$B$1:$B$1001,,0)=0," ",(_xlfn.XLOOKUP(C719,customers!$A$1:$A$1001,customers!$B$1:$B$1001,,0)))</f>
        <v>Willabella Harvison</v>
      </c>
      <c r="G719" s="2" t="str">
        <f>IF(VLOOKUP(C719,customers!$A$1:I1718,3,FALSE)=0," ",(VLOOKUP(C719,customers!$A$1:I1718,3,FALSE)))</f>
        <v>wharvisonjx@gizmodo.com</v>
      </c>
      <c r="H719" s="2" t="str">
        <f>VLOOKUP(C719,customers!$A$1:I1718,7,FALSE)</f>
        <v>United States</v>
      </c>
      <c r="I719" t="str">
        <f>VLOOKUP(D719,products!$A$1:G766,2,FALSE)</f>
        <v>Ara</v>
      </c>
      <c r="J719" t="str">
        <f>VLOOKUP(D719,products!$A$1:G766,3,FALSE)</f>
        <v>D</v>
      </c>
      <c r="K719" s="1">
        <f>VLOOKUP(D719,products!$A$1:G766,4,FALSE)</f>
        <v>2.5</v>
      </c>
      <c r="L719" s="6">
        <f>VLOOKUP(D719,products!$A$1:G766,5,FALSE)</f>
        <v>22.884999999999998</v>
      </c>
      <c r="M719" s="6">
        <f t="shared" si="11"/>
        <v>68.655000000000001</v>
      </c>
      <c r="N719" t="s">
        <v>6198</v>
      </c>
      <c r="O719" t="s">
        <v>6204</v>
      </c>
    </row>
    <row r="720" spans="1:15" x14ac:dyDescent="0.4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2" t="str">
        <f>IF(_xlfn.XLOOKUP(C720,customers!$A$1:$A$1001,customers!$B$1:$B$1001,,0)=0," ",(_xlfn.XLOOKUP(C720,customers!$A$1:$A$1001,customers!$B$1:$B$1001,,0)))</f>
        <v>Darice Heaford</v>
      </c>
      <c r="G720" s="2" t="str">
        <f>IF(VLOOKUP(C720,customers!$A$1:I1719,3,FALSE)=0," ",(VLOOKUP(C720,customers!$A$1:I1719,3,FALSE)))</f>
        <v>dheafordjy@twitpic.com</v>
      </c>
      <c r="H720" s="2" t="str">
        <f>VLOOKUP(C720,customers!$A$1:I1719,7,FALSE)</f>
        <v>United States</v>
      </c>
      <c r="I720" t="str">
        <f>VLOOKUP(D720,products!$A$1:G767,2,FALSE)</f>
        <v>Lib</v>
      </c>
      <c r="J720" t="str">
        <f>VLOOKUP(D720,products!$A$1:G767,3,FALSE)</f>
        <v>D</v>
      </c>
      <c r="K720" s="1">
        <f>VLOOKUP(D720,products!$A$1:G767,4,FALSE)</f>
        <v>1</v>
      </c>
      <c r="L720" s="6">
        <f>VLOOKUP(D720,products!$A$1:G767,5,FALSE)</f>
        <v>12.95</v>
      </c>
      <c r="M720" s="6">
        <f t="shared" si="11"/>
        <v>38.849999999999994</v>
      </c>
      <c r="N720" t="s">
        <v>6199</v>
      </c>
      <c r="O720" t="s">
        <v>6204</v>
      </c>
    </row>
    <row r="721" spans="1:15" x14ac:dyDescent="0.4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2" t="str">
        <f>IF(_xlfn.XLOOKUP(C721,customers!$A$1:$A$1001,customers!$B$1:$B$1001,,0)=0," ",(_xlfn.XLOOKUP(C721,customers!$A$1:$A$1001,customers!$B$1:$B$1001,,0)))</f>
        <v>Granger Fantham</v>
      </c>
      <c r="G721" s="2" t="str">
        <f>IF(VLOOKUP(C721,customers!$A$1:I1720,3,FALSE)=0," ",(VLOOKUP(C721,customers!$A$1:I1720,3,FALSE)))</f>
        <v>gfanthamjz@hexun.com</v>
      </c>
      <c r="H721" s="2" t="str">
        <f>VLOOKUP(C721,customers!$A$1:I1720,7,FALSE)</f>
        <v>United States</v>
      </c>
      <c r="I721" t="str">
        <f>VLOOKUP(D721,products!$A$1:G768,2,FALSE)</f>
        <v>Lib</v>
      </c>
      <c r="J721" t="str">
        <f>VLOOKUP(D721,products!$A$1:G768,3,FALSE)</f>
        <v>L</v>
      </c>
      <c r="K721" s="1">
        <f>VLOOKUP(D721,products!$A$1:G768,4,FALSE)</f>
        <v>1</v>
      </c>
      <c r="L721" s="6">
        <f>VLOOKUP(D721,products!$A$1:G768,5,FALSE)</f>
        <v>15.85</v>
      </c>
      <c r="M721" s="6">
        <f t="shared" si="11"/>
        <v>79.25</v>
      </c>
      <c r="N721" t="s">
        <v>6199</v>
      </c>
      <c r="O721" t="s">
        <v>6203</v>
      </c>
    </row>
    <row r="722" spans="1:15" x14ac:dyDescent="0.4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2" t="str">
        <f>IF(_xlfn.XLOOKUP(C722,customers!$A$1:$A$1001,customers!$B$1:$B$1001,,0)=0," ",(_xlfn.XLOOKUP(C722,customers!$A$1:$A$1001,customers!$B$1:$B$1001,,0)))</f>
        <v>Reynolds Crookshanks</v>
      </c>
      <c r="G722" s="2" t="str">
        <f>IF(VLOOKUP(C722,customers!$A$1:I1721,3,FALSE)=0," ",(VLOOKUP(C722,customers!$A$1:I1721,3,FALSE)))</f>
        <v>rcrookshanksk0@unc.edu</v>
      </c>
      <c r="H722" s="2" t="str">
        <f>VLOOKUP(C722,customers!$A$1:I1721,7,FALSE)</f>
        <v>United States</v>
      </c>
      <c r="I722" t="str">
        <f>VLOOKUP(D722,products!$A$1:G769,2,FALSE)</f>
        <v>Exc</v>
      </c>
      <c r="J722" t="str">
        <f>VLOOKUP(D722,products!$A$1:G769,3,FALSE)</f>
        <v>D</v>
      </c>
      <c r="K722" s="1">
        <f>VLOOKUP(D722,products!$A$1:G769,4,FALSE)</f>
        <v>0.5</v>
      </c>
      <c r="L722" s="6">
        <f>VLOOKUP(D722,products!$A$1:G769,5,FALSE)</f>
        <v>7.29</v>
      </c>
      <c r="M722" s="6">
        <f t="shared" si="11"/>
        <v>36.450000000000003</v>
      </c>
      <c r="N722" t="s">
        <v>6197</v>
      </c>
      <c r="O722" t="s">
        <v>6204</v>
      </c>
    </row>
    <row r="723" spans="1:15" x14ac:dyDescent="0.4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2" t="str">
        <f>IF(_xlfn.XLOOKUP(C723,customers!$A$1:$A$1001,customers!$B$1:$B$1001,,0)=0," ",(_xlfn.XLOOKUP(C723,customers!$A$1:$A$1001,customers!$B$1:$B$1001,,0)))</f>
        <v>Niels Leake</v>
      </c>
      <c r="G723" s="2" t="str">
        <f>IF(VLOOKUP(C723,customers!$A$1:I1722,3,FALSE)=0," ",(VLOOKUP(C723,customers!$A$1:I1722,3,FALSE)))</f>
        <v>nleakek1@cmu.edu</v>
      </c>
      <c r="H723" s="2" t="str">
        <f>VLOOKUP(C723,customers!$A$1:I1722,7,FALSE)</f>
        <v>United States</v>
      </c>
      <c r="I723" t="str">
        <f>VLOOKUP(D723,products!$A$1:G770,2,FALSE)</f>
        <v>Rob</v>
      </c>
      <c r="J723" t="str">
        <f>VLOOKUP(D723,products!$A$1:G770,3,FALSE)</f>
        <v>M</v>
      </c>
      <c r="K723" s="1">
        <f>VLOOKUP(D723,products!$A$1:G770,4,FALSE)</f>
        <v>0.2</v>
      </c>
      <c r="L723" s="6">
        <f>VLOOKUP(D723,products!$A$1:G770,5,FALSE)</f>
        <v>2.9849999999999999</v>
      </c>
      <c r="M723" s="6">
        <f t="shared" si="11"/>
        <v>8.9550000000000001</v>
      </c>
      <c r="N723" t="s">
        <v>6196</v>
      </c>
      <c r="O723" t="s">
        <v>6202</v>
      </c>
    </row>
    <row r="724" spans="1:15" x14ac:dyDescent="0.4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2" t="str">
        <f>IF(_xlfn.XLOOKUP(C724,customers!$A$1:$A$1001,customers!$B$1:$B$1001,,0)=0," ",(_xlfn.XLOOKUP(C724,customers!$A$1:$A$1001,customers!$B$1:$B$1001,,0)))</f>
        <v>Hetti Measures</v>
      </c>
      <c r="G724" s="2" t="str">
        <f>IF(VLOOKUP(C724,customers!$A$1:I1723,3,FALSE)=0," ",(VLOOKUP(C724,customers!$A$1:I1723,3,FALSE)))</f>
        <v xml:space="preserve"> </v>
      </c>
      <c r="H724" s="2" t="str">
        <f>VLOOKUP(C724,customers!$A$1:I1723,7,FALSE)</f>
        <v>United States</v>
      </c>
      <c r="I724" t="str">
        <f>VLOOKUP(D724,products!$A$1:G771,2,FALSE)</f>
        <v>Exc</v>
      </c>
      <c r="J724" t="str">
        <f>VLOOKUP(D724,products!$A$1:G771,3,FALSE)</f>
        <v>D</v>
      </c>
      <c r="K724" s="1">
        <f>VLOOKUP(D724,products!$A$1:G771,4,FALSE)</f>
        <v>1</v>
      </c>
      <c r="L724" s="6">
        <f>VLOOKUP(D724,products!$A$1:G771,5,FALSE)</f>
        <v>12.15</v>
      </c>
      <c r="M724" s="6">
        <f t="shared" si="11"/>
        <v>24.3</v>
      </c>
      <c r="N724" t="s">
        <v>6197</v>
      </c>
      <c r="O724" t="s">
        <v>6204</v>
      </c>
    </row>
    <row r="725" spans="1:15" x14ac:dyDescent="0.4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2" t="str">
        <f>IF(_xlfn.XLOOKUP(C725,customers!$A$1:$A$1001,customers!$B$1:$B$1001,,0)=0," ",(_xlfn.XLOOKUP(C725,customers!$A$1:$A$1001,customers!$B$1:$B$1001,,0)))</f>
        <v>Gay Eilhersen</v>
      </c>
      <c r="G725" s="2" t="str">
        <f>IF(VLOOKUP(C725,customers!$A$1:I1724,3,FALSE)=0," ",(VLOOKUP(C725,customers!$A$1:I1724,3,FALSE)))</f>
        <v>geilhersenk3@networksolutions.com</v>
      </c>
      <c r="H725" s="2" t="str">
        <f>VLOOKUP(C725,customers!$A$1:I1724,7,FALSE)</f>
        <v>United States</v>
      </c>
      <c r="I725" t="str">
        <f>VLOOKUP(D725,products!$A$1:G772,2,FALSE)</f>
        <v>Exc</v>
      </c>
      <c r="J725" t="str">
        <f>VLOOKUP(D725,products!$A$1:G772,3,FALSE)</f>
        <v>M</v>
      </c>
      <c r="K725" s="1">
        <f>VLOOKUP(D725,products!$A$1:G772,4,FALSE)</f>
        <v>2.5</v>
      </c>
      <c r="L725" s="6">
        <f>VLOOKUP(D725,products!$A$1:G772,5,FALSE)</f>
        <v>31.624999999999996</v>
      </c>
      <c r="M725" s="6">
        <f t="shared" si="11"/>
        <v>63.249999999999993</v>
      </c>
      <c r="N725" t="s">
        <v>6197</v>
      </c>
      <c r="O725" t="s">
        <v>6202</v>
      </c>
    </row>
    <row r="726" spans="1:15" x14ac:dyDescent="0.4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2" t="str">
        <f>IF(_xlfn.XLOOKUP(C726,customers!$A$1:$A$1001,customers!$B$1:$B$1001,,0)=0," ",(_xlfn.XLOOKUP(C726,customers!$A$1:$A$1001,customers!$B$1:$B$1001,,0)))</f>
        <v>Nico Hubert</v>
      </c>
      <c r="G726" s="2" t="str">
        <f>IF(VLOOKUP(C726,customers!$A$1:I1725,3,FALSE)=0," ",(VLOOKUP(C726,customers!$A$1:I1725,3,FALSE)))</f>
        <v xml:space="preserve"> </v>
      </c>
      <c r="H726" s="2" t="str">
        <f>VLOOKUP(C726,customers!$A$1:I1725,7,FALSE)</f>
        <v>United States</v>
      </c>
      <c r="I726" t="str">
        <f>VLOOKUP(D726,products!$A$1:G773,2,FALSE)</f>
        <v>Ara</v>
      </c>
      <c r="J726" t="str">
        <f>VLOOKUP(D726,products!$A$1:G773,3,FALSE)</f>
        <v>M</v>
      </c>
      <c r="K726" s="1">
        <f>VLOOKUP(D726,products!$A$1:G773,4,FALSE)</f>
        <v>0.2</v>
      </c>
      <c r="L726" s="6">
        <f>VLOOKUP(D726,products!$A$1:G773,5,FALSE)</f>
        <v>3.375</v>
      </c>
      <c r="M726" s="6">
        <f t="shared" si="11"/>
        <v>6.75</v>
      </c>
      <c r="N726" t="s">
        <v>6198</v>
      </c>
      <c r="O726" t="s">
        <v>6202</v>
      </c>
    </row>
    <row r="727" spans="1:15" x14ac:dyDescent="0.4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2" t="str">
        <f>IF(_xlfn.XLOOKUP(C727,customers!$A$1:$A$1001,customers!$B$1:$B$1001,,0)=0," ",(_xlfn.XLOOKUP(C727,customers!$A$1:$A$1001,customers!$B$1:$B$1001,,0)))</f>
        <v>Cristina Aleixo</v>
      </c>
      <c r="G727" s="2" t="str">
        <f>IF(VLOOKUP(C727,customers!$A$1:I1726,3,FALSE)=0," ",(VLOOKUP(C727,customers!$A$1:I1726,3,FALSE)))</f>
        <v>caleixok5@globo.com</v>
      </c>
      <c r="H727" s="2" t="str">
        <f>VLOOKUP(C727,customers!$A$1:I1726,7,FALSE)</f>
        <v>United States</v>
      </c>
      <c r="I727" t="str">
        <f>VLOOKUP(D727,products!$A$1:G774,2,FALSE)</f>
        <v>Ara</v>
      </c>
      <c r="J727" t="str">
        <f>VLOOKUP(D727,products!$A$1:G774,3,FALSE)</f>
        <v>L</v>
      </c>
      <c r="K727" s="1">
        <f>VLOOKUP(D727,products!$A$1:G774,4,FALSE)</f>
        <v>0.2</v>
      </c>
      <c r="L727" s="6">
        <f>VLOOKUP(D727,products!$A$1:G774,5,FALSE)</f>
        <v>3.8849999999999998</v>
      </c>
      <c r="M727" s="6">
        <f t="shared" si="11"/>
        <v>23.31</v>
      </c>
      <c r="N727" t="s">
        <v>6198</v>
      </c>
      <c r="O727" t="s">
        <v>6203</v>
      </c>
    </row>
    <row r="728" spans="1:15" x14ac:dyDescent="0.4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2" t="str">
        <f>IF(_xlfn.XLOOKUP(C728,customers!$A$1:$A$1001,customers!$B$1:$B$1001,,0)=0," ",(_xlfn.XLOOKUP(C728,customers!$A$1:$A$1001,customers!$B$1:$B$1001,,0)))</f>
        <v>Derrek Allpress</v>
      </c>
      <c r="G728" s="2" t="str">
        <f>IF(VLOOKUP(C728,customers!$A$1:I1727,3,FALSE)=0," ",(VLOOKUP(C728,customers!$A$1:I1727,3,FALSE)))</f>
        <v xml:space="preserve"> </v>
      </c>
      <c r="H728" s="2" t="str">
        <f>VLOOKUP(C728,customers!$A$1:I1727,7,FALSE)</f>
        <v>United States</v>
      </c>
      <c r="I728" t="str">
        <f>VLOOKUP(D728,products!$A$1:G775,2,FALSE)</f>
        <v>Lib</v>
      </c>
      <c r="J728" t="str">
        <f>VLOOKUP(D728,products!$A$1:G775,3,FALSE)</f>
        <v>L</v>
      </c>
      <c r="K728" s="1">
        <f>VLOOKUP(D728,products!$A$1:G775,4,FALSE)</f>
        <v>2.5</v>
      </c>
      <c r="L728" s="6">
        <f>VLOOKUP(D728,products!$A$1:G775,5,FALSE)</f>
        <v>36.454999999999998</v>
      </c>
      <c r="M728" s="6">
        <f t="shared" si="11"/>
        <v>145.82</v>
      </c>
      <c r="N728" t="s">
        <v>6199</v>
      </c>
      <c r="O728" t="s">
        <v>6203</v>
      </c>
    </row>
    <row r="729" spans="1:15" x14ac:dyDescent="0.4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2" t="str">
        <f>IF(_xlfn.XLOOKUP(C729,customers!$A$1:$A$1001,customers!$B$1:$B$1001,,0)=0," ",(_xlfn.XLOOKUP(C729,customers!$A$1:$A$1001,customers!$B$1:$B$1001,,0)))</f>
        <v>Rikki Tomkowicz</v>
      </c>
      <c r="G729" s="2" t="str">
        <f>IF(VLOOKUP(C729,customers!$A$1:I1728,3,FALSE)=0," ",(VLOOKUP(C729,customers!$A$1:I1728,3,FALSE)))</f>
        <v>rtomkowiczk7@bravesites.com</v>
      </c>
      <c r="H729" s="2" t="str">
        <f>VLOOKUP(C729,customers!$A$1:I1728,7,FALSE)</f>
        <v>Ireland</v>
      </c>
      <c r="I729" t="str">
        <f>VLOOKUP(D729,products!$A$1:G776,2,FALSE)</f>
        <v>Rob</v>
      </c>
      <c r="J729" t="str">
        <f>VLOOKUP(D729,products!$A$1:G776,3,FALSE)</f>
        <v>M</v>
      </c>
      <c r="K729" s="1">
        <f>VLOOKUP(D729,products!$A$1:G776,4,FALSE)</f>
        <v>0.5</v>
      </c>
      <c r="L729" s="6">
        <f>VLOOKUP(D729,products!$A$1:G776,5,FALSE)</f>
        <v>5.97</v>
      </c>
      <c r="M729" s="6">
        <f t="shared" si="11"/>
        <v>29.849999999999998</v>
      </c>
      <c r="N729" t="s">
        <v>6196</v>
      </c>
      <c r="O729" t="s">
        <v>6202</v>
      </c>
    </row>
    <row r="730" spans="1:15" x14ac:dyDescent="0.4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2" t="str">
        <f>IF(_xlfn.XLOOKUP(C730,customers!$A$1:$A$1001,customers!$B$1:$B$1001,,0)=0," ",(_xlfn.XLOOKUP(C730,customers!$A$1:$A$1001,customers!$B$1:$B$1001,,0)))</f>
        <v>Rochette Huscroft</v>
      </c>
      <c r="G730" s="2" t="str">
        <f>IF(VLOOKUP(C730,customers!$A$1:I1729,3,FALSE)=0," ",(VLOOKUP(C730,customers!$A$1:I1729,3,FALSE)))</f>
        <v>rhuscroftk8@jimdo.com</v>
      </c>
      <c r="H730" s="2" t="str">
        <f>VLOOKUP(C730,customers!$A$1:I1729,7,FALSE)</f>
        <v>United States</v>
      </c>
      <c r="I730" t="str">
        <f>VLOOKUP(D730,products!$A$1:G777,2,FALSE)</f>
        <v>Exc</v>
      </c>
      <c r="J730" t="str">
        <f>VLOOKUP(D730,products!$A$1:G777,3,FALSE)</f>
        <v>D</v>
      </c>
      <c r="K730" s="1">
        <f>VLOOKUP(D730,products!$A$1:G777,4,FALSE)</f>
        <v>0.5</v>
      </c>
      <c r="L730" s="6">
        <f>VLOOKUP(D730,products!$A$1:G777,5,FALSE)</f>
        <v>7.29</v>
      </c>
      <c r="M730" s="6">
        <f t="shared" si="11"/>
        <v>21.87</v>
      </c>
      <c r="N730" t="s">
        <v>6197</v>
      </c>
      <c r="O730" t="s">
        <v>6204</v>
      </c>
    </row>
    <row r="731" spans="1:15" x14ac:dyDescent="0.4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2" t="str">
        <f>IF(_xlfn.XLOOKUP(C731,customers!$A$1:$A$1001,customers!$B$1:$B$1001,,0)=0," ",(_xlfn.XLOOKUP(C731,customers!$A$1:$A$1001,customers!$B$1:$B$1001,,0)))</f>
        <v>Selle Scurrer</v>
      </c>
      <c r="G731" s="2" t="str">
        <f>IF(VLOOKUP(C731,customers!$A$1:I1730,3,FALSE)=0," ",(VLOOKUP(C731,customers!$A$1:I1730,3,FALSE)))</f>
        <v>sscurrerk9@flavors.me</v>
      </c>
      <c r="H731" s="2" t="str">
        <f>VLOOKUP(C731,customers!$A$1:I1730,7,FALSE)</f>
        <v>United Kingdom</v>
      </c>
      <c r="I731" t="str">
        <f>VLOOKUP(D731,products!$A$1:G778,2,FALSE)</f>
        <v>Lib</v>
      </c>
      <c r="J731" t="str">
        <f>VLOOKUP(D731,products!$A$1:G778,3,FALSE)</f>
        <v>M</v>
      </c>
      <c r="K731" s="1">
        <f>VLOOKUP(D731,products!$A$1:G778,4,FALSE)</f>
        <v>0.2</v>
      </c>
      <c r="L731" s="6">
        <f>VLOOKUP(D731,products!$A$1:G778,5,FALSE)</f>
        <v>4.3650000000000002</v>
      </c>
      <c r="M731" s="6">
        <f t="shared" si="11"/>
        <v>4.3650000000000002</v>
      </c>
      <c r="N731" t="s">
        <v>6199</v>
      </c>
      <c r="O731" t="s">
        <v>6202</v>
      </c>
    </row>
    <row r="732" spans="1:15" x14ac:dyDescent="0.4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2" t="str">
        <f>IF(_xlfn.XLOOKUP(C732,customers!$A$1:$A$1001,customers!$B$1:$B$1001,,0)=0," ",(_xlfn.XLOOKUP(C732,customers!$A$1:$A$1001,customers!$B$1:$B$1001,,0)))</f>
        <v>Andie Rudram</v>
      </c>
      <c r="G732" s="2" t="str">
        <f>IF(VLOOKUP(C732,customers!$A$1:I1731,3,FALSE)=0," ",(VLOOKUP(C732,customers!$A$1:I1731,3,FALSE)))</f>
        <v>arudramka@prnewswire.com</v>
      </c>
      <c r="H732" s="2" t="str">
        <f>VLOOKUP(C732,customers!$A$1:I1731,7,FALSE)</f>
        <v>United States</v>
      </c>
      <c r="I732" t="str">
        <f>VLOOKUP(D732,products!$A$1:G779,2,FALSE)</f>
        <v>Lib</v>
      </c>
      <c r="J732" t="str">
        <f>VLOOKUP(D732,products!$A$1:G779,3,FALSE)</f>
        <v>L</v>
      </c>
      <c r="K732" s="1">
        <f>VLOOKUP(D732,products!$A$1:G779,4,FALSE)</f>
        <v>2.5</v>
      </c>
      <c r="L732" s="6">
        <f>VLOOKUP(D732,products!$A$1:G779,5,FALSE)</f>
        <v>36.454999999999998</v>
      </c>
      <c r="M732" s="6">
        <f t="shared" si="11"/>
        <v>36.454999999999998</v>
      </c>
      <c r="N732" t="s">
        <v>6199</v>
      </c>
      <c r="O732" t="s">
        <v>6203</v>
      </c>
    </row>
    <row r="733" spans="1:15" x14ac:dyDescent="0.4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2" t="str">
        <f>IF(_xlfn.XLOOKUP(C733,customers!$A$1:$A$1001,customers!$B$1:$B$1001,,0)=0," ",(_xlfn.XLOOKUP(C733,customers!$A$1:$A$1001,customers!$B$1:$B$1001,,0)))</f>
        <v>Leta Clarricoates</v>
      </c>
      <c r="G733" s="2" t="str">
        <f>IF(VLOOKUP(C733,customers!$A$1:I1732,3,FALSE)=0," ",(VLOOKUP(C733,customers!$A$1:I1732,3,FALSE)))</f>
        <v xml:space="preserve"> </v>
      </c>
      <c r="H733" s="2" t="str">
        <f>VLOOKUP(C733,customers!$A$1:I1732,7,FALSE)</f>
        <v>United States</v>
      </c>
      <c r="I733" t="str">
        <f>VLOOKUP(D733,products!$A$1:G780,2,FALSE)</f>
        <v>Lib</v>
      </c>
      <c r="J733" t="str">
        <f>VLOOKUP(D733,products!$A$1:G780,3,FALSE)</f>
        <v>D</v>
      </c>
      <c r="K733" s="1">
        <f>VLOOKUP(D733,products!$A$1:G780,4,FALSE)</f>
        <v>0.2</v>
      </c>
      <c r="L733" s="6">
        <f>VLOOKUP(D733,products!$A$1:G780,5,FALSE)</f>
        <v>3.8849999999999998</v>
      </c>
      <c r="M733" s="6">
        <f t="shared" si="11"/>
        <v>15.54</v>
      </c>
      <c r="N733" t="s">
        <v>6199</v>
      </c>
      <c r="O733" t="s">
        <v>6204</v>
      </c>
    </row>
    <row r="734" spans="1:15" x14ac:dyDescent="0.4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2" t="str">
        <f>IF(_xlfn.XLOOKUP(C734,customers!$A$1:$A$1001,customers!$B$1:$B$1001,,0)=0," ",(_xlfn.XLOOKUP(C734,customers!$A$1:$A$1001,customers!$B$1:$B$1001,,0)))</f>
        <v>Jacquelyn Maha</v>
      </c>
      <c r="G734" s="2" t="str">
        <f>IF(VLOOKUP(C734,customers!$A$1:I1733,3,FALSE)=0," ",(VLOOKUP(C734,customers!$A$1:I1733,3,FALSE)))</f>
        <v>jmahakc@cyberchimps.com</v>
      </c>
      <c r="H734" s="2" t="str">
        <f>VLOOKUP(C734,customers!$A$1:I1733,7,FALSE)</f>
        <v>United States</v>
      </c>
      <c r="I734" t="str">
        <f>VLOOKUP(D734,products!$A$1:G781,2,FALSE)</f>
        <v>Exc</v>
      </c>
      <c r="J734" t="str">
        <f>VLOOKUP(D734,products!$A$1:G781,3,FALSE)</f>
        <v>L</v>
      </c>
      <c r="K734" s="1">
        <f>VLOOKUP(D734,products!$A$1:G781,4,FALSE)</f>
        <v>0.2</v>
      </c>
      <c r="L734" s="6">
        <f>VLOOKUP(D734,products!$A$1:G781,5,FALSE)</f>
        <v>4.4550000000000001</v>
      </c>
      <c r="M734" s="6">
        <f t="shared" si="11"/>
        <v>8.91</v>
      </c>
      <c r="N734" t="s">
        <v>6197</v>
      </c>
      <c r="O734" t="s">
        <v>6203</v>
      </c>
    </row>
    <row r="735" spans="1:15" x14ac:dyDescent="0.4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2" t="str">
        <f>IF(_xlfn.XLOOKUP(C735,customers!$A$1:$A$1001,customers!$B$1:$B$1001,,0)=0," ",(_xlfn.XLOOKUP(C735,customers!$A$1:$A$1001,customers!$B$1:$B$1001,,0)))</f>
        <v>Glory Clemon</v>
      </c>
      <c r="G735" s="2" t="str">
        <f>IF(VLOOKUP(C735,customers!$A$1:I1734,3,FALSE)=0," ",(VLOOKUP(C735,customers!$A$1:I1734,3,FALSE)))</f>
        <v>gclemonkd@networksolutions.com</v>
      </c>
      <c r="H735" s="2" t="str">
        <f>VLOOKUP(C735,customers!$A$1:I1734,7,FALSE)</f>
        <v>United States</v>
      </c>
      <c r="I735" t="str">
        <f>VLOOKUP(D735,products!$A$1:G782,2,FALSE)</f>
        <v>Lib</v>
      </c>
      <c r="J735" t="str">
        <f>VLOOKUP(D735,products!$A$1:G782,3,FALSE)</f>
        <v>M</v>
      </c>
      <c r="K735" s="1">
        <f>VLOOKUP(D735,products!$A$1:G782,4,FALSE)</f>
        <v>2.5</v>
      </c>
      <c r="L735" s="6">
        <f>VLOOKUP(D735,products!$A$1:G782,5,FALSE)</f>
        <v>33.464999999999996</v>
      </c>
      <c r="M735" s="6">
        <f t="shared" si="11"/>
        <v>100.39499999999998</v>
      </c>
      <c r="N735" t="s">
        <v>6199</v>
      </c>
      <c r="O735" t="s">
        <v>6202</v>
      </c>
    </row>
    <row r="736" spans="1:15" x14ac:dyDescent="0.4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2" t="str">
        <f>IF(_xlfn.XLOOKUP(C736,customers!$A$1:$A$1001,customers!$B$1:$B$1001,,0)=0," ",(_xlfn.XLOOKUP(C736,customers!$A$1:$A$1001,customers!$B$1:$B$1001,,0)))</f>
        <v>Alica Kift</v>
      </c>
      <c r="G736" s="2" t="str">
        <f>IF(VLOOKUP(C736,customers!$A$1:I1735,3,FALSE)=0," ",(VLOOKUP(C736,customers!$A$1:I1735,3,FALSE)))</f>
        <v xml:space="preserve"> </v>
      </c>
      <c r="H736" s="2" t="str">
        <f>VLOOKUP(C736,customers!$A$1:I1735,7,FALSE)</f>
        <v>United States</v>
      </c>
      <c r="I736" t="str">
        <f>VLOOKUP(D736,products!$A$1:G783,2,FALSE)</f>
        <v>Rob</v>
      </c>
      <c r="J736" t="str">
        <f>VLOOKUP(D736,products!$A$1:G783,3,FALSE)</f>
        <v>D</v>
      </c>
      <c r="K736" s="1">
        <f>VLOOKUP(D736,products!$A$1:G783,4,FALSE)</f>
        <v>0.2</v>
      </c>
      <c r="L736" s="6">
        <f>VLOOKUP(D736,products!$A$1:G783,5,FALSE)</f>
        <v>2.6849999999999996</v>
      </c>
      <c r="M736" s="6">
        <f t="shared" si="11"/>
        <v>13.424999999999997</v>
      </c>
      <c r="N736" t="s">
        <v>6196</v>
      </c>
      <c r="O736" t="s">
        <v>6204</v>
      </c>
    </row>
    <row r="737" spans="1:15" x14ac:dyDescent="0.4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2" t="str">
        <f>IF(_xlfn.XLOOKUP(C737,customers!$A$1:$A$1001,customers!$B$1:$B$1001,,0)=0," ",(_xlfn.XLOOKUP(C737,customers!$A$1:$A$1001,customers!$B$1:$B$1001,,0)))</f>
        <v>Babb Pollins</v>
      </c>
      <c r="G737" s="2" t="str">
        <f>IF(VLOOKUP(C737,customers!$A$1:I1736,3,FALSE)=0," ",(VLOOKUP(C737,customers!$A$1:I1736,3,FALSE)))</f>
        <v>bpollinskf@shinystat.com</v>
      </c>
      <c r="H737" s="2" t="str">
        <f>VLOOKUP(C737,customers!$A$1:I1736,7,FALSE)</f>
        <v>United States</v>
      </c>
      <c r="I737" t="str">
        <f>VLOOKUP(D737,products!$A$1:G784,2,FALSE)</f>
        <v>Exc</v>
      </c>
      <c r="J737" t="str">
        <f>VLOOKUP(D737,products!$A$1:G784,3,FALSE)</f>
        <v>D</v>
      </c>
      <c r="K737" s="1">
        <f>VLOOKUP(D737,products!$A$1:G784,4,FALSE)</f>
        <v>0.2</v>
      </c>
      <c r="L737" s="6">
        <f>VLOOKUP(D737,products!$A$1:G784,5,FALSE)</f>
        <v>3.645</v>
      </c>
      <c r="M737" s="6">
        <f t="shared" si="11"/>
        <v>21.87</v>
      </c>
      <c r="N737" t="s">
        <v>6197</v>
      </c>
      <c r="O737" t="s">
        <v>6204</v>
      </c>
    </row>
    <row r="738" spans="1:15" x14ac:dyDescent="0.4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2" t="str">
        <f>IF(_xlfn.XLOOKUP(C738,customers!$A$1:$A$1001,customers!$B$1:$B$1001,,0)=0," ",(_xlfn.XLOOKUP(C738,customers!$A$1:$A$1001,customers!$B$1:$B$1001,,0)))</f>
        <v>Jarret Toye</v>
      </c>
      <c r="G738" s="2" t="str">
        <f>IF(VLOOKUP(C738,customers!$A$1:I1737,3,FALSE)=0," ",(VLOOKUP(C738,customers!$A$1:I1737,3,FALSE)))</f>
        <v>jtoyekg@pinterest.com</v>
      </c>
      <c r="H738" s="2" t="str">
        <f>VLOOKUP(C738,customers!$A$1:I1737,7,FALSE)</f>
        <v>Ireland</v>
      </c>
      <c r="I738" t="str">
        <f>VLOOKUP(D738,products!$A$1:G785,2,FALSE)</f>
        <v>Lib</v>
      </c>
      <c r="J738" t="str">
        <f>VLOOKUP(D738,products!$A$1:G785,3,FALSE)</f>
        <v>D</v>
      </c>
      <c r="K738" s="1">
        <f>VLOOKUP(D738,products!$A$1:G785,4,FALSE)</f>
        <v>1</v>
      </c>
      <c r="L738" s="6">
        <f>VLOOKUP(D738,products!$A$1:G785,5,FALSE)</f>
        <v>12.95</v>
      </c>
      <c r="M738" s="6">
        <f t="shared" si="11"/>
        <v>25.9</v>
      </c>
      <c r="N738" t="s">
        <v>6199</v>
      </c>
      <c r="O738" t="s">
        <v>6204</v>
      </c>
    </row>
    <row r="739" spans="1:15" x14ac:dyDescent="0.4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2" t="str">
        <f>IF(_xlfn.XLOOKUP(C739,customers!$A$1:$A$1001,customers!$B$1:$B$1001,,0)=0," ",(_xlfn.XLOOKUP(C739,customers!$A$1:$A$1001,customers!$B$1:$B$1001,,0)))</f>
        <v>Carlie Linskill</v>
      </c>
      <c r="G739" s="2" t="str">
        <f>IF(VLOOKUP(C739,customers!$A$1:I1738,3,FALSE)=0," ",(VLOOKUP(C739,customers!$A$1:I1738,3,FALSE)))</f>
        <v>clinskillkh@sphinn.com</v>
      </c>
      <c r="H739" s="2" t="str">
        <f>VLOOKUP(C739,customers!$A$1:I1738,7,FALSE)</f>
        <v>United States</v>
      </c>
      <c r="I739" t="str">
        <f>VLOOKUP(D739,products!$A$1:G786,2,FALSE)</f>
        <v>Ara</v>
      </c>
      <c r="J739" t="str">
        <f>VLOOKUP(D739,products!$A$1:G786,3,FALSE)</f>
        <v>M</v>
      </c>
      <c r="K739" s="1">
        <f>VLOOKUP(D739,products!$A$1:G786,4,FALSE)</f>
        <v>1</v>
      </c>
      <c r="L739" s="6">
        <f>VLOOKUP(D739,products!$A$1:G786,5,FALSE)</f>
        <v>11.25</v>
      </c>
      <c r="M739" s="6">
        <f t="shared" si="11"/>
        <v>56.25</v>
      </c>
      <c r="N739" t="s">
        <v>6198</v>
      </c>
      <c r="O739" t="s">
        <v>6202</v>
      </c>
    </row>
    <row r="740" spans="1:15" x14ac:dyDescent="0.4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2" t="str">
        <f>IF(_xlfn.XLOOKUP(C740,customers!$A$1:$A$1001,customers!$B$1:$B$1001,,0)=0," ",(_xlfn.XLOOKUP(C740,customers!$A$1:$A$1001,customers!$B$1:$B$1001,,0)))</f>
        <v>Natal Vigrass</v>
      </c>
      <c r="G740" s="2" t="str">
        <f>IF(VLOOKUP(C740,customers!$A$1:I1739,3,FALSE)=0," ",(VLOOKUP(C740,customers!$A$1:I1739,3,FALSE)))</f>
        <v>nvigrasski@ezinearticles.com</v>
      </c>
      <c r="H740" s="2" t="str">
        <f>VLOOKUP(C740,customers!$A$1:I1739,7,FALSE)</f>
        <v>United Kingdom</v>
      </c>
      <c r="I740" t="str">
        <f>VLOOKUP(D740,products!$A$1:G787,2,FALSE)</f>
        <v>Rob</v>
      </c>
      <c r="J740" t="str">
        <f>VLOOKUP(D740,products!$A$1:G787,3,FALSE)</f>
        <v>L</v>
      </c>
      <c r="K740" s="1">
        <f>VLOOKUP(D740,products!$A$1:G787,4,FALSE)</f>
        <v>0.2</v>
      </c>
      <c r="L740" s="6">
        <f>VLOOKUP(D740,products!$A$1:G787,5,FALSE)</f>
        <v>3.5849999999999995</v>
      </c>
      <c r="M740" s="6">
        <f t="shared" si="11"/>
        <v>10.754999999999999</v>
      </c>
      <c r="N740" t="s">
        <v>6196</v>
      </c>
      <c r="O740" t="s">
        <v>6203</v>
      </c>
    </row>
    <row r="741" spans="1:15" x14ac:dyDescent="0.4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2" t="str">
        <f>IF(_xlfn.XLOOKUP(C741,customers!$A$1:$A$1001,customers!$B$1:$B$1001,,0)=0," ",(_xlfn.XLOOKUP(C741,customers!$A$1:$A$1001,customers!$B$1:$B$1001,,0)))</f>
        <v>Jimmy Dymoke</v>
      </c>
      <c r="G741" s="2" t="str">
        <f>IF(VLOOKUP(C741,customers!$A$1:I1740,3,FALSE)=0," ",(VLOOKUP(C741,customers!$A$1:I1740,3,FALSE)))</f>
        <v>jdymokeje@prnewswire.com</v>
      </c>
      <c r="H741" s="2" t="str">
        <f>VLOOKUP(C741,customers!$A$1:I1740,7,FALSE)</f>
        <v>Ireland</v>
      </c>
      <c r="I741" t="str">
        <f>VLOOKUP(D741,products!$A$1:G788,2,FALSE)</f>
        <v>Exc</v>
      </c>
      <c r="J741" t="str">
        <f>VLOOKUP(D741,products!$A$1:G788,3,FALSE)</f>
        <v>D</v>
      </c>
      <c r="K741" s="1">
        <f>VLOOKUP(D741,products!$A$1:G788,4,FALSE)</f>
        <v>0.2</v>
      </c>
      <c r="L741" s="6">
        <f>VLOOKUP(D741,products!$A$1:G788,5,FALSE)</f>
        <v>3.645</v>
      </c>
      <c r="M741" s="6">
        <f t="shared" si="11"/>
        <v>18.225000000000001</v>
      </c>
      <c r="N741" t="s">
        <v>6197</v>
      </c>
      <c r="O741" t="s">
        <v>6204</v>
      </c>
    </row>
    <row r="742" spans="1:15" x14ac:dyDescent="0.4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2" t="str">
        <f>IF(_xlfn.XLOOKUP(C742,customers!$A$1:$A$1001,customers!$B$1:$B$1001,,0)=0," ",(_xlfn.XLOOKUP(C742,customers!$A$1:$A$1001,customers!$B$1:$B$1001,,0)))</f>
        <v>Kandace Cragell</v>
      </c>
      <c r="G742" s="2" t="str">
        <f>IF(VLOOKUP(C742,customers!$A$1:I1741,3,FALSE)=0," ",(VLOOKUP(C742,customers!$A$1:I1741,3,FALSE)))</f>
        <v>kcragellkk@google.com</v>
      </c>
      <c r="H742" s="2" t="str">
        <f>VLOOKUP(C742,customers!$A$1:I1741,7,FALSE)</f>
        <v>Ireland</v>
      </c>
      <c r="I742" t="str">
        <f>VLOOKUP(D742,products!$A$1:G789,2,FALSE)</f>
        <v>Rob</v>
      </c>
      <c r="J742" t="str">
        <f>VLOOKUP(D742,products!$A$1:G789,3,FALSE)</f>
        <v>L</v>
      </c>
      <c r="K742" s="1">
        <f>VLOOKUP(D742,products!$A$1:G789,4,FALSE)</f>
        <v>0.5</v>
      </c>
      <c r="L742" s="6">
        <f>VLOOKUP(D742,products!$A$1:G789,5,FALSE)</f>
        <v>7.169999999999999</v>
      </c>
      <c r="M742" s="6">
        <f t="shared" si="11"/>
        <v>28.679999999999996</v>
      </c>
      <c r="N742" t="s">
        <v>6196</v>
      </c>
      <c r="O742" t="s">
        <v>6203</v>
      </c>
    </row>
    <row r="743" spans="1:15" x14ac:dyDescent="0.4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2" t="str">
        <f>IF(_xlfn.XLOOKUP(C743,customers!$A$1:$A$1001,customers!$B$1:$B$1001,,0)=0," ",(_xlfn.XLOOKUP(C743,customers!$A$1:$A$1001,customers!$B$1:$B$1001,,0)))</f>
        <v>Lyon Ibert</v>
      </c>
      <c r="G743" s="2" t="str">
        <f>IF(VLOOKUP(C743,customers!$A$1:I1742,3,FALSE)=0," ",(VLOOKUP(C743,customers!$A$1:I1742,3,FALSE)))</f>
        <v>libertkl@huffingtonpost.com</v>
      </c>
      <c r="H743" s="2" t="str">
        <f>VLOOKUP(C743,customers!$A$1:I1742,7,FALSE)</f>
        <v>United States</v>
      </c>
      <c r="I743" t="str">
        <f>VLOOKUP(D743,products!$A$1:G790,2,FALSE)</f>
        <v>Lib</v>
      </c>
      <c r="J743" t="str">
        <f>VLOOKUP(D743,products!$A$1:G790,3,FALSE)</f>
        <v>M</v>
      </c>
      <c r="K743" s="1">
        <f>VLOOKUP(D743,products!$A$1:G790,4,FALSE)</f>
        <v>0.2</v>
      </c>
      <c r="L743" s="6">
        <f>VLOOKUP(D743,products!$A$1:G790,5,FALSE)</f>
        <v>4.3650000000000002</v>
      </c>
      <c r="M743" s="6">
        <f t="shared" si="11"/>
        <v>8.73</v>
      </c>
      <c r="N743" t="s">
        <v>6199</v>
      </c>
      <c r="O743" t="s">
        <v>6202</v>
      </c>
    </row>
    <row r="744" spans="1:15" x14ac:dyDescent="0.4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2" t="str">
        <f>IF(_xlfn.XLOOKUP(C744,customers!$A$1:$A$1001,customers!$B$1:$B$1001,,0)=0," ",(_xlfn.XLOOKUP(C744,customers!$A$1:$A$1001,customers!$B$1:$B$1001,,0)))</f>
        <v>Reese Lidgey</v>
      </c>
      <c r="G744" s="2" t="str">
        <f>IF(VLOOKUP(C744,customers!$A$1:I1743,3,FALSE)=0," ",(VLOOKUP(C744,customers!$A$1:I1743,3,FALSE)))</f>
        <v>rlidgeykm@vimeo.com</v>
      </c>
      <c r="H744" s="2" t="str">
        <f>VLOOKUP(C744,customers!$A$1:I1743,7,FALSE)</f>
        <v>United States</v>
      </c>
      <c r="I744" t="str">
        <f>VLOOKUP(D744,products!$A$1:G791,2,FALSE)</f>
        <v>Lib</v>
      </c>
      <c r="J744" t="str">
        <f>VLOOKUP(D744,products!$A$1:G791,3,FALSE)</f>
        <v>M</v>
      </c>
      <c r="K744" s="1">
        <f>VLOOKUP(D744,products!$A$1:G791,4,FALSE)</f>
        <v>1</v>
      </c>
      <c r="L744" s="6">
        <f>VLOOKUP(D744,products!$A$1:G791,5,FALSE)</f>
        <v>14.55</v>
      </c>
      <c r="M744" s="6">
        <f t="shared" si="11"/>
        <v>58.2</v>
      </c>
      <c r="N744" t="s">
        <v>6199</v>
      </c>
      <c r="O744" t="s">
        <v>6202</v>
      </c>
    </row>
    <row r="745" spans="1:15" x14ac:dyDescent="0.4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2" t="str">
        <f>IF(_xlfn.XLOOKUP(C745,customers!$A$1:$A$1001,customers!$B$1:$B$1001,,0)=0," ",(_xlfn.XLOOKUP(C745,customers!$A$1:$A$1001,customers!$B$1:$B$1001,,0)))</f>
        <v>Tersina Castagne</v>
      </c>
      <c r="G745" s="2" t="str">
        <f>IF(VLOOKUP(C745,customers!$A$1:I1744,3,FALSE)=0," ",(VLOOKUP(C745,customers!$A$1:I1744,3,FALSE)))</f>
        <v>tcastagnekn@wikia.com</v>
      </c>
      <c r="H745" s="2" t="str">
        <f>VLOOKUP(C745,customers!$A$1:I1744,7,FALSE)</f>
        <v>United States</v>
      </c>
      <c r="I745" t="str">
        <f>VLOOKUP(D745,products!$A$1:G792,2,FALSE)</f>
        <v>Ara</v>
      </c>
      <c r="J745" t="str">
        <f>VLOOKUP(D745,products!$A$1:G792,3,FALSE)</f>
        <v>D</v>
      </c>
      <c r="K745" s="1">
        <f>VLOOKUP(D745,products!$A$1:G792,4,FALSE)</f>
        <v>0.5</v>
      </c>
      <c r="L745" s="6">
        <f>VLOOKUP(D745,products!$A$1:G792,5,FALSE)</f>
        <v>5.97</v>
      </c>
      <c r="M745" s="6">
        <f t="shared" si="11"/>
        <v>17.91</v>
      </c>
      <c r="N745" t="s">
        <v>6198</v>
      </c>
      <c r="O745" t="s">
        <v>6204</v>
      </c>
    </row>
    <row r="746" spans="1:15" x14ac:dyDescent="0.4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2" t="str">
        <f>IF(_xlfn.XLOOKUP(C746,customers!$A$1:$A$1001,customers!$B$1:$B$1001,,0)=0," ",(_xlfn.XLOOKUP(C746,customers!$A$1:$A$1001,customers!$B$1:$B$1001,,0)))</f>
        <v>Samuele Klaaassen</v>
      </c>
      <c r="G746" s="2" t="str">
        <f>IF(VLOOKUP(C746,customers!$A$1:I1745,3,FALSE)=0," ",(VLOOKUP(C746,customers!$A$1:I1745,3,FALSE)))</f>
        <v xml:space="preserve"> </v>
      </c>
      <c r="H746" s="2" t="str">
        <f>VLOOKUP(C746,customers!$A$1:I1745,7,FALSE)</f>
        <v>United States</v>
      </c>
      <c r="I746" t="str">
        <f>VLOOKUP(D746,products!$A$1:G793,2,FALSE)</f>
        <v>Rob</v>
      </c>
      <c r="J746" t="str">
        <f>VLOOKUP(D746,products!$A$1:G793,3,FALSE)</f>
        <v>M</v>
      </c>
      <c r="K746" s="1">
        <f>VLOOKUP(D746,products!$A$1:G793,4,FALSE)</f>
        <v>0.2</v>
      </c>
      <c r="L746" s="6">
        <f>VLOOKUP(D746,products!$A$1:G793,5,FALSE)</f>
        <v>2.9849999999999999</v>
      </c>
      <c r="M746" s="6">
        <f t="shared" si="11"/>
        <v>17.91</v>
      </c>
      <c r="N746" t="s">
        <v>6196</v>
      </c>
      <c r="O746" t="s">
        <v>6202</v>
      </c>
    </row>
    <row r="747" spans="1:15" x14ac:dyDescent="0.4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2" t="str">
        <f>IF(_xlfn.XLOOKUP(C747,customers!$A$1:$A$1001,customers!$B$1:$B$1001,,0)=0," ",(_xlfn.XLOOKUP(C747,customers!$A$1:$A$1001,customers!$B$1:$B$1001,,0)))</f>
        <v>Jordana Halden</v>
      </c>
      <c r="G747" s="2" t="str">
        <f>IF(VLOOKUP(C747,customers!$A$1:I1746,3,FALSE)=0," ",(VLOOKUP(C747,customers!$A$1:I1746,3,FALSE)))</f>
        <v>jhaldenkp@comcast.net</v>
      </c>
      <c r="H747" s="2" t="str">
        <f>VLOOKUP(C747,customers!$A$1:I1746,7,FALSE)</f>
        <v>Ireland</v>
      </c>
      <c r="I747" t="str">
        <f>VLOOKUP(D747,products!$A$1:G794,2,FALSE)</f>
        <v>Exc</v>
      </c>
      <c r="J747" t="str">
        <f>VLOOKUP(D747,products!$A$1:G794,3,FALSE)</f>
        <v>D</v>
      </c>
      <c r="K747" s="1">
        <f>VLOOKUP(D747,products!$A$1:G794,4,FALSE)</f>
        <v>0.5</v>
      </c>
      <c r="L747" s="6">
        <f>VLOOKUP(D747,products!$A$1:G794,5,FALSE)</f>
        <v>7.29</v>
      </c>
      <c r="M747" s="6">
        <f t="shared" si="11"/>
        <v>14.58</v>
      </c>
      <c r="N747" t="s">
        <v>6197</v>
      </c>
      <c r="O747" t="s">
        <v>6204</v>
      </c>
    </row>
    <row r="748" spans="1:15" x14ac:dyDescent="0.4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2" t="str">
        <f>IF(_xlfn.XLOOKUP(C748,customers!$A$1:$A$1001,customers!$B$1:$B$1001,,0)=0," ",(_xlfn.XLOOKUP(C748,customers!$A$1:$A$1001,customers!$B$1:$B$1001,,0)))</f>
        <v>Hussein Olliff</v>
      </c>
      <c r="G748" s="2" t="str">
        <f>IF(VLOOKUP(C748,customers!$A$1:I1747,3,FALSE)=0," ",(VLOOKUP(C748,customers!$A$1:I1747,3,FALSE)))</f>
        <v>holliffkq@sciencedirect.com</v>
      </c>
      <c r="H748" s="2" t="str">
        <f>VLOOKUP(C748,customers!$A$1:I1747,7,FALSE)</f>
        <v>Ireland</v>
      </c>
      <c r="I748" t="str">
        <f>VLOOKUP(D748,products!$A$1:G795,2,FALSE)</f>
        <v>Ara</v>
      </c>
      <c r="J748" t="str">
        <f>VLOOKUP(D748,products!$A$1:G795,3,FALSE)</f>
        <v>M</v>
      </c>
      <c r="K748" s="1">
        <f>VLOOKUP(D748,products!$A$1:G795,4,FALSE)</f>
        <v>1</v>
      </c>
      <c r="L748" s="6">
        <f>VLOOKUP(D748,products!$A$1:G795,5,FALSE)</f>
        <v>11.25</v>
      </c>
      <c r="M748" s="6">
        <f t="shared" si="11"/>
        <v>33.75</v>
      </c>
      <c r="N748" t="s">
        <v>6198</v>
      </c>
      <c r="O748" t="s">
        <v>6202</v>
      </c>
    </row>
    <row r="749" spans="1:15" x14ac:dyDescent="0.4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2" t="str">
        <f>IF(_xlfn.XLOOKUP(C749,customers!$A$1:$A$1001,customers!$B$1:$B$1001,,0)=0," ",(_xlfn.XLOOKUP(C749,customers!$A$1:$A$1001,customers!$B$1:$B$1001,,0)))</f>
        <v>Teddi Quadri</v>
      </c>
      <c r="G749" s="2" t="str">
        <f>IF(VLOOKUP(C749,customers!$A$1:I1748,3,FALSE)=0," ",(VLOOKUP(C749,customers!$A$1:I1748,3,FALSE)))</f>
        <v>tquadrikr@opensource.org</v>
      </c>
      <c r="H749" s="2" t="str">
        <f>VLOOKUP(C749,customers!$A$1:I1748,7,FALSE)</f>
        <v>Ireland</v>
      </c>
      <c r="I749" t="str">
        <f>VLOOKUP(D749,products!$A$1:G796,2,FALSE)</f>
        <v>Lib</v>
      </c>
      <c r="J749" t="str">
        <f>VLOOKUP(D749,products!$A$1:G796,3,FALSE)</f>
        <v>M</v>
      </c>
      <c r="K749" s="1">
        <f>VLOOKUP(D749,products!$A$1:G796,4,FALSE)</f>
        <v>0.5</v>
      </c>
      <c r="L749" s="6">
        <f>VLOOKUP(D749,products!$A$1:G796,5,FALSE)</f>
        <v>8.73</v>
      </c>
      <c r="M749" s="6">
        <f t="shared" si="11"/>
        <v>34.92</v>
      </c>
      <c r="N749" t="s">
        <v>6199</v>
      </c>
      <c r="O749" t="s">
        <v>6202</v>
      </c>
    </row>
    <row r="750" spans="1:15" x14ac:dyDescent="0.4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2" t="str">
        <f>IF(_xlfn.XLOOKUP(C750,customers!$A$1:$A$1001,customers!$B$1:$B$1001,,0)=0," ",(_xlfn.XLOOKUP(C750,customers!$A$1:$A$1001,customers!$B$1:$B$1001,,0)))</f>
        <v>Felita Eshmade</v>
      </c>
      <c r="G750" s="2" t="str">
        <f>IF(VLOOKUP(C750,customers!$A$1:I1749,3,FALSE)=0," ",(VLOOKUP(C750,customers!$A$1:I1749,3,FALSE)))</f>
        <v>feshmadeks@umn.edu</v>
      </c>
      <c r="H750" s="2" t="str">
        <f>VLOOKUP(C750,customers!$A$1:I1749,7,FALSE)</f>
        <v>United States</v>
      </c>
      <c r="I750" t="str">
        <f>VLOOKUP(D750,products!$A$1:G797,2,FALSE)</f>
        <v>Exc</v>
      </c>
      <c r="J750" t="str">
        <f>VLOOKUP(D750,products!$A$1:G797,3,FALSE)</f>
        <v>D</v>
      </c>
      <c r="K750" s="1">
        <f>VLOOKUP(D750,products!$A$1:G797,4,FALSE)</f>
        <v>0.5</v>
      </c>
      <c r="L750" s="6">
        <f>VLOOKUP(D750,products!$A$1:G797,5,FALSE)</f>
        <v>7.29</v>
      </c>
      <c r="M750" s="6">
        <f t="shared" si="11"/>
        <v>14.58</v>
      </c>
      <c r="N750" t="s">
        <v>6197</v>
      </c>
      <c r="O750" t="s">
        <v>6204</v>
      </c>
    </row>
    <row r="751" spans="1:15" x14ac:dyDescent="0.4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2" t="str">
        <f>IF(_xlfn.XLOOKUP(C751,customers!$A$1:$A$1001,customers!$B$1:$B$1001,,0)=0," ",(_xlfn.XLOOKUP(C751,customers!$A$1:$A$1001,customers!$B$1:$B$1001,,0)))</f>
        <v>Melodie OIlier</v>
      </c>
      <c r="G751" s="2" t="str">
        <f>IF(VLOOKUP(C751,customers!$A$1:I1750,3,FALSE)=0," ",(VLOOKUP(C751,customers!$A$1:I1750,3,FALSE)))</f>
        <v>moilierkt@paginegialle.it</v>
      </c>
      <c r="H751" s="2" t="str">
        <f>VLOOKUP(C751,customers!$A$1:I1750,7,FALSE)</f>
        <v>Ireland</v>
      </c>
      <c r="I751" t="str">
        <f>VLOOKUP(D751,products!$A$1:G798,2,FALSE)</f>
        <v>Rob</v>
      </c>
      <c r="J751" t="str">
        <f>VLOOKUP(D751,products!$A$1:G798,3,FALSE)</f>
        <v>D</v>
      </c>
      <c r="K751" s="1">
        <f>VLOOKUP(D751,products!$A$1:G798,4,FALSE)</f>
        <v>0.2</v>
      </c>
      <c r="L751" s="6">
        <f>VLOOKUP(D751,products!$A$1:G798,5,FALSE)</f>
        <v>2.6849999999999996</v>
      </c>
      <c r="M751" s="6">
        <f t="shared" si="11"/>
        <v>5.3699999999999992</v>
      </c>
      <c r="N751" t="s">
        <v>6196</v>
      </c>
      <c r="O751" t="s">
        <v>6204</v>
      </c>
    </row>
    <row r="752" spans="1:15" x14ac:dyDescent="0.4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2" t="str">
        <f>IF(_xlfn.XLOOKUP(C752,customers!$A$1:$A$1001,customers!$B$1:$B$1001,,0)=0," ",(_xlfn.XLOOKUP(C752,customers!$A$1:$A$1001,customers!$B$1:$B$1001,,0)))</f>
        <v>Hazel Iacopini</v>
      </c>
      <c r="G752" s="2" t="str">
        <f>IF(VLOOKUP(C752,customers!$A$1:I1751,3,FALSE)=0," ",(VLOOKUP(C752,customers!$A$1:I1751,3,FALSE)))</f>
        <v xml:space="preserve"> </v>
      </c>
      <c r="H752" s="2" t="str">
        <f>VLOOKUP(C752,customers!$A$1:I1751,7,FALSE)</f>
        <v>United States</v>
      </c>
      <c r="I752" t="str">
        <f>VLOOKUP(D752,products!$A$1:G799,2,FALSE)</f>
        <v>Rob</v>
      </c>
      <c r="J752" t="str">
        <f>VLOOKUP(D752,products!$A$1:G799,3,FALSE)</f>
        <v>M</v>
      </c>
      <c r="K752" s="1">
        <f>VLOOKUP(D752,products!$A$1:G799,4,FALSE)</f>
        <v>0.5</v>
      </c>
      <c r="L752" s="6">
        <f>VLOOKUP(D752,products!$A$1:G799,5,FALSE)</f>
        <v>5.97</v>
      </c>
      <c r="M752" s="6">
        <f t="shared" si="11"/>
        <v>5.97</v>
      </c>
      <c r="N752" t="s">
        <v>6196</v>
      </c>
      <c r="O752" t="s">
        <v>6202</v>
      </c>
    </row>
    <row r="753" spans="1:15" x14ac:dyDescent="0.4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2" t="str">
        <f>IF(_xlfn.XLOOKUP(C753,customers!$A$1:$A$1001,customers!$B$1:$B$1001,,0)=0," ",(_xlfn.XLOOKUP(C753,customers!$A$1:$A$1001,customers!$B$1:$B$1001,,0)))</f>
        <v>Vinny Shoebotham</v>
      </c>
      <c r="G753" s="2" t="str">
        <f>IF(VLOOKUP(C753,customers!$A$1:I1752,3,FALSE)=0," ",(VLOOKUP(C753,customers!$A$1:I1752,3,FALSE)))</f>
        <v>vshoebothamkv@redcross.org</v>
      </c>
      <c r="H753" s="2" t="str">
        <f>VLOOKUP(C753,customers!$A$1:I1752,7,FALSE)</f>
        <v>United States</v>
      </c>
      <c r="I753" t="str">
        <f>VLOOKUP(D753,products!$A$1:G800,2,FALSE)</f>
        <v>Lib</v>
      </c>
      <c r="J753" t="str">
        <f>VLOOKUP(D753,products!$A$1:G800,3,FALSE)</f>
        <v>L</v>
      </c>
      <c r="K753" s="1">
        <f>VLOOKUP(D753,products!$A$1:G800,4,FALSE)</f>
        <v>0.5</v>
      </c>
      <c r="L753" s="6">
        <f>VLOOKUP(D753,products!$A$1:G800,5,FALSE)</f>
        <v>9.51</v>
      </c>
      <c r="M753" s="6">
        <f t="shared" si="11"/>
        <v>19.02</v>
      </c>
      <c r="N753" t="s">
        <v>6199</v>
      </c>
      <c r="O753" t="s">
        <v>6203</v>
      </c>
    </row>
    <row r="754" spans="1:15" x14ac:dyDescent="0.4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2" t="str">
        <f>IF(_xlfn.XLOOKUP(C754,customers!$A$1:$A$1001,customers!$B$1:$B$1001,,0)=0," ",(_xlfn.XLOOKUP(C754,customers!$A$1:$A$1001,customers!$B$1:$B$1001,,0)))</f>
        <v>Bran Sterke</v>
      </c>
      <c r="G754" s="2" t="str">
        <f>IF(VLOOKUP(C754,customers!$A$1:I1753,3,FALSE)=0," ",(VLOOKUP(C754,customers!$A$1:I1753,3,FALSE)))</f>
        <v>bsterkekw@biblegateway.com</v>
      </c>
      <c r="H754" s="2" t="str">
        <f>VLOOKUP(C754,customers!$A$1:I1753,7,FALSE)</f>
        <v>United States</v>
      </c>
      <c r="I754" t="str">
        <f>VLOOKUP(D754,products!$A$1:G801,2,FALSE)</f>
        <v>Exc</v>
      </c>
      <c r="J754" t="str">
        <f>VLOOKUP(D754,products!$A$1:G801,3,FALSE)</f>
        <v>M</v>
      </c>
      <c r="K754" s="1">
        <f>VLOOKUP(D754,products!$A$1:G801,4,FALSE)</f>
        <v>1</v>
      </c>
      <c r="L754" s="6">
        <f>VLOOKUP(D754,products!$A$1:G801,5,FALSE)</f>
        <v>13.75</v>
      </c>
      <c r="M754" s="6">
        <f t="shared" si="11"/>
        <v>27.5</v>
      </c>
      <c r="N754" t="s">
        <v>6197</v>
      </c>
      <c r="O754" t="s">
        <v>6202</v>
      </c>
    </row>
    <row r="755" spans="1:15" x14ac:dyDescent="0.4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2" t="str">
        <f>IF(_xlfn.XLOOKUP(C755,customers!$A$1:$A$1001,customers!$B$1:$B$1001,,0)=0," ",(_xlfn.XLOOKUP(C755,customers!$A$1:$A$1001,customers!$B$1:$B$1001,,0)))</f>
        <v>Simone Capon</v>
      </c>
      <c r="G755" s="2" t="str">
        <f>IF(VLOOKUP(C755,customers!$A$1:I1754,3,FALSE)=0," ",(VLOOKUP(C755,customers!$A$1:I1754,3,FALSE)))</f>
        <v>scaponkx@craigslist.org</v>
      </c>
      <c r="H755" s="2" t="str">
        <f>VLOOKUP(C755,customers!$A$1:I1754,7,FALSE)</f>
        <v>United States</v>
      </c>
      <c r="I755" t="str">
        <f>VLOOKUP(D755,products!$A$1:G802,2,FALSE)</f>
        <v>Ara</v>
      </c>
      <c r="J755" t="str">
        <f>VLOOKUP(D755,products!$A$1:G802,3,FALSE)</f>
        <v>D</v>
      </c>
      <c r="K755" s="1">
        <f>VLOOKUP(D755,products!$A$1:G802,4,FALSE)</f>
        <v>0.5</v>
      </c>
      <c r="L755" s="6">
        <f>VLOOKUP(D755,products!$A$1:G802,5,FALSE)</f>
        <v>5.97</v>
      </c>
      <c r="M755" s="6">
        <f t="shared" si="11"/>
        <v>29.849999999999998</v>
      </c>
      <c r="N755" t="s">
        <v>6198</v>
      </c>
      <c r="O755" t="s">
        <v>6204</v>
      </c>
    </row>
    <row r="756" spans="1:15" x14ac:dyDescent="0.4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2" t="str">
        <f>IF(_xlfn.XLOOKUP(C756,customers!$A$1:$A$1001,customers!$B$1:$B$1001,,0)=0," ",(_xlfn.XLOOKUP(C756,customers!$A$1:$A$1001,customers!$B$1:$B$1001,,0)))</f>
        <v>Jimmy Dymoke</v>
      </c>
      <c r="G756" s="2" t="str">
        <f>IF(VLOOKUP(C756,customers!$A$1:I1755,3,FALSE)=0," ",(VLOOKUP(C756,customers!$A$1:I1755,3,FALSE)))</f>
        <v>jdymokeje@prnewswire.com</v>
      </c>
      <c r="H756" s="2" t="str">
        <f>VLOOKUP(C756,customers!$A$1:I1755,7,FALSE)</f>
        <v>Ireland</v>
      </c>
      <c r="I756" t="str">
        <f>VLOOKUP(D756,products!$A$1:G803,2,FALSE)</f>
        <v>Ara</v>
      </c>
      <c r="J756" t="str">
        <f>VLOOKUP(D756,products!$A$1:G803,3,FALSE)</f>
        <v>D</v>
      </c>
      <c r="K756" s="1">
        <f>VLOOKUP(D756,products!$A$1:G803,4,FALSE)</f>
        <v>0.2</v>
      </c>
      <c r="L756" s="6">
        <f>VLOOKUP(D756,products!$A$1:G803,5,FALSE)</f>
        <v>2.9849999999999999</v>
      </c>
      <c r="M756" s="6">
        <f t="shared" si="11"/>
        <v>17.91</v>
      </c>
      <c r="N756" t="s">
        <v>6198</v>
      </c>
      <c r="O756" t="s">
        <v>6204</v>
      </c>
    </row>
    <row r="757" spans="1:15" x14ac:dyDescent="0.4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2" t="str">
        <f>IF(_xlfn.XLOOKUP(C757,customers!$A$1:$A$1001,customers!$B$1:$B$1001,,0)=0," ",(_xlfn.XLOOKUP(C757,customers!$A$1:$A$1001,customers!$B$1:$B$1001,,0)))</f>
        <v>Foster Constance</v>
      </c>
      <c r="G757" s="2" t="str">
        <f>IF(VLOOKUP(C757,customers!$A$1:I1756,3,FALSE)=0," ",(VLOOKUP(C757,customers!$A$1:I1756,3,FALSE)))</f>
        <v>fconstancekz@ifeng.com</v>
      </c>
      <c r="H757" s="2" t="str">
        <f>VLOOKUP(C757,customers!$A$1:I1756,7,FALSE)</f>
        <v>United States</v>
      </c>
      <c r="I757" t="str">
        <f>VLOOKUP(D757,products!$A$1:G804,2,FALSE)</f>
        <v>Lib</v>
      </c>
      <c r="J757" t="str">
        <f>VLOOKUP(D757,products!$A$1:G804,3,FALSE)</f>
        <v>L</v>
      </c>
      <c r="K757" s="1">
        <f>VLOOKUP(D757,products!$A$1:G804,4,FALSE)</f>
        <v>0.2</v>
      </c>
      <c r="L757" s="6">
        <f>VLOOKUP(D757,products!$A$1:G804,5,FALSE)</f>
        <v>4.7549999999999999</v>
      </c>
      <c r="M757" s="6">
        <f t="shared" si="11"/>
        <v>28.53</v>
      </c>
      <c r="N757" t="s">
        <v>6199</v>
      </c>
      <c r="O757" t="s">
        <v>6203</v>
      </c>
    </row>
    <row r="758" spans="1:15" x14ac:dyDescent="0.4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2" t="str">
        <f>IF(_xlfn.XLOOKUP(C758,customers!$A$1:$A$1001,customers!$B$1:$B$1001,,0)=0," ",(_xlfn.XLOOKUP(C758,customers!$A$1:$A$1001,customers!$B$1:$B$1001,,0)))</f>
        <v>Fernando Sulman</v>
      </c>
      <c r="G758" s="2" t="str">
        <f>IF(VLOOKUP(C758,customers!$A$1:I1757,3,FALSE)=0," ",(VLOOKUP(C758,customers!$A$1:I1757,3,FALSE)))</f>
        <v>fsulmanl0@washington.edu</v>
      </c>
      <c r="H758" s="2" t="str">
        <f>VLOOKUP(C758,customers!$A$1:I1757,7,FALSE)</f>
        <v>United States</v>
      </c>
      <c r="I758" t="str">
        <f>VLOOKUP(D758,products!$A$1:G805,2,FALSE)</f>
        <v>Rob</v>
      </c>
      <c r="J758" t="str">
        <f>VLOOKUP(D758,products!$A$1:G805,3,FALSE)</f>
        <v>D</v>
      </c>
      <c r="K758" s="1">
        <f>VLOOKUP(D758,products!$A$1:G805,4,FALSE)</f>
        <v>1</v>
      </c>
      <c r="L758" s="6">
        <f>VLOOKUP(D758,products!$A$1:G805,5,FALSE)</f>
        <v>8.9499999999999993</v>
      </c>
      <c r="M758" s="6">
        <f t="shared" si="11"/>
        <v>35.799999999999997</v>
      </c>
      <c r="N758" t="s">
        <v>6196</v>
      </c>
      <c r="O758" t="s">
        <v>6204</v>
      </c>
    </row>
    <row r="759" spans="1:15" x14ac:dyDescent="0.4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2" t="str">
        <f>IF(_xlfn.XLOOKUP(C759,customers!$A$1:$A$1001,customers!$B$1:$B$1001,,0)=0," ",(_xlfn.XLOOKUP(C759,customers!$A$1:$A$1001,customers!$B$1:$B$1001,,0)))</f>
        <v>Dorotea Hollyman</v>
      </c>
      <c r="G759" s="2" t="str">
        <f>IF(VLOOKUP(C759,customers!$A$1:I1758,3,FALSE)=0," ",(VLOOKUP(C759,customers!$A$1:I1758,3,FALSE)))</f>
        <v>dhollymanl1@ibm.com</v>
      </c>
      <c r="H759" s="2" t="str">
        <f>VLOOKUP(C759,customers!$A$1:I1758,7,FALSE)</f>
        <v>United States</v>
      </c>
      <c r="I759" t="str">
        <f>VLOOKUP(D759,products!$A$1:G806,2,FALSE)</f>
        <v>Ara</v>
      </c>
      <c r="J759" t="str">
        <f>VLOOKUP(D759,products!$A$1:G806,3,FALSE)</f>
        <v>D</v>
      </c>
      <c r="K759" s="1">
        <f>VLOOKUP(D759,products!$A$1:G806,4,FALSE)</f>
        <v>0.5</v>
      </c>
      <c r="L759" s="6">
        <f>VLOOKUP(D759,products!$A$1:G806,5,FALSE)</f>
        <v>5.97</v>
      </c>
      <c r="M759" s="6">
        <f t="shared" si="11"/>
        <v>17.91</v>
      </c>
      <c r="N759" t="s">
        <v>6198</v>
      </c>
      <c r="O759" t="s">
        <v>6204</v>
      </c>
    </row>
    <row r="760" spans="1:15" x14ac:dyDescent="0.4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2" t="str">
        <f>IF(_xlfn.XLOOKUP(C760,customers!$A$1:$A$1001,customers!$B$1:$B$1001,,0)=0," ",(_xlfn.XLOOKUP(C760,customers!$A$1:$A$1001,customers!$B$1:$B$1001,,0)))</f>
        <v>Lorelei Nardoni</v>
      </c>
      <c r="G760" s="2" t="str">
        <f>IF(VLOOKUP(C760,customers!$A$1:I1759,3,FALSE)=0," ",(VLOOKUP(C760,customers!$A$1:I1759,3,FALSE)))</f>
        <v>lnardonil2@hao123.com</v>
      </c>
      <c r="H760" s="2" t="str">
        <f>VLOOKUP(C760,customers!$A$1:I1759,7,FALSE)</f>
        <v>United States</v>
      </c>
      <c r="I760" t="str">
        <f>VLOOKUP(D760,products!$A$1:G807,2,FALSE)</f>
        <v>Rob</v>
      </c>
      <c r="J760" t="str">
        <f>VLOOKUP(D760,products!$A$1:G807,3,FALSE)</f>
        <v>D</v>
      </c>
      <c r="K760" s="1">
        <f>VLOOKUP(D760,products!$A$1:G807,4,FALSE)</f>
        <v>1</v>
      </c>
      <c r="L760" s="6">
        <f>VLOOKUP(D760,products!$A$1:G807,5,FALSE)</f>
        <v>8.9499999999999993</v>
      </c>
      <c r="M760" s="6">
        <f t="shared" si="11"/>
        <v>8.9499999999999993</v>
      </c>
      <c r="N760" t="s">
        <v>6196</v>
      </c>
      <c r="O760" t="s">
        <v>6204</v>
      </c>
    </row>
    <row r="761" spans="1:15" x14ac:dyDescent="0.4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2" t="str">
        <f>IF(_xlfn.XLOOKUP(C761,customers!$A$1:$A$1001,customers!$B$1:$B$1001,,0)=0," ",(_xlfn.XLOOKUP(C761,customers!$A$1:$A$1001,customers!$B$1:$B$1001,,0)))</f>
        <v>Dallas Yarham</v>
      </c>
      <c r="G761" s="2" t="str">
        <f>IF(VLOOKUP(C761,customers!$A$1:I1760,3,FALSE)=0," ",(VLOOKUP(C761,customers!$A$1:I1760,3,FALSE)))</f>
        <v>dyarhaml3@moonfruit.com</v>
      </c>
      <c r="H761" s="2" t="str">
        <f>VLOOKUP(C761,customers!$A$1:I1760,7,FALSE)</f>
        <v>United States</v>
      </c>
      <c r="I761" t="str">
        <f>VLOOKUP(D761,products!$A$1:G808,2,FALSE)</f>
        <v>Lib</v>
      </c>
      <c r="J761" t="str">
        <f>VLOOKUP(D761,products!$A$1:G808,3,FALSE)</f>
        <v>D</v>
      </c>
      <c r="K761" s="1">
        <f>VLOOKUP(D761,products!$A$1:G808,4,FALSE)</f>
        <v>2.5</v>
      </c>
      <c r="L761" s="6">
        <f>VLOOKUP(D761,products!$A$1:G808,5,FALSE)</f>
        <v>29.784999999999997</v>
      </c>
      <c r="M761" s="6">
        <f t="shared" si="11"/>
        <v>29.784999999999997</v>
      </c>
      <c r="N761" t="s">
        <v>6199</v>
      </c>
      <c r="O761" t="s">
        <v>6204</v>
      </c>
    </row>
    <row r="762" spans="1:15" x14ac:dyDescent="0.4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2" t="str">
        <f>IF(_xlfn.XLOOKUP(C762,customers!$A$1:$A$1001,customers!$B$1:$B$1001,,0)=0," ",(_xlfn.XLOOKUP(C762,customers!$A$1:$A$1001,customers!$B$1:$B$1001,,0)))</f>
        <v>Arlana Ferrea</v>
      </c>
      <c r="G762" s="2" t="str">
        <f>IF(VLOOKUP(C762,customers!$A$1:I1761,3,FALSE)=0," ",(VLOOKUP(C762,customers!$A$1:I1761,3,FALSE)))</f>
        <v>aferreal4@wikia.com</v>
      </c>
      <c r="H762" s="2" t="str">
        <f>VLOOKUP(C762,customers!$A$1:I1761,7,FALSE)</f>
        <v>United States</v>
      </c>
      <c r="I762" t="str">
        <f>VLOOKUP(D762,products!$A$1:G809,2,FALSE)</f>
        <v>Exc</v>
      </c>
      <c r="J762" t="str">
        <f>VLOOKUP(D762,products!$A$1:G809,3,FALSE)</f>
        <v>L</v>
      </c>
      <c r="K762" s="1">
        <f>VLOOKUP(D762,products!$A$1:G809,4,FALSE)</f>
        <v>0.5</v>
      </c>
      <c r="L762" s="6">
        <f>VLOOKUP(D762,products!$A$1:G809,5,FALSE)</f>
        <v>8.91</v>
      </c>
      <c r="M762" s="6">
        <f t="shared" si="11"/>
        <v>44.55</v>
      </c>
      <c r="N762" t="s">
        <v>6197</v>
      </c>
      <c r="O762" t="s">
        <v>6203</v>
      </c>
    </row>
    <row r="763" spans="1:15" x14ac:dyDescent="0.4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2" t="str">
        <f>IF(_xlfn.XLOOKUP(C763,customers!$A$1:$A$1001,customers!$B$1:$B$1001,,0)=0," ",(_xlfn.XLOOKUP(C763,customers!$A$1:$A$1001,customers!$B$1:$B$1001,,0)))</f>
        <v>Chuck Kendrick</v>
      </c>
      <c r="G763" s="2" t="str">
        <f>IF(VLOOKUP(C763,customers!$A$1:I1762,3,FALSE)=0," ",(VLOOKUP(C763,customers!$A$1:I1762,3,FALSE)))</f>
        <v>ckendrickl5@webnode.com</v>
      </c>
      <c r="H763" s="2" t="str">
        <f>VLOOKUP(C763,customers!$A$1:I1762,7,FALSE)</f>
        <v>United States</v>
      </c>
      <c r="I763" t="str">
        <f>VLOOKUP(D763,products!$A$1:G810,2,FALSE)</f>
        <v>Exc</v>
      </c>
      <c r="J763" t="str">
        <f>VLOOKUP(D763,products!$A$1:G810,3,FALSE)</f>
        <v>L</v>
      </c>
      <c r="K763" s="1">
        <f>VLOOKUP(D763,products!$A$1:G810,4,FALSE)</f>
        <v>1</v>
      </c>
      <c r="L763" s="6">
        <f>VLOOKUP(D763,products!$A$1:G810,5,FALSE)</f>
        <v>14.85</v>
      </c>
      <c r="M763" s="6">
        <f t="shared" si="11"/>
        <v>89.1</v>
      </c>
      <c r="N763" t="s">
        <v>6197</v>
      </c>
      <c r="O763" t="s">
        <v>6203</v>
      </c>
    </row>
    <row r="764" spans="1:15" x14ac:dyDescent="0.4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2" t="str">
        <f>IF(_xlfn.XLOOKUP(C764,customers!$A$1:$A$1001,customers!$B$1:$B$1001,,0)=0," ",(_xlfn.XLOOKUP(C764,customers!$A$1:$A$1001,customers!$B$1:$B$1001,,0)))</f>
        <v>Sharona Danilchik</v>
      </c>
      <c r="G764" s="2" t="str">
        <f>IF(VLOOKUP(C764,customers!$A$1:I1763,3,FALSE)=0," ",(VLOOKUP(C764,customers!$A$1:I1763,3,FALSE)))</f>
        <v>sdanilchikl6@mit.edu</v>
      </c>
      <c r="H764" s="2" t="str">
        <f>VLOOKUP(C764,customers!$A$1:I1763,7,FALSE)</f>
        <v>United Kingdom</v>
      </c>
      <c r="I764" t="str">
        <f>VLOOKUP(D764,products!$A$1:G811,2,FALSE)</f>
        <v>Lib</v>
      </c>
      <c r="J764" t="str">
        <f>VLOOKUP(D764,products!$A$1:G811,3,FALSE)</f>
        <v>M</v>
      </c>
      <c r="K764" s="1">
        <f>VLOOKUP(D764,products!$A$1:G811,4,FALSE)</f>
        <v>0.5</v>
      </c>
      <c r="L764" s="6">
        <f>VLOOKUP(D764,products!$A$1:G811,5,FALSE)</f>
        <v>8.73</v>
      </c>
      <c r="M764" s="6">
        <f t="shared" si="11"/>
        <v>43.650000000000006</v>
      </c>
      <c r="N764" t="s">
        <v>6199</v>
      </c>
      <c r="O764" t="s">
        <v>6202</v>
      </c>
    </row>
    <row r="765" spans="1:15" x14ac:dyDescent="0.4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2" t="str">
        <f>IF(_xlfn.XLOOKUP(C765,customers!$A$1:$A$1001,customers!$B$1:$B$1001,,0)=0," ",(_xlfn.XLOOKUP(C765,customers!$A$1:$A$1001,customers!$B$1:$B$1001,,0)))</f>
        <v>Sarajane Potter</v>
      </c>
      <c r="G765" s="2" t="str">
        <f>IF(VLOOKUP(C765,customers!$A$1:I1764,3,FALSE)=0," ",(VLOOKUP(C765,customers!$A$1:I1764,3,FALSE)))</f>
        <v xml:space="preserve"> </v>
      </c>
      <c r="H765" s="2" t="str">
        <f>VLOOKUP(C765,customers!$A$1:I1764,7,FALSE)</f>
        <v>United States</v>
      </c>
      <c r="I765" t="str">
        <f>VLOOKUP(D765,products!$A$1:G812,2,FALSE)</f>
        <v>Ara</v>
      </c>
      <c r="J765" t="str">
        <f>VLOOKUP(D765,products!$A$1:G812,3,FALSE)</f>
        <v>L</v>
      </c>
      <c r="K765" s="1">
        <f>VLOOKUP(D765,products!$A$1:G812,4,FALSE)</f>
        <v>0.5</v>
      </c>
      <c r="L765" s="6">
        <f>VLOOKUP(D765,products!$A$1:G812,5,FALSE)</f>
        <v>7.77</v>
      </c>
      <c r="M765" s="6">
        <f t="shared" si="11"/>
        <v>23.31</v>
      </c>
      <c r="N765" t="s">
        <v>6198</v>
      </c>
      <c r="O765" t="s">
        <v>6203</v>
      </c>
    </row>
    <row r="766" spans="1:15" x14ac:dyDescent="0.4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2" t="str">
        <f>IF(_xlfn.XLOOKUP(C766,customers!$A$1:$A$1001,customers!$B$1:$B$1001,,0)=0," ",(_xlfn.XLOOKUP(C766,customers!$A$1:$A$1001,customers!$B$1:$B$1001,,0)))</f>
        <v>Bobby Folomkin</v>
      </c>
      <c r="G766" s="2" t="str">
        <f>IF(VLOOKUP(C766,customers!$A$1:I1765,3,FALSE)=0," ",(VLOOKUP(C766,customers!$A$1:I1765,3,FALSE)))</f>
        <v>bfolomkinl8@yolasite.com</v>
      </c>
      <c r="H766" s="2" t="str">
        <f>VLOOKUP(C766,customers!$A$1:I1765,7,FALSE)</f>
        <v>United States</v>
      </c>
      <c r="I766" t="str">
        <f>VLOOKUP(D766,products!$A$1:G813,2,FALSE)</f>
        <v>Ara</v>
      </c>
      <c r="J766" t="str">
        <f>VLOOKUP(D766,products!$A$1:G813,3,FALSE)</f>
        <v>L</v>
      </c>
      <c r="K766" s="1">
        <f>VLOOKUP(D766,products!$A$1:G813,4,FALSE)</f>
        <v>2.5</v>
      </c>
      <c r="L766" s="6">
        <f>VLOOKUP(D766,products!$A$1:G813,5,FALSE)</f>
        <v>29.784999999999997</v>
      </c>
      <c r="M766" s="6">
        <f t="shared" si="11"/>
        <v>178.70999999999998</v>
      </c>
      <c r="N766" t="s">
        <v>6198</v>
      </c>
      <c r="O766" t="s">
        <v>6203</v>
      </c>
    </row>
    <row r="767" spans="1:15" x14ac:dyDescent="0.4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2" t="str">
        <f>IF(_xlfn.XLOOKUP(C767,customers!$A$1:$A$1001,customers!$B$1:$B$1001,,0)=0," ",(_xlfn.XLOOKUP(C767,customers!$A$1:$A$1001,customers!$B$1:$B$1001,,0)))</f>
        <v>Rafferty Pursglove</v>
      </c>
      <c r="G767" s="2" t="str">
        <f>IF(VLOOKUP(C767,customers!$A$1:I1766,3,FALSE)=0," ",(VLOOKUP(C767,customers!$A$1:I1766,3,FALSE)))</f>
        <v>rpursglovel9@biblegateway.com</v>
      </c>
      <c r="H767" s="2" t="str">
        <f>VLOOKUP(C767,customers!$A$1:I1766,7,FALSE)</f>
        <v>United States</v>
      </c>
      <c r="I767" t="str">
        <f>VLOOKUP(D767,products!$A$1:G814,2,FALSE)</f>
        <v>Rob</v>
      </c>
      <c r="J767" t="str">
        <f>VLOOKUP(D767,products!$A$1:G814,3,FALSE)</f>
        <v>M</v>
      </c>
      <c r="K767" s="1">
        <f>VLOOKUP(D767,products!$A$1:G814,4,FALSE)</f>
        <v>1</v>
      </c>
      <c r="L767" s="6">
        <f>VLOOKUP(D767,products!$A$1:G814,5,FALSE)</f>
        <v>9.9499999999999993</v>
      </c>
      <c r="M767" s="6">
        <f t="shared" si="11"/>
        <v>59.699999999999996</v>
      </c>
      <c r="N767" t="s">
        <v>6196</v>
      </c>
      <c r="O767" t="s">
        <v>6202</v>
      </c>
    </row>
    <row r="768" spans="1:15" x14ac:dyDescent="0.4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2" t="str">
        <f>IF(_xlfn.XLOOKUP(C768,customers!$A$1:$A$1001,customers!$B$1:$B$1001,,0)=0," ",(_xlfn.XLOOKUP(C768,customers!$A$1:$A$1001,customers!$B$1:$B$1001,,0)))</f>
        <v>Rafferty Pursglove</v>
      </c>
      <c r="G768" s="2" t="str">
        <f>IF(VLOOKUP(C768,customers!$A$1:I1767,3,FALSE)=0," ",(VLOOKUP(C768,customers!$A$1:I1767,3,FALSE)))</f>
        <v>rpursglovel9@biblegateway.com</v>
      </c>
      <c r="H768" s="2" t="str">
        <f>VLOOKUP(C768,customers!$A$1:I1767,7,FALSE)</f>
        <v>United States</v>
      </c>
      <c r="I768" t="str">
        <f>VLOOKUP(D768,products!$A$1:G815,2,FALSE)</f>
        <v>Ara</v>
      </c>
      <c r="J768" t="str">
        <f>VLOOKUP(D768,products!$A$1:G815,3,FALSE)</f>
        <v>L</v>
      </c>
      <c r="K768" s="1">
        <f>VLOOKUP(D768,products!$A$1:G815,4,FALSE)</f>
        <v>0.5</v>
      </c>
      <c r="L768" s="6">
        <f>VLOOKUP(D768,products!$A$1:G815,5,FALSE)</f>
        <v>7.77</v>
      </c>
      <c r="M768" s="6">
        <f t="shared" si="11"/>
        <v>15.54</v>
      </c>
      <c r="N768" t="s">
        <v>6198</v>
      </c>
      <c r="O768" t="s">
        <v>6203</v>
      </c>
    </row>
    <row r="769" spans="1:15" x14ac:dyDescent="0.4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2" t="str">
        <f>IF(_xlfn.XLOOKUP(C769,customers!$A$1:$A$1001,customers!$B$1:$B$1001,,0)=0," ",(_xlfn.XLOOKUP(C769,customers!$A$1:$A$1001,customers!$B$1:$B$1001,,0)))</f>
        <v>Foster Constance</v>
      </c>
      <c r="G769" s="2" t="str">
        <f>IF(VLOOKUP(C769,customers!$A$1:I1768,3,FALSE)=0," ",(VLOOKUP(C769,customers!$A$1:I1768,3,FALSE)))</f>
        <v>fconstancekz@ifeng.com</v>
      </c>
      <c r="H769" s="2" t="str">
        <f>VLOOKUP(C769,customers!$A$1:I1768,7,FALSE)</f>
        <v>United States</v>
      </c>
      <c r="I769" t="str">
        <f>VLOOKUP(D769,products!$A$1:G816,2,FALSE)</f>
        <v>Ara</v>
      </c>
      <c r="J769" t="str">
        <f>VLOOKUP(D769,products!$A$1:G816,3,FALSE)</f>
        <v>L</v>
      </c>
      <c r="K769" s="1">
        <f>VLOOKUP(D769,products!$A$1:G816,4,FALSE)</f>
        <v>2.5</v>
      </c>
      <c r="L769" s="6">
        <f>VLOOKUP(D769,products!$A$1:G816,5,FALSE)</f>
        <v>29.784999999999997</v>
      </c>
      <c r="M769" s="6">
        <f t="shared" si="11"/>
        <v>89.35499999999999</v>
      </c>
      <c r="N769" t="s">
        <v>6198</v>
      </c>
      <c r="O769" t="s">
        <v>6203</v>
      </c>
    </row>
    <row r="770" spans="1:15" x14ac:dyDescent="0.4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2" t="str">
        <f>IF(_xlfn.XLOOKUP(C770,customers!$A$1:$A$1001,customers!$B$1:$B$1001,,0)=0," ",(_xlfn.XLOOKUP(C770,customers!$A$1:$A$1001,customers!$B$1:$B$1001,,0)))</f>
        <v>Foster Constance</v>
      </c>
      <c r="G770" s="2" t="str">
        <f>IF(VLOOKUP(C770,customers!$A$1:I1769,3,FALSE)=0," ",(VLOOKUP(C770,customers!$A$1:I1769,3,FALSE)))</f>
        <v>fconstancekz@ifeng.com</v>
      </c>
      <c r="H770" s="2" t="str">
        <f>VLOOKUP(C770,customers!$A$1:I1769,7,FALSE)</f>
        <v>United States</v>
      </c>
      <c r="I770" t="str">
        <f>VLOOKUP(D770,products!$A$1:G817,2,FALSE)</f>
        <v>Rob</v>
      </c>
      <c r="J770" t="str">
        <f>VLOOKUP(D770,products!$A$1:G817,3,FALSE)</f>
        <v>L</v>
      </c>
      <c r="K770" s="1">
        <f>VLOOKUP(D770,products!$A$1:G817,4,FALSE)</f>
        <v>1</v>
      </c>
      <c r="L770" s="6">
        <f>VLOOKUP(D770,products!$A$1:G817,5,FALSE)</f>
        <v>11.95</v>
      </c>
      <c r="M770" s="6">
        <f t="shared" si="11"/>
        <v>23.9</v>
      </c>
      <c r="N770" t="s">
        <v>6196</v>
      </c>
      <c r="O770" t="s">
        <v>6203</v>
      </c>
    </row>
    <row r="771" spans="1:15" x14ac:dyDescent="0.4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2" t="str">
        <f>IF(_xlfn.XLOOKUP(C771,customers!$A$1:$A$1001,customers!$B$1:$B$1001,,0)=0," ",(_xlfn.XLOOKUP(C771,customers!$A$1:$A$1001,customers!$B$1:$B$1001,,0)))</f>
        <v>Dalia Eburah</v>
      </c>
      <c r="G771" s="2" t="str">
        <f>IF(VLOOKUP(C771,customers!$A$1:I1770,3,FALSE)=0," ",(VLOOKUP(C771,customers!$A$1:I1770,3,FALSE)))</f>
        <v>deburahld@google.co.jp</v>
      </c>
      <c r="H771" s="2" t="str">
        <f>VLOOKUP(C771,customers!$A$1:I1770,7,FALSE)</f>
        <v>United Kingdom</v>
      </c>
      <c r="I771" t="str">
        <f>VLOOKUP(D771,products!$A$1:G818,2,FALSE)</f>
        <v>Rob</v>
      </c>
      <c r="J771" t="str">
        <f>VLOOKUP(D771,products!$A$1:G818,3,FALSE)</f>
        <v>M</v>
      </c>
      <c r="K771" s="1">
        <f>VLOOKUP(D771,products!$A$1:G818,4,FALSE)</f>
        <v>2.5</v>
      </c>
      <c r="L771" s="6">
        <f>VLOOKUP(D771,products!$A$1:G818,5,FALSE)</f>
        <v>22.884999999999998</v>
      </c>
      <c r="M771" s="6">
        <f t="shared" ref="M771:M834" si="12">L771*E771</f>
        <v>137.31</v>
      </c>
      <c r="N771" t="s">
        <v>6196</v>
      </c>
      <c r="O771" t="s">
        <v>6202</v>
      </c>
    </row>
    <row r="772" spans="1:15" x14ac:dyDescent="0.4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2" t="str">
        <f>IF(_xlfn.XLOOKUP(C772,customers!$A$1:$A$1001,customers!$B$1:$B$1001,,0)=0," ",(_xlfn.XLOOKUP(C772,customers!$A$1:$A$1001,customers!$B$1:$B$1001,,0)))</f>
        <v>Martie Brimilcombe</v>
      </c>
      <c r="G772" s="2" t="str">
        <f>IF(VLOOKUP(C772,customers!$A$1:I1771,3,FALSE)=0," ",(VLOOKUP(C772,customers!$A$1:I1771,3,FALSE)))</f>
        <v>mbrimilcombele@cnn.com</v>
      </c>
      <c r="H772" s="2" t="str">
        <f>VLOOKUP(C772,customers!$A$1:I1771,7,FALSE)</f>
        <v>United States</v>
      </c>
      <c r="I772" t="str">
        <f>VLOOKUP(D772,products!$A$1:G819,2,FALSE)</f>
        <v>Ara</v>
      </c>
      <c r="J772" t="str">
        <f>VLOOKUP(D772,products!$A$1:G819,3,FALSE)</f>
        <v>D</v>
      </c>
      <c r="K772" s="1">
        <f>VLOOKUP(D772,products!$A$1:G819,4,FALSE)</f>
        <v>1</v>
      </c>
      <c r="L772" s="6">
        <f>VLOOKUP(D772,products!$A$1:G819,5,FALSE)</f>
        <v>9.9499999999999993</v>
      </c>
      <c r="M772" s="6">
        <f t="shared" si="12"/>
        <v>9.9499999999999993</v>
      </c>
      <c r="N772" t="s">
        <v>6198</v>
      </c>
      <c r="O772" t="s">
        <v>6204</v>
      </c>
    </row>
    <row r="773" spans="1:15" x14ac:dyDescent="0.4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2" t="str">
        <f>IF(_xlfn.XLOOKUP(C773,customers!$A$1:$A$1001,customers!$B$1:$B$1001,,0)=0," ",(_xlfn.XLOOKUP(C773,customers!$A$1:$A$1001,customers!$B$1:$B$1001,,0)))</f>
        <v>Suzanna Bollam</v>
      </c>
      <c r="G773" s="2" t="str">
        <f>IF(VLOOKUP(C773,customers!$A$1:I1772,3,FALSE)=0," ",(VLOOKUP(C773,customers!$A$1:I1772,3,FALSE)))</f>
        <v>sbollamlf@list-manage.com</v>
      </c>
      <c r="H773" s="2" t="str">
        <f>VLOOKUP(C773,customers!$A$1:I1772,7,FALSE)</f>
        <v>United States</v>
      </c>
      <c r="I773" t="str">
        <f>VLOOKUP(D773,products!$A$1:G820,2,FALSE)</f>
        <v>Rob</v>
      </c>
      <c r="J773" t="str">
        <f>VLOOKUP(D773,products!$A$1:G820,3,FALSE)</f>
        <v>L</v>
      </c>
      <c r="K773" s="1">
        <f>VLOOKUP(D773,products!$A$1:G820,4,FALSE)</f>
        <v>0.5</v>
      </c>
      <c r="L773" s="6">
        <f>VLOOKUP(D773,products!$A$1:G820,5,FALSE)</f>
        <v>7.169999999999999</v>
      </c>
      <c r="M773" s="6">
        <f t="shared" si="12"/>
        <v>21.509999999999998</v>
      </c>
      <c r="N773" t="s">
        <v>6196</v>
      </c>
      <c r="O773" t="s">
        <v>6203</v>
      </c>
    </row>
    <row r="774" spans="1:15" x14ac:dyDescent="0.4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2" t="str">
        <f>IF(_xlfn.XLOOKUP(C774,customers!$A$1:$A$1001,customers!$B$1:$B$1001,,0)=0," ",(_xlfn.XLOOKUP(C774,customers!$A$1:$A$1001,customers!$B$1:$B$1001,,0)))</f>
        <v>Mellisa Mebes</v>
      </c>
      <c r="G774" s="2" t="str">
        <f>IF(VLOOKUP(C774,customers!$A$1:I1773,3,FALSE)=0," ",(VLOOKUP(C774,customers!$A$1:I1773,3,FALSE)))</f>
        <v xml:space="preserve"> </v>
      </c>
      <c r="H774" s="2" t="str">
        <f>VLOOKUP(C774,customers!$A$1:I1773,7,FALSE)</f>
        <v>United States</v>
      </c>
      <c r="I774" t="str">
        <f>VLOOKUP(D774,products!$A$1:G821,2,FALSE)</f>
        <v>Exc</v>
      </c>
      <c r="J774" t="str">
        <f>VLOOKUP(D774,products!$A$1:G821,3,FALSE)</f>
        <v>M</v>
      </c>
      <c r="K774" s="1">
        <f>VLOOKUP(D774,products!$A$1:G821,4,FALSE)</f>
        <v>1</v>
      </c>
      <c r="L774" s="6">
        <f>VLOOKUP(D774,products!$A$1:G821,5,FALSE)</f>
        <v>13.75</v>
      </c>
      <c r="M774" s="6">
        <f t="shared" si="12"/>
        <v>82.5</v>
      </c>
      <c r="N774" t="s">
        <v>6197</v>
      </c>
      <c r="O774" t="s">
        <v>6202</v>
      </c>
    </row>
    <row r="775" spans="1:15" x14ac:dyDescent="0.4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2" t="str">
        <f>IF(_xlfn.XLOOKUP(C775,customers!$A$1:$A$1001,customers!$B$1:$B$1001,,0)=0," ",(_xlfn.XLOOKUP(C775,customers!$A$1:$A$1001,customers!$B$1:$B$1001,,0)))</f>
        <v>Alva Filipczak</v>
      </c>
      <c r="G775" s="2" t="str">
        <f>IF(VLOOKUP(C775,customers!$A$1:I1774,3,FALSE)=0," ",(VLOOKUP(C775,customers!$A$1:I1774,3,FALSE)))</f>
        <v>afilipczaklh@ning.com</v>
      </c>
      <c r="H775" s="2" t="str">
        <f>VLOOKUP(C775,customers!$A$1:I1774,7,FALSE)</f>
        <v>Ireland</v>
      </c>
      <c r="I775" t="str">
        <f>VLOOKUP(D775,products!$A$1:G822,2,FALSE)</f>
        <v>Lib</v>
      </c>
      <c r="J775" t="str">
        <f>VLOOKUP(D775,products!$A$1:G822,3,FALSE)</f>
        <v>M</v>
      </c>
      <c r="K775" s="1">
        <f>VLOOKUP(D775,products!$A$1:G822,4,FALSE)</f>
        <v>0.2</v>
      </c>
      <c r="L775" s="6">
        <f>VLOOKUP(D775,products!$A$1:G822,5,FALSE)</f>
        <v>4.3650000000000002</v>
      </c>
      <c r="M775" s="6">
        <f t="shared" si="12"/>
        <v>8.73</v>
      </c>
      <c r="N775" t="s">
        <v>6199</v>
      </c>
      <c r="O775" t="s">
        <v>6202</v>
      </c>
    </row>
    <row r="776" spans="1:15" x14ac:dyDescent="0.4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2" t="str">
        <f>IF(_xlfn.XLOOKUP(C776,customers!$A$1:$A$1001,customers!$B$1:$B$1001,,0)=0," ",(_xlfn.XLOOKUP(C776,customers!$A$1:$A$1001,customers!$B$1:$B$1001,,0)))</f>
        <v>Dorette Hinemoor</v>
      </c>
      <c r="G776" s="2" t="str">
        <f>IF(VLOOKUP(C776,customers!$A$1:I1775,3,FALSE)=0," ",(VLOOKUP(C776,customers!$A$1:I1775,3,FALSE)))</f>
        <v xml:space="preserve"> </v>
      </c>
      <c r="H776" s="2" t="str">
        <f>VLOOKUP(C776,customers!$A$1:I1775,7,FALSE)</f>
        <v>United States</v>
      </c>
      <c r="I776" t="str">
        <f>VLOOKUP(D776,products!$A$1:G823,2,FALSE)</f>
        <v>Rob</v>
      </c>
      <c r="J776" t="str">
        <f>VLOOKUP(D776,products!$A$1:G823,3,FALSE)</f>
        <v>M</v>
      </c>
      <c r="K776" s="1">
        <f>VLOOKUP(D776,products!$A$1:G823,4,FALSE)</f>
        <v>1</v>
      </c>
      <c r="L776" s="6">
        <f>VLOOKUP(D776,products!$A$1:G823,5,FALSE)</f>
        <v>9.9499999999999993</v>
      </c>
      <c r="M776" s="6">
        <f t="shared" si="12"/>
        <v>19.899999999999999</v>
      </c>
      <c r="N776" t="s">
        <v>6196</v>
      </c>
      <c r="O776" t="s">
        <v>6202</v>
      </c>
    </row>
    <row r="777" spans="1:15" x14ac:dyDescent="0.4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2" t="str">
        <f>IF(_xlfn.XLOOKUP(C777,customers!$A$1:$A$1001,customers!$B$1:$B$1001,,0)=0," ",(_xlfn.XLOOKUP(C777,customers!$A$1:$A$1001,customers!$B$1:$B$1001,,0)))</f>
        <v>Rhetta Elnaugh</v>
      </c>
      <c r="G777" s="2" t="str">
        <f>IF(VLOOKUP(C777,customers!$A$1:I1776,3,FALSE)=0," ",(VLOOKUP(C777,customers!$A$1:I1776,3,FALSE)))</f>
        <v>relnaughlj@comsenz.com</v>
      </c>
      <c r="H777" s="2" t="str">
        <f>VLOOKUP(C777,customers!$A$1:I1776,7,FALSE)</f>
        <v>United States</v>
      </c>
      <c r="I777" t="str">
        <f>VLOOKUP(D777,products!$A$1:G824,2,FALSE)</f>
        <v>Exc</v>
      </c>
      <c r="J777" t="str">
        <f>VLOOKUP(D777,products!$A$1:G824,3,FALSE)</f>
        <v>L</v>
      </c>
      <c r="K777" s="1">
        <f>VLOOKUP(D777,products!$A$1:G824,4,FALSE)</f>
        <v>0.5</v>
      </c>
      <c r="L777" s="6">
        <f>VLOOKUP(D777,products!$A$1:G824,5,FALSE)</f>
        <v>8.91</v>
      </c>
      <c r="M777" s="6">
        <f t="shared" si="12"/>
        <v>17.82</v>
      </c>
      <c r="N777" t="s">
        <v>6197</v>
      </c>
      <c r="O777" t="s">
        <v>6203</v>
      </c>
    </row>
    <row r="778" spans="1:15" x14ac:dyDescent="0.4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2" t="str">
        <f>IF(_xlfn.XLOOKUP(C778,customers!$A$1:$A$1001,customers!$B$1:$B$1001,,0)=0," ",(_xlfn.XLOOKUP(C778,customers!$A$1:$A$1001,customers!$B$1:$B$1001,,0)))</f>
        <v>Jule Deehan</v>
      </c>
      <c r="G778" s="2" t="str">
        <f>IF(VLOOKUP(C778,customers!$A$1:I1777,3,FALSE)=0," ",(VLOOKUP(C778,customers!$A$1:I1777,3,FALSE)))</f>
        <v>jdeehanlk@about.me</v>
      </c>
      <c r="H778" s="2" t="str">
        <f>VLOOKUP(C778,customers!$A$1:I1777,7,FALSE)</f>
        <v>United States</v>
      </c>
      <c r="I778" t="str">
        <f>VLOOKUP(D778,products!$A$1:G825,2,FALSE)</f>
        <v>Ara</v>
      </c>
      <c r="J778" t="str">
        <f>VLOOKUP(D778,products!$A$1:G825,3,FALSE)</f>
        <v>M</v>
      </c>
      <c r="K778" s="1">
        <f>VLOOKUP(D778,products!$A$1:G825,4,FALSE)</f>
        <v>0.5</v>
      </c>
      <c r="L778" s="6">
        <f>VLOOKUP(D778,products!$A$1:G825,5,FALSE)</f>
        <v>6.75</v>
      </c>
      <c r="M778" s="6">
        <f t="shared" si="12"/>
        <v>20.25</v>
      </c>
      <c r="N778" t="s">
        <v>6198</v>
      </c>
      <c r="O778" t="s">
        <v>6202</v>
      </c>
    </row>
    <row r="779" spans="1:15" x14ac:dyDescent="0.4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2" t="str">
        <f>IF(_xlfn.XLOOKUP(C779,customers!$A$1:$A$1001,customers!$B$1:$B$1001,,0)=0," ",(_xlfn.XLOOKUP(C779,customers!$A$1:$A$1001,customers!$B$1:$B$1001,,0)))</f>
        <v>Janella Eden</v>
      </c>
      <c r="G779" s="2" t="str">
        <f>IF(VLOOKUP(C779,customers!$A$1:I1778,3,FALSE)=0," ",(VLOOKUP(C779,customers!$A$1:I1778,3,FALSE)))</f>
        <v>jedenll@e-recht24.de</v>
      </c>
      <c r="H779" s="2" t="str">
        <f>VLOOKUP(C779,customers!$A$1:I1778,7,FALSE)</f>
        <v>United States</v>
      </c>
      <c r="I779" t="str">
        <f>VLOOKUP(D779,products!$A$1:G826,2,FALSE)</f>
        <v>Ara</v>
      </c>
      <c r="J779" t="str">
        <f>VLOOKUP(D779,products!$A$1:G826,3,FALSE)</f>
        <v>L</v>
      </c>
      <c r="K779" s="1">
        <f>VLOOKUP(D779,products!$A$1:G826,4,FALSE)</f>
        <v>2.5</v>
      </c>
      <c r="L779" s="6">
        <f>VLOOKUP(D779,products!$A$1:G826,5,FALSE)</f>
        <v>29.784999999999997</v>
      </c>
      <c r="M779" s="6">
        <f t="shared" si="12"/>
        <v>59.569999999999993</v>
      </c>
      <c r="N779" t="s">
        <v>6198</v>
      </c>
      <c r="O779" t="s">
        <v>6203</v>
      </c>
    </row>
    <row r="780" spans="1:15" x14ac:dyDescent="0.4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2" t="str">
        <f>IF(_xlfn.XLOOKUP(C780,customers!$A$1:$A$1001,customers!$B$1:$B$1001,,0)=0," ",(_xlfn.XLOOKUP(C780,customers!$A$1:$A$1001,customers!$B$1:$B$1001,,0)))</f>
        <v>Cam Jewster</v>
      </c>
      <c r="G780" s="2" t="str">
        <f>IF(VLOOKUP(C780,customers!$A$1:I1779,3,FALSE)=0," ",(VLOOKUP(C780,customers!$A$1:I1779,3,FALSE)))</f>
        <v>cjewsterlu@moonfruit.com</v>
      </c>
      <c r="H780" s="2" t="str">
        <f>VLOOKUP(C780,customers!$A$1:I1779,7,FALSE)</f>
        <v>United States</v>
      </c>
      <c r="I780" t="str">
        <f>VLOOKUP(D780,products!$A$1:G827,2,FALSE)</f>
        <v>Lib</v>
      </c>
      <c r="J780" t="str">
        <f>VLOOKUP(D780,products!$A$1:G827,3,FALSE)</f>
        <v>L</v>
      </c>
      <c r="K780" s="1">
        <f>VLOOKUP(D780,products!$A$1:G827,4,FALSE)</f>
        <v>0.5</v>
      </c>
      <c r="L780" s="6">
        <f>VLOOKUP(D780,products!$A$1:G827,5,FALSE)</f>
        <v>9.51</v>
      </c>
      <c r="M780" s="6">
        <f t="shared" si="12"/>
        <v>19.02</v>
      </c>
      <c r="N780" t="s">
        <v>6199</v>
      </c>
      <c r="O780" t="s">
        <v>6203</v>
      </c>
    </row>
    <row r="781" spans="1:15" x14ac:dyDescent="0.4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2" t="str">
        <f>IF(_xlfn.XLOOKUP(C781,customers!$A$1:$A$1001,customers!$B$1:$B$1001,,0)=0," ",(_xlfn.XLOOKUP(C781,customers!$A$1:$A$1001,customers!$B$1:$B$1001,,0)))</f>
        <v>Ugo Southerden</v>
      </c>
      <c r="G781" s="2" t="str">
        <f>IF(VLOOKUP(C781,customers!$A$1:I1780,3,FALSE)=0," ",(VLOOKUP(C781,customers!$A$1:I1780,3,FALSE)))</f>
        <v>usoutherdenln@hao123.com</v>
      </c>
      <c r="H781" s="2" t="str">
        <f>VLOOKUP(C781,customers!$A$1:I1780,7,FALSE)</f>
        <v>United States</v>
      </c>
      <c r="I781" t="str">
        <f>VLOOKUP(D781,products!$A$1:G828,2,FALSE)</f>
        <v>Lib</v>
      </c>
      <c r="J781" t="str">
        <f>VLOOKUP(D781,products!$A$1:G828,3,FALSE)</f>
        <v>D</v>
      </c>
      <c r="K781" s="1">
        <f>VLOOKUP(D781,products!$A$1:G828,4,FALSE)</f>
        <v>1</v>
      </c>
      <c r="L781" s="6">
        <f>VLOOKUP(D781,products!$A$1:G828,5,FALSE)</f>
        <v>12.95</v>
      </c>
      <c r="M781" s="6">
        <f t="shared" si="12"/>
        <v>77.699999999999989</v>
      </c>
      <c r="N781" t="s">
        <v>6199</v>
      </c>
      <c r="O781" t="s">
        <v>6204</v>
      </c>
    </row>
    <row r="782" spans="1:15" x14ac:dyDescent="0.4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2" t="str">
        <f>IF(_xlfn.XLOOKUP(C782,customers!$A$1:$A$1001,customers!$B$1:$B$1001,,0)=0," ",(_xlfn.XLOOKUP(C782,customers!$A$1:$A$1001,customers!$B$1:$B$1001,,0)))</f>
        <v>Verne Dunkerley</v>
      </c>
      <c r="G782" s="2" t="str">
        <f>IF(VLOOKUP(C782,customers!$A$1:I1781,3,FALSE)=0," ",(VLOOKUP(C782,customers!$A$1:I1781,3,FALSE)))</f>
        <v xml:space="preserve"> </v>
      </c>
      <c r="H782" s="2" t="str">
        <f>VLOOKUP(C782,customers!$A$1:I1781,7,FALSE)</f>
        <v>United States</v>
      </c>
      <c r="I782" t="str">
        <f>VLOOKUP(D782,products!$A$1:G829,2,FALSE)</f>
        <v>Exc</v>
      </c>
      <c r="J782" t="str">
        <f>VLOOKUP(D782,products!$A$1:G829,3,FALSE)</f>
        <v>M</v>
      </c>
      <c r="K782" s="1">
        <f>VLOOKUP(D782,products!$A$1:G829,4,FALSE)</f>
        <v>1</v>
      </c>
      <c r="L782" s="6">
        <f>VLOOKUP(D782,products!$A$1:G829,5,FALSE)</f>
        <v>13.75</v>
      </c>
      <c r="M782" s="6">
        <f t="shared" si="12"/>
        <v>41.25</v>
      </c>
      <c r="N782" t="s">
        <v>6197</v>
      </c>
      <c r="O782" t="s">
        <v>6202</v>
      </c>
    </row>
    <row r="783" spans="1:15" x14ac:dyDescent="0.4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2" t="str">
        <f>IF(_xlfn.XLOOKUP(C783,customers!$A$1:$A$1001,customers!$B$1:$B$1001,,0)=0," ",(_xlfn.XLOOKUP(C783,customers!$A$1:$A$1001,customers!$B$1:$B$1001,,0)))</f>
        <v>Lacee Burtenshaw</v>
      </c>
      <c r="G783" s="2" t="str">
        <f>IF(VLOOKUP(C783,customers!$A$1:I1782,3,FALSE)=0," ",(VLOOKUP(C783,customers!$A$1:I1782,3,FALSE)))</f>
        <v>lburtenshawlp@shinystat.com</v>
      </c>
      <c r="H783" s="2" t="str">
        <f>VLOOKUP(C783,customers!$A$1:I1782,7,FALSE)</f>
        <v>United States</v>
      </c>
      <c r="I783" t="str">
        <f>VLOOKUP(D783,products!$A$1:G830,2,FALSE)</f>
        <v>Lib</v>
      </c>
      <c r="J783" t="str">
        <f>VLOOKUP(D783,products!$A$1:G830,3,FALSE)</f>
        <v>L</v>
      </c>
      <c r="K783" s="1">
        <f>VLOOKUP(D783,products!$A$1:G830,4,FALSE)</f>
        <v>2.5</v>
      </c>
      <c r="L783" s="6">
        <f>VLOOKUP(D783,products!$A$1:G830,5,FALSE)</f>
        <v>36.454999999999998</v>
      </c>
      <c r="M783" s="6">
        <f t="shared" si="12"/>
        <v>145.82</v>
      </c>
      <c r="N783" t="s">
        <v>6199</v>
      </c>
      <c r="O783" t="s">
        <v>6203</v>
      </c>
    </row>
    <row r="784" spans="1:15" x14ac:dyDescent="0.4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2" t="str">
        <f>IF(_xlfn.XLOOKUP(C784,customers!$A$1:$A$1001,customers!$B$1:$B$1001,,0)=0," ",(_xlfn.XLOOKUP(C784,customers!$A$1:$A$1001,customers!$B$1:$B$1001,,0)))</f>
        <v>Adorne Gregoratti</v>
      </c>
      <c r="G784" s="2" t="str">
        <f>IF(VLOOKUP(C784,customers!$A$1:I1783,3,FALSE)=0," ",(VLOOKUP(C784,customers!$A$1:I1783,3,FALSE)))</f>
        <v>agregorattilq@vistaprint.com</v>
      </c>
      <c r="H784" s="2" t="str">
        <f>VLOOKUP(C784,customers!$A$1:I1783,7,FALSE)</f>
        <v>Ireland</v>
      </c>
      <c r="I784" t="str">
        <f>VLOOKUP(D784,products!$A$1:G831,2,FALSE)</f>
        <v>Exc</v>
      </c>
      <c r="J784" t="str">
        <f>VLOOKUP(D784,products!$A$1:G831,3,FALSE)</f>
        <v>L</v>
      </c>
      <c r="K784" s="1">
        <f>VLOOKUP(D784,products!$A$1:G831,4,FALSE)</f>
        <v>0.2</v>
      </c>
      <c r="L784" s="6">
        <f>VLOOKUP(D784,products!$A$1:G831,5,FALSE)</f>
        <v>4.4550000000000001</v>
      </c>
      <c r="M784" s="6">
        <f t="shared" si="12"/>
        <v>26.73</v>
      </c>
      <c r="N784" t="s">
        <v>6197</v>
      </c>
      <c r="O784" t="s">
        <v>6203</v>
      </c>
    </row>
    <row r="785" spans="1:15" x14ac:dyDescent="0.4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2" t="str">
        <f>IF(_xlfn.XLOOKUP(C785,customers!$A$1:$A$1001,customers!$B$1:$B$1001,,0)=0," ",(_xlfn.XLOOKUP(C785,customers!$A$1:$A$1001,customers!$B$1:$B$1001,,0)))</f>
        <v>Chris Croster</v>
      </c>
      <c r="G785" s="2" t="str">
        <f>IF(VLOOKUP(C785,customers!$A$1:I1784,3,FALSE)=0," ",(VLOOKUP(C785,customers!$A$1:I1784,3,FALSE)))</f>
        <v>ccrosterlr@gov.uk</v>
      </c>
      <c r="H785" s="2" t="str">
        <f>VLOOKUP(C785,customers!$A$1:I1784,7,FALSE)</f>
        <v>United States</v>
      </c>
      <c r="I785" t="str">
        <f>VLOOKUP(D785,products!$A$1:G832,2,FALSE)</f>
        <v>Lib</v>
      </c>
      <c r="J785" t="str">
        <f>VLOOKUP(D785,products!$A$1:G832,3,FALSE)</f>
        <v>M</v>
      </c>
      <c r="K785" s="1">
        <f>VLOOKUP(D785,products!$A$1:G832,4,FALSE)</f>
        <v>0.5</v>
      </c>
      <c r="L785" s="6">
        <f>VLOOKUP(D785,products!$A$1:G832,5,FALSE)</f>
        <v>8.73</v>
      </c>
      <c r="M785" s="6">
        <f t="shared" si="12"/>
        <v>43.650000000000006</v>
      </c>
      <c r="N785" t="s">
        <v>6199</v>
      </c>
      <c r="O785" t="s">
        <v>6202</v>
      </c>
    </row>
    <row r="786" spans="1:15" x14ac:dyDescent="0.4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2" t="str">
        <f>IF(_xlfn.XLOOKUP(C786,customers!$A$1:$A$1001,customers!$B$1:$B$1001,,0)=0," ",(_xlfn.XLOOKUP(C786,customers!$A$1:$A$1001,customers!$B$1:$B$1001,,0)))</f>
        <v>Graeme Whitehead</v>
      </c>
      <c r="G786" s="2" t="str">
        <f>IF(VLOOKUP(C786,customers!$A$1:I1785,3,FALSE)=0," ",(VLOOKUP(C786,customers!$A$1:I1785,3,FALSE)))</f>
        <v>gwhiteheadls@hp.com</v>
      </c>
      <c r="H786" s="2" t="str">
        <f>VLOOKUP(C786,customers!$A$1:I1785,7,FALSE)</f>
        <v>United States</v>
      </c>
      <c r="I786" t="str">
        <f>VLOOKUP(D786,products!$A$1:G833,2,FALSE)</f>
        <v>Lib</v>
      </c>
      <c r="J786" t="str">
        <f>VLOOKUP(D786,products!$A$1:G833,3,FALSE)</f>
        <v>L</v>
      </c>
      <c r="K786" s="1">
        <f>VLOOKUP(D786,products!$A$1:G833,4,FALSE)</f>
        <v>1</v>
      </c>
      <c r="L786" s="6">
        <f>VLOOKUP(D786,products!$A$1:G833,5,FALSE)</f>
        <v>15.85</v>
      </c>
      <c r="M786" s="6">
        <f t="shared" si="12"/>
        <v>31.7</v>
      </c>
      <c r="N786" t="s">
        <v>6199</v>
      </c>
      <c r="O786" t="s">
        <v>6203</v>
      </c>
    </row>
    <row r="787" spans="1:15" x14ac:dyDescent="0.4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2" t="str">
        <f>IF(_xlfn.XLOOKUP(C787,customers!$A$1:$A$1001,customers!$B$1:$B$1001,,0)=0," ",(_xlfn.XLOOKUP(C787,customers!$A$1:$A$1001,customers!$B$1:$B$1001,,0)))</f>
        <v>Haslett Jodrelle</v>
      </c>
      <c r="G787" s="2" t="str">
        <f>IF(VLOOKUP(C787,customers!$A$1:I1786,3,FALSE)=0," ",(VLOOKUP(C787,customers!$A$1:I1786,3,FALSE)))</f>
        <v>hjodrellelt@samsung.com</v>
      </c>
      <c r="H787" s="2" t="str">
        <f>VLOOKUP(C787,customers!$A$1:I1786,7,FALSE)</f>
        <v>United States</v>
      </c>
      <c r="I787" t="str">
        <f>VLOOKUP(D787,products!$A$1:G834,2,FALSE)</f>
        <v>Ara</v>
      </c>
      <c r="J787" t="str">
        <f>VLOOKUP(D787,products!$A$1:G834,3,FALSE)</f>
        <v>D</v>
      </c>
      <c r="K787" s="1">
        <f>VLOOKUP(D787,products!$A$1:G834,4,FALSE)</f>
        <v>2.5</v>
      </c>
      <c r="L787" s="6">
        <f>VLOOKUP(D787,products!$A$1:G834,5,FALSE)</f>
        <v>22.884999999999998</v>
      </c>
      <c r="M787" s="6">
        <f t="shared" si="12"/>
        <v>22.884999999999998</v>
      </c>
      <c r="N787" t="s">
        <v>6198</v>
      </c>
      <c r="O787" t="s">
        <v>6204</v>
      </c>
    </row>
    <row r="788" spans="1:15" x14ac:dyDescent="0.4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2" t="str">
        <f>IF(_xlfn.XLOOKUP(C788,customers!$A$1:$A$1001,customers!$B$1:$B$1001,,0)=0," ",(_xlfn.XLOOKUP(C788,customers!$A$1:$A$1001,customers!$B$1:$B$1001,,0)))</f>
        <v>Cam Jewster</v>
      </c>
      <c r="G788" s="2" t="str">
        <f>IF(VLOOKUP(C788,customers!$A$1:I1787,3,FALSE)=0," ",(VLOOKUP(C788,customers!$A$1:I1787,3,FALSE)))</f>
        <v>cjewsterlu@moonfruit.com</v>
      </c>
      <c r="H788" s="2" t="str">
        <f>VLOOKUP(C788,customers!$A$1:I1787,7,FALSE)</f>
        <v>United States</v>
      </c>
      <c r="I788" t="str">
        <f>VLOOKUP(D788,products!$A$1:G835,2,FALSE)</f>
        <v>Exc</v>
      </c>
      <c r="J788" t="str">
        <f>VLOOKUP(D788,products!$A$1:G835,3,FALSE)</f>
        <v>D</v>
      </c>
      <c r="K788" s="1">
        <f>VLOOKUP(D788,products!$A$1:G835,4,FALSE)</f>
        <v>2.5</v>
      </c>
      <c r="L788" s="6">
        <f>VLOOKUP(D788,products!$A$1:G835,5,FALSE)</f>
        <v>27.945</v>
      </c>
      <c r="M788" s="6">
        <f t="shared" si="12"/>
        <v>27.945</v>
      </c>
      <c r="N788" t="s">
        <v>6197</v>
      </c>
      <c r="O788" t="s">
        <v>6204</v>
      </c>
    </row>
    <row r="789" spans="1:15" x14ac:dyDescent="0.4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2" t="str">
        <f>IF(_xlfn.XLOOKUP(C789,customers!$A$1:$A$1001,customers!$B$1:$B$1001,,0)=0," ",(_xlfn.XLOOKUP(C789,customers!$A$1:$A$1001,customers!$B$1:$B$1001,,0)))</f>
        <v>Beryl Osborn</v>
      </c>
      <c r="G789" s="2" t="str">
        <f>IF(VLOOKUP(C789,customers!$A$1:I1788,3,FALSE)=0," ",(VLOOKUP(C789,customers!$A$1:I1788,3,FALSE)))</f>
        <v xml:space="preserve"> </v>
      </c>
      <c r="H789" s="2" t="str">
        <f>VLOOKUP(C789,customers!$A$1:I1788,7,FALSE)</f>
        <v>United States</v>
      </c>
      <c r="I789" t="str">
        <f>VLOOKUP(D789,products!$A$1:G836,2,FALSE)</f>
        <v>Exc</v>
      </c>
      <c r="J789" t="str">
        <f>VLOOKUP(D789,products!$A$1:G836,3,FALSE)</f>
        <v>M</v>
      </c>
      <c r="K789" s="1">
        <f>VLOOKUP(D789,products!$A$1:G836,4,FALSE)</f>
        <v>1</v>
      </c>
      <c r="L789" s="6">
        <f>VLOOKUP(D789,products!$A$1:G836,5,FALSE)</f>
        <v>13.75</v>
      </c>
      <c r="M789" s="6">
        <f t="shared" si="12"/>
        <v>82.5</v>
      </c>
      <c r="N789" t="s">
        <v>6197</v>
      </c>
      <c r="O789" t="s">
        <v>6202</v>
      </c>
    </row>
    <row r="790" spans="1:15" x14ac:dyDescent="0.4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2" t="str">
        <f>IF(_xlfn.XLOOKUP(C790,customers!$A$1:$A$1001,customers!$B$1:$B$1001,,0)=0," ",(_xlfn.XLOOKUP(C790,customers!$A$1:$A$1001,customers!$B$1:$B$1001,,0)))</f>
        <v>Kaela Nottram</v>
      </c>
      <c r="G790" s="2" t="str">
        <f>IF(VLOOKUP(C790,customers!$A$1:I1789,3,FALSE)=0," ",(VLOOKUP(C790,customers!$A$1:I1789,3,FALSE)))</f>
        <v>knottramlw@odnoklassniki.ru</v>
      </c>
      <c r="H790" s="2" t="str">
        <f>VLOOKUP(C790,customers!$A$1:I1789,7,FALSE)</f>
        <v>Ireland</v>
      </c>
      <c r="I790" t="str">
        <f>VLOOKUP(D790,products!$A$1:G837,2,FALSE)</f>
        <v>Rob</v>
      </c>
      <c r="J790" t="str">
        <f>VLOOKUP(D790,products!$A$1:G837,3,FALSE)</f>
        <v>M</v>
      </c>
      <c r="K790" s="1">
        <f>VLOOKUP(D790,products!$A$1:G837,4,FALSE)</f>
        <v>2.5</v>
      </c>
      <c r="L790" s="6">
        <f>VLOOKUP(D790,products!$A$1:G837,5,FALSE)</f>
        <v>22.884999999999998</v>
      </c>
      <c r="M790" s="6">
        <f t="shared" si="12"/>
        <v>45.769999999999996</v>
      </c>
      <c r="N790" t="s">
        <v>6196</v>
      </c>
      <c r="O790" t="s">
        <v>6202</v>
      </c>
    </row>
    <row r="791" spans="1:15" x14ac:dyDescent="0.4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2" t="str">
        <f>IF(_xlfn.XLOOKUP(C791,customers!$A$1:$A$1001,customers!$B$1:$B$1001,,0)=0," ",(_xlfn.XLOOKUP(C791,customers!$A$1:$A$1001,customers!$B$1:$B$1001,,0)))</f>
        <v>Nobe Buney</v>
      </c>
      <c r="G791" s="2" t="str">
        <f>IF(VLOOKUP(C791,customers!$A$1:I1790,3,FALSE)=0," ",(VLOOKUP(C791,customers!$A$1:I1790,3,FALSE)))</f>
        <v>nbuneylx@jugem.jp</v>
      </c>
      <c r="H791" s="2" t="str">
        <f>VLOOKUP(C791,customers!$A$1:I1790,7,FALSE)</f>
        <v>United States</v>
      </c>
      <c r="I791" t="str">
        <f>VLOOKUP(D791,products!$A$1:G838,2,FALSE)</f>
        <v>Ara</v>
      </c>
      <c r="J791" t="str">
        <f>VLOOKUP(D791,products!$A$1:G838,3,FALSE)</f>
        <v>L</v>
      </c>
      <c r="K791" s="1">
        <f>VLOOKUP(D791,products!$A$1:G838,4,FALSE)</f>
        <v>1</v>
      </c>
      <c r="L791" s="6">
        <f>VLOOKUP(D791,products!$A$1:G838,5,FALSE)</f>
        <v>12.95</v>
      </c>
      <c r="M791" s="6">
        <f t="shared" si="12"/>
        <v>77.699999999999989</v>
      </c>
      <c r="N791" t="s">
        <v>6198</v>
      </c>
      <c r="O791" t="s">
        <v>6203</v>
      </c>
    </row>
    <row r="792" spans="1:15" x14ac:dyDescent="0.4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2" t="str">
        <f>IF(_xlfn.XLOOKUP(C792,customers!$A$1:$A$1001,customers!$B$1:$B$1001,,0)=0," ",(_xlfn.XLOOKUP(C792,customers!$A$1:$A$1001,customers!$B$1:$B$1001,,0)))</f>
        <v>Silvan McShea</v>
      </c>
      <c r="G792" s="2" t="str">
        <f>IF(VLOOKUP(C792,customers!$A$1:I1791,3,FALSE)=0," ",(VLOOKUP(C792,customers!$A$1:I1791,3,FALSE)))</f>
        <v>smcshealy@photobucket.com</v>
      </c>
      <c r="H792" s="2" t="str">
        <f>VLOOKUP(C792,customers!$A$1:I1791,7,FALSE)</f>
        <v>United States</v>
      </c>
      <c r="I792" t="str">
        <f>VLOOKUP(D792,products!$A$1:G839,2,FALSE)</f>
        <v>Ara</v>
      </c>
      <c r="J792" t="str">
        <f>VLOOKUP(D792,products!$A$1:G839,3,FALSE)</f>
        <v>L</v>
      </c>
      <c r="K792" s="1">
        <f>VLOOKUP(D792,products!$A$1:G839,4,FALSE)</f>
        <v>0.5</v>
      </c>
      <c r="L792" s="6">
        <f>VLOOKUP(D792,products!$A$1:G839,5,FALSE)</f>
        <v>7.77</v>
      </c>
      <c r="M792" s="6">
        <f t="shared" si="12"/>
        <v>23.31</v>
      </c>
      <c r="N792" t="s">
        <v>6198</v>
      </c>
      <c r="O792" t="s">
        <v>6203</v>
      </c>
    </row>
    <row r="793" spans="1:15" x14ac:dyDescent="0.4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2" t="str">
        <f>IF(_xlfn.XLOOKUP(C793,customers!$A$1:$A$1001,customers!$B$1:$B$1001,,0)=0," ",(_xlfn.XLOOKUP(C793,customers!$A$1:$A$1001,customers!$B$1:$B$1001,,0)))</f>
        <v>Karylin Huddart</v>
      </c>
      <c r="G793" s="2" t="str">
        <f>IF(VLOOKUP(C793,customers!$A$1:I1792,3,FALSE)=0," ",(VLOOKUP(C793,customers!$A$1:I1792,3,FALSE)))</f>
        <v>khuddartlz@about.com</v>
      </c>
      <c r="H793" s="2" t="str">
        <f>VLOOKUP(C793,customers!$A$1:I1792,7,FALSE)</f>
        <v>United States</v>
      </c>
      <c r="I793" t="str">
        <f>VLOOKUP(D793,products!$A$1:G840,2,FALSE)</f>
        <v>Lib</v>
      </c>
      <c r="J793" t="str">
        <f>VLOOKUP(D793,products!$A$1:G840,3,FALSE)</f>
        <v>L</v>
      </c>
      <c r="K793" s="1">
        <f>VLOOKUP(D793,products!$A$1:G840,4,FALSE)</f>
        <v>0.2</v>
      </c>
      <c r="L793" s="6">
        <f>VLOOKUP(D793,products!$A$1:G840,5,FALSE)</f>
        <v>4.7549999999999999</v>
      </c>
      <c r="M793" s="6">
        <f t="shared" si="12"/>
        <v>23.774999999999999</v>
      </c>
      <c r="N793" t="s">
        <v>6199</v>
      </c>
      <c r="O793" t="s">
        <v>6203</v>
      </c>
    </row>
    <row r="794" spans="1:15" x14ac:dyDescent="0.4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2" t="str">
        <f>IF(_xlfn.XLOOKUP(C794,customers!$A$1:$A$1001,customers!$B$1:$B$1001,,0)=0," ",(_xlfn.XLOOKUP(C794,customers!$A$1:$A$1001,customers!$B$1:$B$1001,,0)))</f>
        <v>Jereme Gippes</v>
      </c>
      <c r="G794" s="2" t="str">
        <f>IF(VLOOKUP(C794,customers!$A$1:I1793,3,FALSE)=0," ",(VLOOKUP(C794,customers!$A$1:I1793,3,FALSE)))</f>
        <v>jgippesm0@cloudflare.com</v>
      </c>
      <c r="H794" s="2" t="str">
        <f>VLOOKUP(C794,customers!$A$1:I1793,7,FALSE)</f>
        <v>United Kingdom</v>
      </c>
      <c r="I794" t="str">
        <f>VLOOKUP(D794,products!$A$1:G841,2,FALSE)</f>
        <v>Lib</v>
      </c>
      <c r="J794" t="str">
        <f>VLOOKUP(D794,products!$A$1:G841,3,FALSE)</f>
        <v>M</v>
      </c>
      <c r="K794" s="1">
        <f>VLOOKUP(D794,products!$A$1:G841,4,FALSE)</f>
        <v>0.5</v>
      </c>
      <c r="L794" s="6">
        <f>VLOOKUP(D794,products!$A$1:G841,5,FALSE)</f>
        <v>8.73</v>
      </c>
      <c r="M794" s="6">
        <f t="shared" si="12"/>
        <v>52.38</v>
      </c>
      <c r="N794" t="s">
        <v>6199</v>
      </c>
      <c r="O794" t="s">
        <v>6202</v>
      </c>
    </row>
    <row r="795" spans="1:15" x14ac:dyDescent="0.4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2" t="str">
        <f>IF(_xlfn.XLOOKUP(C795,customers!$A$1:$A$1001,customers!$B$1:$B$1001,,0)=0," ",(_xlfn.XLOOKUP(C795,customers!$A$1:$A$1001,customers!$B$1:$B$1001,,0)))</f>
        <v>Lukas Whittlesee</v>
      </c>
      <c r="G795" s="2" t="str">
        <f>IF(VLOOKUP(C795,customers!$A$1:I1794,3,FALSE)=0," ",(VLOOKUP(C795,customers!$A$1:I1794,3,FALSE)))</f>
        <v>lwhittleseem1@e-recht24.de</v>
      </c>
      <c r="H795" s="2" t="str">
        <f>VLOOKUP(C795,customers!$A$1:I1794,7,FALSE)</f>
        <v>United States</v>
      </c>
      <c r="I795" t="str">
        <f>VLOOKUP(D795,products!$A$1:G842,2,FALSE)</f>
        <v>Rob</v>
      </c>
      <c r="J795" t="str">
        <f>VLOOKUP(D795,products!$A$1:G842,3,FALSE)</f>
        <v>L</v>
      </c>
      <c r="K795" s="1">
        <f>VLOOKUP(D795,products!$A$1:G842,4,FALSE)</f>
        <v>0.2</v>
      </c>
      <c r="L795" s="6">
        <f>VLOOKUP(D795,products!$A$1:G842,5,FALSE)</f>
        <v>3.5849999999999995</v>
      </c>
      <c r="M795" s="6">
        <f t="shared" si="12"/>
        <v>17.924999999999997</v>
      </c>
      <c r="N795" t="s">
        <v>6196</v>
      </c>
      <c r="O795" t="s">
        <v>6203</v>
      </c>
    </row>
    <row r="796" spans="1:15" x14ac:dyDescent="0.4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2" t="str">
        <f>IF(_xlfn.XLOOKUP(C796,customers!$A$1:$A$1001,customers!$B$1:$B$1001,,0)=0," ",(_xlfn.XLOOKUP(C796,customers!$A$1:$A$1001,customers!$B$1:$B$1001,,0)))</f>
        <v>Gregorius Trengrove</v>
      </c>
      <c r="G796" s="2" t="str">
        <f>IF(VLOOKUP(C796,customers!$A$1:I1795,3,FALSE)=0," ",(VLOOKUP(C796,customers!$A$1:I1795,3,FALSE)))</f>
        <v>gtrengrovem2@elpais.com</v>
      </c>
      <c r="H796" s="2" t="str">
        <f>VLOOKUP(C796,customers!$A$1:I1795,7,FALSE)</f>
        <v>United States</v>
      </c>
      <c r="I796" t="str">
        <f>VLOOKUP(D796,products!$A$1:G843,2,FALSE)</f>
        <v>Ara</v>
      </c>
      <c r="J796" t="str">
        <f>VLOOKUP(D796,products!$A$1:G843,3,FALSE)</f>
        <v>L</v>
      </c>
      <c r="K796" s="1">
        <f>VLOOKUP(D796,products!$A$1:G843,4,FALSE)</f>
        <v>2.5</v>
      </c>
      <c r="L796" s="6">
        <f>VLOOKUP(D796,products!$A$1:G843,5,FALSE)</f>
        <v>29.784999999999997</v>
      </c>
      <c r="M796" s="6">
        <f t="shared" si="12"/>
        <v>148.92499999999998</v>
      </c>
      <c r="N796" t="s">
        <v>6198</v>
      </c>
      <c r="O796" t="s">
        <v>6203</v>
      </c>
    </row>
    <row r="797" spans="1:15" x14ac:dyDescent="0.4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2" t="str">
        <f>IF(_xlfn.XLOOKUP(C797,customers!$A$1:$A$1001,customers!$B$1:$B$1001,,0)=0," ",(_xlfn.XLOOKUP(C797,customers!$A$1:$A$1001,customers!$B$1:$B$1001,,0)))</f>
        <v>Wright Caldero</v>
      </c>
      <c r="G797" s="2" t="str">
        <f>IF(VLOOKUP(C797,customers!$A$1:I1796,3,FALSE)=0," ",(VLOOKUP(C797,customers!$A$1:I1796,3,FALSE)))</f>
        <v>wcalderom3@stumbleupon.com</v>
      </c>
      <c r="H797" s="2" t="str">
        <f>VLOOKUP(C797,customers!$A$1:I1796,7,FALSE)</f>
        <v>United States</v>
      </c>
      <c r="I797" t="str">
        <f>VLOOKUP(D797,products!$A$1:G844,2,FALSE)</f>
        <v>Rob</v>
      </c>
      <c r="J797" t="str">
        <f>VLOOKUP(D797,products!$A$1:G844,3,FALSE)</f>
        <v>L</v>
      </c>
      <c r="K797" s="1">
        <f>VLOOKUP(D797,products!$A$1:G844,4,FALSE)</f>
        <v>0.5</v>
      </c>
      <c r="L797" s="6">
        <f>VLOOKUP(D797,products!$A$1:G844,5,FALSE)</f>
        <v>7.169999999999999</v>
      </c>
      <c r="M797" s="6">
        <f t="shared" si="12"/>
        <v>28.679999999999996</v>
      </c>
      <c r="N797" t="s">
        <v>6196</v>
      </c>
      <c r="O797" t="s">
        <v>6203</v>
      </c>
    </row>
    <row r="798" spans="1:15" x14ac:dyDescent="0.4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2" t="str">
        <f>IF(_xlfn.XLOOKUP(C798,customers!$A$1:$A$1001,customers!$B$1:$B$1001,,0)=0," ",(_xlfn.XLOOKUP(C798,customers!$A$1:$A$1001,customers!$B$1:$B$1001,,0)))</f>
        <v>Merell Zanazzi</v>
      </c>
      <c r="G798" s="2" t="str">
        <f>IF(VLOOKUP(C798,customers!$A$1:I1797,3,FALSE)=0," ",(VLOOKUP(C798,customers!$A$1:I1797,3,FALSE)))</f>
        <v xml:space="preserve"> </v>
      </c>
      <c r="H798" s="2" t="str">
        <f>VLOOKUP(C798,customers!$A$1:I1797,7,FALSE)</f>
        <v>United States</v>
      </c>
      <c r="I798" t="str">
        <f>VLOOKUP(D798,products!$A$1:G845,2,FALSE)</f>
        <v>Lib</v>
      </c>
      <c r="J798" t="str">
        <f>VLOOKUP(D798,products!$A$1:G845,3,FALSE)</f>
        <v>L</v>
      </c>
      <c r="K798" s="1">
        <f>VLOOKUP(D798,products!$A$1:G845,4,FALSE)</f>
        <v>0.5</v>
      </c>
      <c r="L798" s="6">
        <f>VLOOKUP(D798,products!$A$1:G845,5,FALSE)</f>
        <v>9.51</v>
      </c>
      <c r="M798" s="6">
        <f t="shared" si="12"/>
        <v>9.51</v>
      </c>
      <c r="N798" t="s">
        <v>6199</v>
      </c>
      <c r="O798" t="s">
        <v>6203</v>
      </c>
    </row>
    <row r="799" spans="1:15" x14ac:dyDescent="0.4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2" t="str">
        <f>IF(_xlfn.XLOOKUP(C799,customers!$A$1:$A$1001,customers!$B$1:$B$1001,,0)=0," ",(_xlfn.XLOOKUP(C799,customers!$A$1:$A$1001,customers!$B$1:$B$1001,,0)))</f>
        <v>Jed Kennicott</v>
      </c>
      <c r="G799" s="2" t="str">
        <f>IF(VLOOKUP(C799,customers!$A$1:I1798,3,FALSE)=0," ",(VLOOKUP(C799,customers!$A$1:I1798,3,FALSE)))</f>
        <v>jkennicottm5@yahoo.co.jp</v>
      </c>
      <c r="H799" s="2" t="str">
        <f>VLOOKUP(C799,customers!$A$1:I1798,7,FALSE)</f>
        <v>United States</v>
      </c>
      <c r="I799" t="str">
        <f>VLOOKUP(D799,products!$A$1:G846,2,FALSE)</f>
        <v>Ara</v>
      </c>
      <c r="J799" t="str">
        <f>VLOOKUP(D799,products!$A$1:G846,3,FALSE)</f>
        <v>L</v>
      </c>
      <c r="K799" s="1">
        <f>VLOOKUP(D799,products!$A$1:G846,4,FALSE)</f>
        <v>0.5</v>
      </c>
      <c r="L799" s="6">
        <f>VLOOKUP(D799,products!$A$1:G846,5,FALSE)</f>
        <v>7.77</v>
      </c>
      <c r="M799" s="6">
        <f t="shared" si="12"/>
        <v>31.08</v>
      </c>
      <c r="N799" t="s">
        <v>6198</v>
      </c>
      <c r="O799" t="s">
        <v>6203</v>
      </c>
    </row>
    <row r="800" spans="1:15" x14ac:dyDescent="0.4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2" t="str">
        <f>IF(_xlfn.XLOOKUP(C800,customers!$A$1:$A$1001,customers!$B$1:$B$1001,,0)=0," ",(_xlfn.XLOOKUP(C800,customers!$A$1:$A$1001,customers!$B$1:$B$1001,,0)))</f>
        <v>Guenevere Ruggen</v>
      </c>
      <c r="G800" s="2" t="str">
        <f>IF(VLOOKUP(C800,customers!$A$1:I1799,3,FALSE)=0," ",(VLOOKUP(C800,customers!$A$1:I1799,3,FALSE)))</f>
        <v>gruggenm6@nymag.com</v>
      </c>
      <c r="H800" s="2" t="str">
        <f>VLOOKUP(C800,customers!$A$1:I1799,7,FALSE)</f>
        <v>United States</v>
      </c>
      <c r="I800" t="str">
        <f>VLOOKUP(D800,products!$A$1:G847,2,FALSE)</f>
        <v>Rob</v>
      </c>
      <c r="J800" t="str">
        <f>VLOOKUP(D800,products!$A$1:G847,3,FALSE)</f>
        <v>D</v>
      </c>
      <c r="K800" s="1">
        <f>VLOOKUP(D800,products!$A$1:G847,4,FALSE)</f>
        <v>0.2</v>
      </c>
      <c r="L800" s="6">
        <f>VLOOKUP(D800,products!$A$1:G847,5,FALSE)</f>
        <v>2.6849999999999996</v>
      </c>
      <c r="M800" s="6">
        <f t="shared" si="12"/>
        <v>8.0549999999999997</v>
      </c>
      <c r="N800" t="s">
        <v>6196</v>
      </c>
      <c r="O800" t="s">
        <v>6204</v>
      </c>
    </row>
    <row r="801" spans="1:15" x14ac:dyDescent="0.4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2" t="str">
        <f>IF(_xlfn.XLOOKUP(C801,customers!$A$1:$A$1001,customers!$B$1:$B$1001,,0)=0," ",(_xlfn.XLOOKUP(C801,customers!$A$1:$A$1001,customers!$B$1:$B$1001,,0)))</f>
        <v>Gonzales Cicculi</v>
      </c>
      <c r="G801" s="2" t="str">
        <f>IF(VLOOKUP(C801,customers!$A$1:I1800,3,FALSE)=0," ",(VLOOKUP(C801,customers!$A$1:I1800,3,FALSE)))</f>
        <v xml:space="preserve"> </v>
      </c>
      <c r="H801" s="2" t="str">
        <f>VLOOKUP(C801,customers!$A$1:I1800,7,FALSE)</f>
        <v>United States</v>
      </c>
      <c r="I801" t="str">
        <f>VLOOKUP(D801,products!$A$1:G848,2,FALSE)</f>
        <v>Exc</v>
      </c>
      <c r="J801" t="str">
        <f>VLOOKUP(D801,products!$A$1:G848,3,FALSE)</f>
        <v>D</v>
      </c>
      <c r="K801" s="1">
        <f>VLOOKUP(D801,products!$A$1:G848,4,FALSE)</f>
        <v>1</v>
      </c>
      <c r="L801" s="6">
        <f>VLOOKUP(D801,products!$A$1:G848,5,FALSE)</f>
        <v>12.15</v>
      </c>
      <c r="M801" s="6">
        <f t="shared" si="12"/>
        <v>36.450000000000003</v>
      </c>
      <c r="N801" t="s">
        <v>6197</v>
      </c>
      <c r="O801" t="s">
        <v>6204</v>
      </c>
    </row>
    <row r="802" spans="1:15" x14ac:dyDescent="0.4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2" t="str">
        <f>IF(_xlfn.XLOOKUP(C802,customers!$A$1:$A$1001,customers!$B$1:$B$1001,,0)=0," ",(_xlfn.XLOOKUP(C802,customers!$A$1:$A$1001,customers!$B$1:$B$1001,,0)))</f>
        <v>Man Fright</v>
      </c>
      <c r="G802" s="2" t="str">
        <f>IF(VLOOKUP(C802,customers!$A$1:I1801,3,FALSE)=0," ",(VLOOKUP(C802,customers!$A$1:I1801,3,FALSE)))</f>
        <v>mfrightm8@harvard.edu</v>
      </c>
      <c r="H802" s="2" t="str">
        <f>VLOOKUP(C802,customers!$A$1:I1801,7,FALSE)</f>
        <v>Ireland</v>
      </c>
      <c r="I802" t="str">
        <f>VLOOKUP(D802,products!$A$1:G849,2,FALSE)</f>
        <v>Rob</v>
      </c>
      <c r="J802" t="str">
        <f>VLOOKUP(D802,products!$A$1:G849,3,FALSE)</f>
        <v>D</v>
      </c>
      <c r="K802" s="1">
        <f>VLOOKUP(D802,products!$A$1:G849,4,FALSE)</f>
        <v>0.2</v>
      </c>
      <c r="L802" s="6">
        <f>VLOOKUP(D802,products!$A$1:G849,5,FALSE)</f>
        <v>2.6849999999999996</v>
      </c>
      <c r="M802" s="6">
        <f t="shared" si="12"/>
        <v>16.11</v>
      </c>
      <c r="N802" t="s">
        <v>6196</v>
      </c>
      <c r="O802" t="s">
        <v>6204</v>
      </c>
    </row>
    <row r="803" spans="1:15" x14ac:dyDescent="0.4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2" t="str">
        <f>IF(_xlfn.XLOOKUP(C803,customers!$A$1:$A$1001,customers!$B$1:$B$1001,,0)=0," ",(_xlfn.XLOOKUP(C803,customers!$A$1:$A$1001,customers!$B$1:$B$1001,,0)))</f>
        <v>Boyce Tarte</v>
      </c>
      <c r="G803" s="2" t="str">
        <f>IF(VLOOKUP(C803,customers!$A$1:I1802,3,FALSE)=0," ",(VLOOKUP(C803,customers!$A$1:I1802,3,FALSE)))</f>
        <v>btartem9@aol.com</v>
      </c>
      <c r="H803" s="2" t="str">
        <f>VLOOKUP(C803,customers!$A$1:I1802,7,FALSE)</f>
        <v>United States</v>
      </c>
      <c r="I803" t="str">
        <f>VLOOKUP(D803,products!$A$1:G850,2,FALSE)</f>
        <v>Rob</v>
      </c>
      <c r="J803" t="str">
        <f>VLOOKUP(D803,products!$A$1:G850,3,FALSE)</f>
        <v>D</v>
      </c>
      <c r="K803" s="1">
        <f>VLOOKUP(D803,products!$A$1:G850,4,FALSE)</f>
        <v>2.5</v>
      </c>
      <c r="L803" s="6">
        <f>VLOOKUP(D803,products!$A$1:G850,5,FALSE)</f>
        <v>20.584999999999997</v>
      </c>
      <c r="M803" s="6">
        <f t="shared" si="12"/>
        <v>41.169999999999995</v>
      </c>
      <c r="N803" t="s">
        <v>6196</v>
      </c>
      <c r="O803" t="s">
        <v>6204</v>
      </c>
    </row>
    <row r="804" spans="1:15" x14ac:dyDescent="0.4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2" t="str">
        <f>IF(_xlfn.XLOOKUP(C804,customers!$A$1:$A$1001,customers!$B$1:$B$1001,,0)=0," ",(_xlfn.XLOOKUP(C804,customers!$A$1:$A$1001,customers!$B$1:$B$1001,,0)))</f>
        <v>Caddric Krzysztofiak</v>
      </c>
      <c r="G804" s="2" t="str">
        <f>IF(VLOOKUP(C804,customers!$A$1:I1803,3,FALSE)=0," ",(VLOOKUP(C804,customers!$A$1:I1803,3,FALSE)))</f>
        <v>ckrzysztofiakma@skyrock.com</v>
      </c>
      <c r="H804" s="2" t="str">
        <f>VLOOKUP(C804,customers!$A$1:I1803,7,FALSE)</f>
        <v>United States</v>
      </c>
      <c r="I804" t="str">
        <f>VLOOKUP(D804,products!$A$1:G851,2,FALSE)</f>
        <v>Rob</v>
      </c>
      <c r="J804" t="str">
        <f>VLOOKUP(D804,products!$A$1:G851,3,FALSE)</f>
        <v>D</v>
      </c>
      <c r="K804" s="1">
        <f>VLOOKUP(D804,products!$A$1:G851,4,FALSE)</f>
        <v>0.2</v>
      </c>
      <c r="L804" s="6">
        <f>VLOOKUP(D804,products!$A$1:G851,5,FALSE)</f>
        <v>2.6849999999999996</v>
      </c>
      <c r="M804" s="6">
        <f t="shared" si="12"/>
        <v>10.739999999999998</v>
      </c>
      <c r="N804" t="s">
        <v>6196</v>
      </c>
      <c r="O804" t="s">
        <v>6204</v>
      </c>
    </row>
    <row r="805" spans="1:15" x14ac:dyDescent="0.4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2" t="str">
        <f>IF(_xlfn.XLOOKUP(C805,customers!$A$1:$A$1001,customers!$B$1:$B$1001,,0)=0," ",(_xlfn.XLOOKUP(C805,customers!$A$1:$A$1001,customers!$B$1:$B$1001,,0)))</f>
        <v>Darn Penquet</v>
      </c>
      <c r="G805" s="2" t="str">
        <f>IF(VLOOKUP(C805,customers!$A$1:I1804,3,FALSE)=0," ",(VLOOKUP(C805,customers!$A$1:I1804,3,FALSE)))</f>
        <v>dpenquetmb@diigo.com</v>
      </c>
      <c r="H805" s="2" t="str">
        <f>VLOOKUP(C805,customers!$A$1:I1804,7,FALSE)</f>
        <v>United States</v>
      </c>
      <c r="I805" t="str">
        <f>VLOOKUP(D805,products!$A$1:G852,2,FALSE)</f>
        <v>Exc</v>
      </c>
      <c r="J805" t="str">
        <f>VLOOKUP(D805,products!$A$1:G852,3,FALSE)</f>
        <v>M</v>
      </c>
      <c r="K805" s="1">
        <f>VLOOKUP(D805,products!$A$1:G852,4,FALSE)</f>
        <v>2.5</v>
      </c>
      <c r="L805" s="6">
        <f>VLOOKUP(D805,products!$A$1:G852,5,FALSE)</f>
        <v>31.624999999999996</v>
      </c>
      <c r="M805" s="6">
        <f t="shared" si="12"/>
        <v>126.49999999999999</v>
      </c>
      <c r="N805" t="s">
        <v>6197</v>
      </c>
      <c r="O805" t="s">
        <v>6202</v>
      </c>
    </row>
    <row r="806" spans="1:15" x14ac:dyDescent="0.4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2" t="str">
        <f>IF(_xlfn.XLOOKUP(C806,customers!$A$1:$A$1001,customers!$B$1:$B$1001,,0)=0," ",(_xlfn.XLOOKUP(C806,customers!$A$1:$A$1001,customers!$B$1:$B$1001,,0)))</f>
        <v>Jammie Cloke</v>
      </c>
      <c r="G806" s="2" t="str">
        <f>IF(VLOOKUP(C806,customers!$A$1:I1805,3,FALSE)=0," ",(VLOOKUP(C806,customers!$A$1:I1805,3,FALSE)))</f>
        <v xml:space="preserve"> </v>
      </c>
      <c r="H806" s="2" t="str">
        <f>VLOOKUP(C806,customers!$A$1:I1805,7,FALSE)</f>
        <v>United Kingdom</v>
      </c>
      <c r="I806" t="str">
        <f>VLOOKUP(D806,products!$A$1:G853,2,FALSE)</f>
        <v>Rob</v>
      </c>
      <c r="J806" t="str">
        <f>VLOOKUP(D806,products!$A$1:G853,3,FALSE)</f>
        <v>L</v>
      </c>
      <c r="K806" s="1">
        <f>VLOOKUP(D806,products!$A$1:G853,4,FALSE)</f>
        <v>1</v>
      </c>
      <c r="L806" s="6">
        <f>VLOOKUP(D806,products!$A$1:G853,5,FALSE)</f>
        <v>11.95</v>
      </c>
      <c r="M806" s="6">
        <f t="shared" si="12"/>
        <v>23.9</v>
      </c>
      <c r="N806" t="s">
        <v>6196</v>
      </c>
      <c r="O806" t="s">
        <v>6203</v>
      </c>
    </row>
    <row r="807" spans="1:15" x14ac:dyDescent="0.4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2" t="str">
        <f>IF(_xlfn.XLOOKUP(C807,customers!$A$1:$A$1001,customers!$B$1:$B$1001,,0)=0," ",(_xlfn.XLOOKUP(C807,customers!$A$1:$A$1001,customers!$B$1:$B$1001,,0)))</f>
        <v>Chester Clowton</v>
      </c>
      <c r="G807" s="2" t="str">
        <f>IF(VLOOKUP(C807,customers!$A$1:I1806,3,FALSE)=0," ",(VLOOKUP(C807,customers!$A$1:I1806,3,FALSE)))</f>
        <v xml:space="preserve"> </v>
      </c>
      <c r="H807" s="2" t="str">
        <f>VLOOKUP(C807,customers!$A$1:I1806,7,FALSE)</f>
        <v>United States</v>
      </c>
      <c r="I807" t="str">
        <f>VLOOKUP(D807,products!$A$1:G854,2,FALSE)</f>
        <v>Rob</v>
      </c>
      <c r="J807" t="str">
        <f>VLOOKUP(D807,products!$A$1:G854,3,FALSE)</f>
        <v>M</v>
      </c>
      <c r="K807" s="1">
        <f>VLOOKUP(D807,products!$A$1:G854,4,FALSE)</f>
        <v>0.5</v>
      </c>
      <c r="L807" s="6">
        <f>VLOOKUP(D807,products!$A$1:G854,5,FALSE)</f>
        <v>5.97</v>
      </c>
      <c r="M807" s="6">
        <f t="shared" si="12"/>
        <v>5.97</v>
      </c>
      <c r="N807" t="s">
        <v>6196</v>
      </c>
      <c r="O807" t="s">
        <v>6202</v>
      </c>
    </row>
    <row r="808" spans="1:15" x14ac:dyDescent="0.4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2" t="str">
        <f>IF(_xlfn.XLOOKUP(C808,customers!$A$1:$A$1001,customers!$B$1:$B$1001,,0)=0," ",(_xlfn.XLOOKUP(C808,customers!$A$1:$A$1001,customers!$B$1:$B$1001,,0)))</f>
        <v>Kathleen Diable</v>
      </c>
      <c r="G808" s="2" t="str">
        <f>IF(VLOOKUP(C808,customers!$A$1:I1807,3,FALSE)=0," ",(VLOOKUP(C808,customers!$A$1:I1807,3,FALSE)))</f>
        <v xml:space="preserve"> </v>
      </c>
      <c r="H808" s="2" t="str">
        <f>VLOOKUP(C808,customers!$A$1:I1807,7,FALSE)</f>
        <v>United Kingdom</v>
      </c>
      <c r="I808" t="str">
        <f>VLOOKUP(D808,products!$A$1:G855,2,FALSE)</f>
        <v>Lib</v>
      </c>
      <c r="J808" t="str">
        <f>VLOOKUP(D808,products!$A$1:G855,3,FALSE)</f>
        <v>D</v>
      </c>
      <c r="K808" s="1">
        <f>VLOOKUP(D808,products!$A$1:G855,4,FALSE)</f>
        <v>0.2</v>
      </c>
      <c r="L808" s="6">
        <f>VLOOKUP(D808,products!$A$1:G855,5,FALSE)</f>
        <v>3.8849999999999998</v>
      </c>
      <c r="M808" s="6">
        <f t="shared" si="12"/>
        <v>7.77</v>
      </c>
      <c r="N808" t="s">
        <v>6199</v>
      </c>
      <c r="O808" t="s">
        <v>6204</v>
      </c>
    </row>
    <row r="809" spans="1:15" x14ac:dyDescent="0.4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2" t="str">
        <f>IF(_xlfn.XLOOKUP(C809,customers!$A$1:$A$1001,customers!$B$1:$B$1001,,0)=0," ",(_xlfn.XLOOKUP(C809,customers!$A$1:$A$1001,customers!$B$1:$B$1001,,0)))</f>
        <v>Koren Ferretti</v>
      </c>
      <c r="G809" s="2" t="str">
        <f>IF(VLOOKUP(C809,customers!$A$1:I1808,3,FALSE)=0," ",(VLOOKUP(C809,customers!$A$1:I1808,3,FALSE)))</f>
        <v>kferrettimf@huffingtonpost.com</v>
      </c>
      <c r="H809" s="2" t="str">
        <f>VLOOKUP(C809,customers!$A$1:I1808,7,FALSE)</f>
        <v>Ireland</v>
      </c>
      <c r="I809" t="str">
        <f>VLOOKUP(D809,products!$A$1:G856,2,FALSE)</f>
        <v>Lib</v>
      </c>
      <c r="J809" t="str">
        <f>VLOOKUP(D809,products!$A$1:G856,3,FALSE)</f>
        <v>D</v>
      </c>
      <c r="K809" s="1">
        <f>VLOOKUP(D809,products!$A$1:G856,4,FALSE)</f>
        <v>0.5</v>
      </c>
      <c r="L809" s="6">
        <f>VLOOKUP(D809,products!$A$1:G856,5,FALSE)</f>
        <v>7.77</v>
      </c>
      <c r="M809" s="6">
        <f t="shared" si="12"/>
        <v>23.31</v>
      </c>
      <c r="N809" t="s">
        <v>6199</v>
      </c>
      <c r="O809" t="s">
        <v>6204</v>
      </c>
    </row>
    <row r="810" spans="1:15" x14ac:dyDescent="0.4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2" t="str">
        <f>IF(_xlfn.XLOOKUP(C810,customers!$A$1:$A$1001,customers!$B$1:$B$1001,,0)=0," ",(_xlfn.XLOOKUP(C810,customers!$A$1:$A$1001,customers!$B$1:$B$1001,,0)))</f>
        <v>Allis Wilmore</v>
      </c>
      <c r="G810" s="2" t="str">
        <f>IF(VLOOKUP(C810,customers!$A$1:I1809,3,FALSE)=0," ",(VLOOKUP(C810,customers!$A$1:I1809,3,FALSE)))</f>
        <v xml:space="preserve"> </v>
      </c>
      <c r="H810" s="2" t="str">
        <f>VLOOKUP(C810,customers!$A$1:I1809,7,FALSE)</f>
        <v>United States</v>
      </c>
      <c r="I810" t="str">
        <f>VLOOKUP(D810,products!$A$1:G857,2,FALSE)</f>
        <v>Rob</v>
      </c>
      <c r="J810" t="str">
        <f>VLOOKUP(D810,products!$A$1:G857,3,FALSE)</f>
        <v>L</v>
      </c>
      <c r="K810" s="1">
        <f>VLOOKUP(D810,products!$A$1:G857,4,FALSE)</f>
        <v>2.5</v>
      </c>
      <c r="L810" s="6">
        <f>VLOOKUP(D810,products!$A$1:G857,5,FALSE)</f>
        <v>27.484999999999996</v>
      </c>
      <c r="M810" s="6">
        <f t="shared" si="12"/>
        <v>137.42499999999998</v>
      </c>
      <c r="N810" t="s">
        <v>6196</v>
      </c>
      <c r="O810" t="s">
        <v>6203</v>
      </c>
    </row>
    <row r="811" spans="1:15" x14ac:dyDescent="0.4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2" t="str">
        <f>IF(_xlfn.XLOOKUP(C811,customers!$A$1:$A$1001,customers!$B$1:$B$1001,,0)=0," ",(_xlfn.XLOOKUP(C811,customers!$A$1:$A$1001,customers!$B$1:$B$1001,,0)))</f>
        <v>Chaddie Bennie</v>
      </c>
      <c r="G811" s="2" t="str">
        <f>IF(VLOOKUP(C811,customers!$A$1:I1810,3,FALSE)=0," ",(VLOOKUP(C811,customers!$A$1:I1810,3,FALSE)))</f>
        <v xml:space="preserve"> </v>
      </c>
      <c r="H811" s="2" t="str">
        <f>VLOOKUP(C811,customers!$A$1:I1810,7,FALSE)</f>
        <v>United States</v>
      </c>
      <c r="I811" t="str">
        <f>VLOOKUP(D811,products!$A$1:G858,2,FALSE)</f>
        <v>Rob</v>
      </c>
      <c r="J811" t="str">
        <f>VLOOKUP(D811,products!$A$1:G858,3,FALSE)</f>
        <v>D</v>
      </c>
      <c r="K811" s="1">
        <f>VLOOKUP(D811,products!$A$1:G858,4,FALSE)</f>
        <v>0.2</v>
      </c>
      <c r="L811" s="6">
        <f>VLOOKUP(D811,products!$A$1:G858,5,FALSE)</f>
        <v>2.6849999999999996</v>
      </c>
      <c r="M811" s="6">
        <f t="shared" si="12"/>
        <v>8.0549999999999997</v>
      </c>
      <c r="N811" t="s">
        <v>6196</v>
      </c>
      <c r="O811" t="s">
        <v>6204</v>
      </c>
    </row>
    <row r="812" spans="1:15" x14ac:dyDescent="0.4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2" t="str">
        <f>IF(_xlfn.XLOOKUP(C812,customers!$A$1:$A$1001,customers!$B$1:$B$1001,,0)=0," ",(_xlfn.XLOOKUP(C812,customers!$A$1:$A$1001,customers!$B$1:$B$1001,,0)))</f>
        <v>Alberta Balsdone</v>
      </c>
      <c r="G812" s="2" t="str">
        <f>IF(VLOOKUP(C812,customers!$A$1:I1811,3,FALSE)=0," ",(VLOOKUP(C812,customers!$A$1:I1811,3,FALSE)))</f>
        <v>abalsdonemi@toplist.cz</v>
      </c>
      <c r="H812" s="2" t="str">
        <f>VLOOKUP(C812,customers!$A$1:I1811,7,FALSE)</f>
        <v>United States</v>
      </c>
      <c r="I812" t="str">
        <f>VLOOKUP(D812,products!$A$1:G859,2,FALSE)</f>
        <v>Lib</v>
      </c>
      <c r="J812" t="str">
        <f>VLOOKUP(D812,products!$A$1:G859,3,FALSE)</f>
        <v>L</v>
      </c>
      <c r="K812" s="1">
        <f>VLOOKUP(D812,products!$A$1:G859,4,FALSE)</f>
        <v>0.5</v>
      </c>
      <c r="L812" s="6">
        <f>VLOOKUP(D812,products!$A$1:G859,5,FALSE)</f>
        <v>9.51</v>
      </c>
      <c r="M812" s="6">
        <f t="shared" si="12"/>
        <v>28.53</v>
      </c>
      <c r="N812" t="s">
        <v>6199</v>
      </c>
      <c r="O812" t="s">
        <v>6203</v>
      </c>
    </row>
    <row r="813" spans="1:15" x14ac:dyDescent="0.4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2" t="str">
        <f>IF(_xlfn.XLOOKUP(C813,customers!$A$1:$A$1001,customers!$B$1:$B$1001,,0)=0," ",(_xlfn.XLOOKUP(C813,customers!$A$1:$A$1001,customers!$B$1:$B$1001,,0)))</f>
        <v>Brice Romera</v>
      </c>
      <c r="G813" s="2" t="str">
        <f>IF(VLOOKUP(C813,customers!$A$1:I1812,3,FALSE)=0," ",(VLOOKUP(C813,customers!$A$1:I1812,3,FALSE)))</f>
        <v>bromeramj@list-manage.com</v>
      </c>
      <c r="H813" s="2" t="str">
        <f>VLOOKUP(C813,customers!$A$1:I1812,7,FALSE)</f>
        <v>Ireland</v>
      </c>
      <c r="I813" t="str">
        <f>VLOOKUP(D813,products!$A$1:G860,2,FALSE)</f>
        <v>Ara</v>
      </c>
      <c r="J813" t="str">
        <f>VLOOKUP(D813,products!$A$1:G860,3,FALSE)</f>
        <v>M</v>
      </c>
      <c r="K813" s="1">
        <f>VLOOKUP(D813,products!$A$1:G860,4,FALSE)</f>
        <v>1</v>
      </c>
      <c r="L813" s="6">
        <f>VLOOKUP(D813,products!$A$1:G860,5,FALSE)</f>
        <v>11.25</v>
      </c>
      <c r="M813" s="6">
        <f t="shared" si="12"/>
        <v>67.5</v>
      </c>
      <c r="N813" t="s">
        <v>6198</v>
      </c>
      <c r="O813" t="s">
        <v>6202</v>
      </c>
    </row>
    <row r="814" spans="1:15" x14ac:dyDescent="0.4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2" t="str">
        <f>IF(_xlfn.XLOOKUP(C814,customers!$A$1:$A$1001,customers!$B$1:$B$1001,,0)=0," ",(_xlfn.XLOOKUP(C814,customers!$A$1:$A$1001,customers!$B$1:$B$1001,,0)))</f>
        <v>Brice Romera</v>
      </c>
      <c r="G814" s="2" t="str">
        <f>IF(VLOOKUP(C814,customers!$A$1:I1813,3,FALSE)=0," ",(VLOOKUP(C814,customers!$A$1:I1813,3,FALSE)))</f>
        <v>bromeramj@list-manage.com</v>
      </c>
      <c r="H814" s="2" t="str">
        <f>VLOOKUP(C814,customers!$A$1:I1813,7,FALSE)</f>
        <v>Ireland</v>
      </c>
      <c r="I814" t="str">
        <f>VLOOKUP(D814,products!$A$1:G861,2,FALSE)</f>
        <v>Lib</v>
      </c>
      <c r="J814" t="str">
        <f>VLOOKUP(D814,products!$A$1:G861,3,FALSE)</f>
        <v>D</v>
      </c>
      <c r="K814" s="1">
        <f>VLOOKUP(D814,products!$A$1:G861,4,FALSE)</f>
        <v>2.5</v>
      </c>
      <c r="L814" s="6">
        <f>VLOOKUP(D814,products!$A$1:G861,5,FALSE)</f>
        <v>29.784999999999997</v>
      </c>
      <c r="M814" s="6">
        <f t="shared" si="12"/>
        <v>178.70999999999998</v>
      </c>
      <c r="N814" t="s">
        <v>6199</v>
      </c>
      <c r="O814" t="s">
        <v>6204</v>
      </c>
    </row>
    <row r="815" spans="1:15" x14ac:dyDescent="0.4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2" t="str">
        <f>IF(_xlfn.XLOOKUP(C815,customers!$A$1:$A$1001,customers!$B$1:$B$1001,,0)=0," ",(_xlfn.XLOOKUP(C815,customers!$A$1:$A$1001,customers!$B$1:$B$1001,,0)))</f>
        <v>Conchita Bryde</v>
      </c>
      <c r="G815" s="2" t="str">
        <f>IF(VLOOKUP(C815,customers!$A$1:I1814,3,FALSE)=0," ",(VLOOKUP(C815,customers!$A$1:I1814,3,FALSE)))</f>
        <v>cbrydeml@tuttocitta.it</v>
      </c>
      <c r="H815" s="2" t="str">
        <f>VLOOKUP(C815,customers!$A$1:I1814,7,FALSE)</f>
        <v>United States</v>
      </c>
      <c r="I815" t="str">
        <f>VLOOKUP(D815,products!$A$1:G862,2,FALSE)</f>
        <v>Exc</v>
      </c>
      <c r="J815" t="str">
        <f>VLOOKUP(D815,products!$A$1:G862,3,FALSE)</f>
        <v>M</v>
      </c>
      <c r="K815" s="1">
        <f>VLOOKUP(D815,products!$A$1:G862,4,FALSE)</f>
        <v>2.5</v>
      </c>
      <c r="L815" s="6">
        <f>VLOOKUP(D815,products!$A$1:G862,5,FALSE)</f>
        <v>31.624999999999996</v>
      </c>
      <c r="M815" s="6">
        <f t="shared" si="12"/>
        <v>31.624999999999996</v>
      </c>
      <c r="N815" t="s">
        <v>6197</v>
      </c>
      <c r="O815" t="s">
        <v>6202</v>
      </c>
    </row>
    <row r="816" spans="1:15" x14ac:dyDescent="0.4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2" t="str">
        <f>IF(_xlfn.XLOOKUP(C816,customers!$A$1:$A$1001,customers!$B$1:$B$1001,,0)=0," ",(_xlfn.XLOOKUP(C816,customers!$A$1:$A$1001,customers!$B$1:$B$1001,,0)))</f>
        <v>Silvanus Enefer</v>
      </c>
      <c r="G816" s="2" t="str">
        <f>IF(VLOOKUP(C816,customers!$A$1:I1815,3,FALSE)=0," ",(VLOOKUP(C816,customers!$A$1:I1815,3,FALSE)))</f>
        <v>senefermm@blog.com</v>
      </c>
      <c r="H816" s="2" t="str">
        <f>VLOOKUP(C816,customers!$A$1:I1815,7,FALSE)</f>
        <v>United States</v>
      </c>
      <c r="I816" t="str">
        <f>VLOOKUP(D816,products!$A$1:G863,2,FALSE)</f>
        <v>Exc</v>
      </c>
      <c r="J816" t="str">
        <f>VLOOKUP(D816,products!$A$1:G863,3,FALSE)</f>
        <v>L</v>
      </c>
      <c r="K816" s="1">
        <f>VLOOKUP(D816,products!$A$1:G863,4,FALSE)</f>
        <v>0.2</v>
      </c>
      <c r="L816" s="6">
        <f>VLOOKUP(D816,products!$A$1:G863,5,FALSE)</f>
        <v>4.4550000000000001</v>
      </c>
      <c r="M816" s="6">
        <f t="shared" si="12"/>
        <v>8.91</v>
      </c>
      <c r="N816" t="s">
        <v>6197</v>
      </c>
      <c r="O816" t="s">
        <v>6203</v>
      </c>
    </row>
    <row r="817" spans="1:15" x14ac:dyDescent="0.4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2" t="str">
        <f>IF(_xlfn.XLOOKUP(C817,customers!$A$1:$A$1001,customers!$B$1:$B$1001,,0)=0," ",(_xlfn.XLOOKUP(C817,customers!$A$1:$A$1001,customers!$B$1:$B$1001,,0)))</f>
        <v>Lenci Haggerstone</v>
      </c>
      <c r="G817" s="2" t="str">
        <f>IF(VLOOKUP(C817,customers!$A$1:I1816,3,FALSE)=0," ",(VLOOKUP(C817,customers!$A$1:I1816,3,FALSE)))</f>
        <v>lhaggerstonemn@independent.co.uk</v>
      </c>
      <c r="H817" s="2" t="str">
        <f>VLOOKUP(C817,customers!$A$1:I1816,7,FALSE)</f>
        <v>United States</v>
      </c>
      <c r="I817" t="str">
        <f>VLOOKUP(D817,products!$A$1:G864,2,FALSE)</f>
        <v>Rob</v>
      </c>
      <c r="J817" t="str">
        <f>VLOOKUP(D817,products!$A$1:G864,3,FALSE)</f>
        <v>M</v>
      </c>
      <c r="K817" s="1">
        <f>VLOOKUP(D817,products!$A$1:G864,4,FALSE)</f>
        <v>0.5</v>
      </c>
      <c r="L817" s="6">
        <f>VLOOKUP(D817,products!$A$1:G864,5,FALSE)</f>
        <v>5.97</v>
      </c>
      <c r="M817" s="6">
        <f t="shared" si="12"/>
        <v>35.82</v>
      </c>
      <c r="N817" t="s">
        <v>6196</v>
      </c>
      <c r="O817" t="s">
        <v>6202</v>
      </c>
    </row>
    <row r="818" spans="1:15" x14ac:dyDescent="0.4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2" t="str">
        <f>IF(_xlfn.XLOOKUP(C818,customers!$A$1:$A$1001,customers!$B$1:$B$1001,,0)=0," ",(_xlfn.XLOOKUP(C818,customers!$A$1:$A$1001,customers!$B$1:$B$1001,,0)))</f>
        <v>Marvin Gundry</v>
      </c>
      <c r="G818" s="2" t="str">
        <f>IF(VLOOKUP(C818,customers!$A$1:I1817,3,FALSE)=0," ",(VLOOKUP(C818,customers!$A$1:I1817,3,FALSE)))</f>
        <v>mgundrymo@omniture.com</v>
      </c>
      <c r="H818" s="2" t="str">
        <f>VLOOKUP(C818,customers!$A$1:I1817,7,FALSE)</f>
        <v>Ireland</v>
      </c>
      <c r="I818" t="str">
        <f>VLOOKUP(D818,products!$A$1:G865,2,FALSE)</f>
        <v>Lib</v>
      </c>
      <c r="J818" t="str">
        <f>VLOOKUP(D818,products!$A$1:G865,3,FALSE)</f>
        <v>L</v>
      </c>
      <c r="K818" s="1">
        <f>VLOOKUP(D818,products!$A$1:G865,4,FALSE)</f>
        <v>0.5</v>
      </c>
      <c r="L818" s="6">
        <f>VLOOKUP(D818,products!$A$1:G865,5,FALSE)</f>
        <v>9.51</v>
      </c>
      <c r="M818" s="6">
        <f t="shared" si="12"/>
        <v>38.04</v>
      </c>
      <c r="N818" t="s">
        <v>6199</v>
      </c>
      <c r="O818" t="s">
        <v>6203</v>
      </c>
    </row>
    <row r="819" spans="1:15" x14ac:dyDescent="0.4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2" t="str">
        <f>IF(_xlfn.XLOOKUP(C819,customers!$A$1:$A$1001,customers!$B$1:$B$1001,,0)=0," ",(_xlfn.XLOOKUP(C819,customers!$A$1:$A$1001,customers!$B$1:$B$1001,,0)))</f>
        <v>Bayard Wellan</v>
      </c>
      <c r="G819" s="2" t="str">
        <f>IF(VLOOKUP(C819,customers!$A$1:I1818,3,FALSE)=0," ",(VLOOKUP(C819,customers!$A$1:I1818,3,FALSE)))</f>
        <v>bwellanmp@cafepress.com</v>
      </c>
      <c r="H819" s="2" t="str">
        <f>VLOOKUP(C819,customers!$A$1:I1818,7,FALSE)</f>
        <v>United States</v>
      </c>
      <c r="I819" t="str">
        <f>VLOOKUP(D819,products!$A$1:G866,2,FALSE)</f>
        <v>Lib</v>
      </c>
      <c r="J819" t="str">
        <f>VLOOKUP(D819,products!$A$1:G866,3,FALSE)</f>
        <v>D</v>
      </c>
      <c r="K819" s="1">
        <f>VLOOKUP(D819,products!$A$1:G866,4,FALSE)</f>
        <v>0.5</v>
      </c>
      <c r="L819" s="6">
        <f>VLOOKUP(D819,products!$A$1:G866,5,FALSE)</f>
        <v>7.77</v>
      </c>
      <c r="M819" s="6">
        <f t="shared" si="12"/>
        <v>15.54</v>
      </c>
      <c r="N819" t="s">
        <v>6199</v>
      </c>
      <c r="O819" t="s">
        <v>6204</v>
      </c>
    </row>
    <row r="820" spans="1:15" x14ac:dyDescent="0.4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2" t="str">
        <f>IF(_xlfn.XLOOKUP(C820,customers!$A$1:$A$1001,customers!$B$1:$B$1001,,0)=0," ",(_xlfn.XLOOKUP(C820,customers!$A$1:$A$1001,customers!$B$1:$B$1001,,0)))</f>
        <v>Allis Wilmore</v>
      </c>
      <c r="G820" s="2" t="str">
        <f>IF(VLOOKUP(C820,customers!$A$1:I1819,3,FALSE)=0," ",(VLOOKUP(C820,customers!$A$1:I1819,3,FALSE)))</f>
        <v xml:space="preserve"> </v>
      </c>
      <c r="H820" s="2" t="str">
        <f>VLOOKUP(C820,customers!$A$1:I1819,7,FALSE)</f>
        <v>United States</v>
      </c>
      <c r="I820" t="str">
        <f>VLOOKUP(D820,products!$A$1:G867,2,FALSE)</f>
        <v>Lib</v>
      </c>
      <c r="J820" t="str">
        <f>VLOOKUP(D820,products!$A$1:G867,3,FALSE)</f>
        <v>L</v>
      </c>
      <c r="K820" s="1">
        <f>VLOOKUP(D820,products!$A$1:G867,4,FALSE)</f>
        <v>1</v>
      </c>
      <c r="L820" s="6">
        <f>VLOOKUP(D820,products!$A$1:G867,5,FALSE)</f>
        <v>15.85</v>
      </c>
      <c r="M820" s="6">
        <f t="shared" si="12"/>
        <v>79.25</v>
      </c>
      <c r="N820" t="s">
        <v>6199</v>
      </c>
      <c r="O820" t="s">
        <v>6203</v>
      </c>
    </row>
    <row r="821" spans="1:15" x14ac:dyDescent="0.4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2" t="str">
        <f>IF(_xlfn.XLOOKUP(C821,customers!$A$1:$A$1001,customers!$B$1:$B$1001,,0)=0," ",(_xlfn.XLOOKUP(C821,customers!$A$1:$A$1001,customers!$B$1:$B$1001,,0)))</f>
        <v>Caddric Atcheson</v>
      </c>
      <c r="G821" s="2" t="str">
        <f>IF(VLOOKUP(C821,customers!$A$1:I1820,3,FALSE)=0," ",(VLOOKUP(C821,customers!$A$1:I1820,3,FALSE)))</f>
        <v>catchesonmr@xinhuanet.com</v>
      </c>
      <c r="H821" s="2" t="str">
        <f>VLOOKUP(C821,customers!$A$1:I1820,7,FALSE)</f>
        <v>United States</v>
      </c>
      <c r="I821" t="str">
        <f>VLOOKUP(D821,products!$A$1:G868,2,FALSE)</f>
        <v>Lib</v>
      </c>
      <c r="J821" t="str">
        <f>VLOOKUP(D821,products!$A$1:G868,3,FALSE)</f>
        <v>L</v>
      </c>
      <c r="K821" s="1">
        <f>VLOOKUP(D821,products!$A$1:G868,4,FALSE)</f>
        <v>0.2</v>
      </c>
      <c r="L821" s="6">
        <f>VLOOKUP(D821,products!$A$1:G868,5,FALSE)</f>
        <v>4.7549999999999999</v>
      </c>
      <c r="M821" s="6">
        <f t="shared" si="12"/>
        <v>4.7549999999999999</v>
      </c>
      <c r="N821" t="s">
        <v>6199</v>
      </c>
      <c r="O821" t="s">
        <v>6203</v>
      </c>
    </row>
    <row r="822" spans="1:15" x14ac:dyDescent="0.4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2" t="str">
        <f>IF(_xlfn.XLOOKUP(C822,customers!$A$1:$A$1001,customers!$B$1:$B$1001,,0)=0," ",(_xlfn.XLOOKUP(C822,customers!$A$1:$A$1001,customers!$B$1:$B$1001,,0)))</f>
        <v>Eustace Stenton</v>
      </c>
      <c r="G822" s="2" t="str">
        <f>IF(VLOOKUP(C822,customers!$A$1:I1821,3,FALSE)=0," ",(VLOOKUP(C822,customers!$A$1:I1821,3,FALSE)))</f>
        <v>estentonms@google.it</v>
      </c>
      <c r="H822" s="2" t="str">
        <f>VLOOKUP(C822,customers!$A$1:I1821,7,FALSE)</f>
        <v>United States</v>
      </c>
      <c r="I822" t="str">
        <f>VLOOKUP(D822,products!$A$1:G869,2,FALSE)</f>
        <v>Exc</v>
      </c>
      <c r="J822" t="str">
        <f>VLOOKUP(D822,products!$A$1:G869,3,FALSE)</f>
        <v>M</v>
      </c>
      <c r="K822" s="1">
        <f>VLOOKUP(D822,products!$A$1:G869,4,FALSE)</f>
        <v>1</v>
      </c>
      <c r="L822" s="6">
        <f>VLOOKUP(D822,products!$A$1:G869,5,FALSE)</f>
        <v>13.75</v>
      </c>
      <c r="M822" s="6">
        <f t="shared" si="12"/>
        <v>55</v>
      </c>
      <c r="N822" t="s">
        <v>6197</v>
      </c>
      <c r="O822" t="s">
        <v>6202</v>
      </c>
    </row>
    <row r="823" spans="1:15" x14ac:dyDescent="0.4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2" t="str">
        <f>IF(_xlfn.XLOOKUP(C823,customers!$A$1:$A$1001,customers!$B$1:$B$1001,,0)=0," ",(_xlfn.XLOOKUP(C823,customers!$A$1:$A$1001,customers!$B$1:$B$1001,,0)))</f>
        <v>Ericka Tripp</v>
      </c>
      <c r="G823" s="2" t="str">
        <f>IF(VLOOKUP(C823,customers!$A$1:I1822,3,FALSE)=0," ",(VLOOKUP(C823,customers!$A$1:I1822,3,FALSE)))</f>
        <v>etrippmt@wp.com</v>
      </c>
      <c r="H823" s="2" t="str">
        <f>VLOOKUP(C823,customers!$A$1:I1822,7,FALSE)</f>
        <v>United States</v>
      </c>
      <c r="I823" t="str">
        <f>VLOOKUP(D823,products!$A$1:G870,2,FALSE)</f>
        <v>Rob</v>
      </c>
      <c r="J823" t="str">
        <f>VLOOKUP(D823,products!$A$1:G870,3,FALSE)</f>
        <v>D</v>
      </c>
      <c r="K823" s="1">
        <f>VLOOKUP(D823,products!$A$1:G870,4,FALSE)</f>
        <v>0.5</v>
      </c>
      <c r="L823" s="6">
        <f>VLOOKUP(D823,products!$A$1:G870,5,FALSE)</f>
        <v>5.3699999999999992</v>
      </c>
      <c r="M823" s="6">
        <f t="shared" si="12"/>
        <v>26.849999999999994</v>
      </c>
      <c r="N823" t="s">
        <v>6196</v>
      </c>
      <c r="O823" t="s">
        <v>6204</v>
      </c>
    </row>
    <row r="824" spans="1:15" x14ac:dyDescent="0.4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2" t="str">
        <f>IF(_xlfn.XLOOKUP(C824,customers!$A$1:$A$1001,customers!$B$1:$B$1001,,0)=0," ",(_xlfn.XLOOKUP(C824,customers!$A$1:$A$1001,customers!$B$1:$B$1001,,0)))</f>
        <v>Lyndsey MacManus</v>
      </c>
      <c r="G824" s="2" t="str">
        <f>IF(VLOOKUP(C824,customers!$A$1:I1823,3,FALSE)=0," ",(VLOOKUP(C824,customers!$A$1:I1823,3,FALSE)))</f>
        <v>lmacmanusmu@imdb.com</v>
      </c>
      <c r="H824" s="2" t="str">
        <f>VLOOKUP(C824,customers!$A$1:I1823,7,FALSE)</f>
        <v>United States</v>
      </c>
      <c r="I824" t="str">
        <f>VLOOKUP(D824,products!$A$1:G871,2,FALSE)</f>
        <v>Exc</v>
      </c>
      <c r="J824" t="str">
        <f>VLOOKUP(D824,products!$A$1:G871,3,FALSE)</f>
        <v>L</v>
      </c>
      <c r="K824" s="1">
        <f>VLOOKUP(D824,products!$A$1:G871,4,FALSE)</f>
        <v>2.5</v>
      </c>
      <c r="L824" s="6">
        <f>VLOOKUP(D824,products!$A$1:G871,5,FALSE)</f>
        <v>34.154999999999994</v>
      </c>
      <c r="M824" s="6">
        <f t="shared" si="12"/>
        <v>136.61999999999998</v>
      </c>
      <c r="N824" t="s">
        <v>6197</v>
      </c>
      <c r="O824" t="s">
        <v>6203</v>
      </c>
    </row>
    <row r="825" spans="1:15" x14ac:dyDescent="0.4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2" t="str">
        <f>IF(_xlfn.XLOOKUP(C825,customers!$A$1:$A$1001,customers!$B$1:$B$1001,,0)=0," ",(_xlfn.XLOOKUP(C825,customers!$A$1:$A$1001,customers!$B$1:$B$1001,,0)))</f>
        <v>Tess Benediktovich</v>
      </c>
      <c r="G825" s="2" t="str">
        <f>IF(VLOOKUP(C825,customers!$A$1:I1824,3,FALSE)=0," ",(VLOOKUP(C825,customers!$A$1:I1824,3,FALSE)))</f>
        <v>tbenediktovichmv@ebay.com</v>
      </c>
      <c r="H825" s="2" t="str">
        <f>VLOOKUP(C825,customers!$A$1:I1824,7,FALSE)</f>
        <v>United States</v>
      </c>
      <c r="I825" t="str">
        <f>VLOOKUP(D825,products!$A$1:G872,2,FALSE)</f>
        <v>Lib</v>
      </c>
      <c r="J825" t="str">
        <f>VLOOKUP(D825,products!$A$1:G872,3,FALSE)</f>
        <v>L</v>
      </c>
      <c r="K825" s="1">
        <f>VLOOKUP(D825,products!$A$1:G872,4,FALSE)</f>
        <v>1</v>
      </c>
      <c r="L825" s="6">
        <f>VLOOKUP(D825,products!$A$1:G872,5,FALSE)</f>
        <v>15.85</v>
      </c>
      <c r="M825" s="6">
        <f t="shared" si="12"/>
        <v>47.55</v>
      </c>
      <c r="N825" t="s">
        <v>6199</v>
      </c>
      <c r="O825" t="s">
        <v>6203</v>
      </c>
    </row>
    <row r="826" spans="1:15" x14ac:dyDescent="0.4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2" t="str">
        <f>IF(_xlfn.XLOOKUP(C826,customers!$A$1:$A$1001,customers!$B$1:$B$1001,,0)=0," ",(_xlfn.XLOOKUP(C826,customers!$A$1:$A$1001,customers!$B$1:$B$1001,,0)))</f>
        <v>Correy Bourner</v>
      </c>
      <c r="G826" s="2" t="str">
        <f>IF(VLOOKUP(C826,customers!$A$1:I1825,3,FALSE)=0," ",(VLOOKUP(C826,customers!$A$1:I1825,3,FALSE)))</f>
        <v>cbournermw@chronoengine.com</v>
      </c>
      <c r="H826" s="2" t="str">
        <f>VLOOKUP(C826,customers!$A$1:I1825,7,FALSE)</f>
        <v>United States</v>
      </c>
      <c r="I826" t="str">
        <f>VLOOKUP(D826,products!$A$1:G873,2,FALSE)</f>
        <v>Ara</v>
      </c>
      <c r="J826" t="str">
        <f>VLOOKUP(D826,products!$A$1:G873,3,FALSE)</f>
        <v>M</v>
      </c>
      <c r="K826" s="1">
        <f>VLOOKUP(D826,products!$A$1:G873,4,FALSE)</f>
        <v>0.2</v>
      </c>
      <c r="L826" s="6">
        <f>VLOOKUP(D826,products!$A$1:G873,5,FALSE)</f>
        <v>3.375</v>
      </c>
      <c r="M826" s="6">
        <f t="shared" si="12"/>
        <v>16.875</v>
      </c>
      <c r="N826" t="s">
        <v>6198</v>
      </c>
      <c r="O826" t="s">
        <v>6202</v>
      </c>
    </row>
    <row r="827" spans="1:15" x14ac:dyDescent="0.4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2" t="str">
        <f>IF(_xlfn.XLOOKUP(C827,customers!$A$1:$A$1001,customers!$B$1:$B$1001,,0)=0," ",(_xlfn.XLOOKUP(C827,customers!$A$1:$A$1001,customers!$B$1:$B$1001,,0)))</f>
        <v>Odelia Skerme</v>
      </c>
      <c r="G827" s="2" t="str">
        <f>IF(VLOOKUP(C827,customers!$A$1:I1826,3,FALSE)=0," ",(VLOOKUP(C827,customers!$A$1:I1826,3,FALSE)))</f>
        <v>oskermen3@hatena.ne.jp</v>
      </c>
      <c r="H827" s="2" t="str">
        <f>VLOOKUP(C827,customers!$A$1:I1826,7,FALSE)</f>
        <v>United States</v>
      </c>
      <c r="I827" t="str">
        <f>VLOOKUP(D827,products!$A$1:G874,2,FALSE)</f>
        <v>Ara</v>
      </c>
      <c r="J827" t="str">
        <f>VLOOKUP(D827,products!$A$1:G874,3,FALSE)</f>
        <v>D</v>
      </c>
      <c r="K827" s="1">
        <f>VLOOKUP(D827,products!$A$1:G874,4,FALSE)</f>
        <v>1</v>
      </c>
      <c r="L827" s="6">
        <f>VLOOKUP(D827,products!$A$1:G874,5,FALSE)</f>
        <v>9.9499999999999993</v>
      </c>
      <c r="M827" s="6">
        <f t="shared" si="12"/>
        <v>29.849999999999998</v>
      </c>
      <c r="N827" t="s">
        <v>6198</v>
      </c>
      <c r="O827" t="s">
        <v>6204</v>
      </c>
    </row>
    <row r="828" spans="1:15" x14ac:dyDescent="0.4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2" t="str">
        <f>IF(_xlfn.XLOOKUP(C828,customers!$A$1:$A$1001,customers!$B$1:$B$1001,,0)=0," ",(_xlfn.XLOOKUP(C828,customers!$A$1:$A$1001,customers!$B$1:$B$1001,,0)))</f>
        <v>Kandy Heddan</v>
      </c>
      <c r="G828" s="2" t="str">
        <f>IF(VLOOKUP(C828,customers!$A$1:I1827,3,FALSE)=0," ",(VLOOKUP(C828,customers!$A$1:I1827,3,FALSE)))</f>
        <v>kheddanmy@icq.com</v>
      </c>
      <c r="H828" s="2" t="str">
        <f>VLOOKUP(C828,customers!$A$1:I1827,7,FALSE)</f>
        <v>United States</v>
      </c>
      <c r="I828" t="str">
        <f>VLOOKUP(D828,products!$A$1:G875,2,FALSE)</f>
        <v>Exc</v>
      </c>
      <c r="J828" t="str">
        <f>VLOOKUP(D828,products!$A$1:G875,3,FALSE)</f>
        <v>M</v>
      </c>
      <c r="K828" s="1">
        <f>VLOOKUP(D828,products!$A$1:G875,4,FALSE)</f>
        <v>0.5</v>
      </c>
      <c r="L828" s="6">
        <f>VLOOKUP(D828,products!$A$1:G875,5,FALSE)</f>
        <v>8.25</v>
      </c>
      <c r="M828" s="6">
        <f t="shared" si="12"/>
        <v>41.25</v>
      </c>
      <c r="N828" t="s">
        <v>6197</v>
      </c>
      <c r="O828" t="s">
        <v>6202</v>
      </c>
    </row>
    <row r="829" spans="1:15" x14ac:dyDescent="0.4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tr">
        <f>IF(_xlfn.XLOOKUP(C829,customers!$A$1:$A$1001,customers!$B$1:$B$1001,,0)=0," ",(_xlfn.XLOOKUP(C829,customers!$A$1:$A$1001,customers!$B$1:$B$1001,,0)))</f>
        <v>Ibby Charters</v>
      </c>
      <c r="G829" s="2" t="str">
        <f>IF(VLOOKUP(C829,customers!$A$1:I1828,3,FALSE)=0," ",(VLOOKUP(C829,customers!$A$1:I1828,3,FALSE)))</f>
        <v>ichartersmz@abc.net.au</v>
      </c>
      <c r="H829" s="2" t="str">
        <f>VLOOKUP(C829,customers!$A$1:I1828,7,FALSE)</f>
        <v>United States</v>
      </c>
      <c r="I829" t="str">
        <f>VLOOKUP(D829,products!$A$1:G876,2,FALSE)</f>
        <v>Exc</v>
      </c>
      <c r="J829" t="str">
        <f>VLOOKUP(D829,products!$A$1:G876,3,FALSE)</f>
        <v>M</v>
      </c>
      <c r="K829" s="1">
        <f>VLOOKUP(D829,products!$A$1:G876,4,FALSE)</f>
        <v>0.2</v>
      </c>
      <c r="L829" s="6">
        <f>VLOOKUP(D829,products!$A$1:G876,5,FALSE)</f>
        <v>4.125</v>
      </c>
      <c r="M829" s="6">
        <f t="shared" si="12"/>
        <v>20.625</v>
      </c>
      <c r="N829" t="s">
        <v>6197</v>
      </c>
      <c r="O829" t="s">
        <v>6202</v>
      </c>
    </row>
    <row r="830" spans="1:15" x14ac:dyDescent="0.4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2" t="str">
        <f>IF(_xlfn.XLOOKUP(C830,customers!$A$1:$A$1001,customers!$B$1:$B$1001,,0)=0," ",(_xlfn.XLOOKUP(C830,customers!$A$1:$A$1001,customers!$B$1:$B$1001,,0)))</f>
        <v>Adora Roubert</v>
      </c>
      <c r="G830" s="2" t="str">
        <f>IF(VLOOKUP(C830,customers!$A$1:I1829,3,FALSE)=0," ",(VLOOKUP(C830,customers!$A$1:I1829,3,FALSE)))</f>
        <v>aroubertn0@tmall.com</v>
      </c>
      <c r="H830" s="2" t="str">
        <f>VLOOKUP(C830,customers!$A$1:I1829,7,FALSE)</f>
        <v>United States</v>
      </c>
      <c r="I830" t="str">
        <f>VLOOKUP(D830,products!$A$1:G877,2,FALSE)</f>
        <v>Ara</v>
      </c>
      <c r="J830" t="str">
        <f>VLOOKUP(D830,products!$A$1:G877,3,FALSE)</f>
        <v>D</v>
      </c>
      <c r="K830" s="1">
        <f>VLOOKUP(D830,products!$A$1:G877,4,FALSE)</f>
        <v>2.5</v>
      </c>
      <c r="L830" s="6">
        <f>VLOOKUP(D830,products!$A$1:G877,5,FALSE)</f>
        <v>22.884999999999998</v>
      </c>
      <c r="M830" s="6">
        <f t="shared" si="12"/>
        <v>137.31</v>
      </c>
      <c r="N830" t="s">
        <v>6198</v>
      </c>
      <c r="O830" t="s">
        <v>6204</v>
      </c>
    </row>
    <row r="831" spans="1:15" x14ac:dyDescent="0.4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2" t="str">
        <f>IF(_xlfn.XLOOKUP(C831,customers!$A$1:$A$1001,customers!$B$1:$B$1001,,0)=0," ",(_xlfn.XLOOKUP(C831,customers!$A$1:$A$1001,customers!$B$1:$B$1001,,0)))</f>
        <v>Hillel Mairs</v>
      </c>
      <c r="G831" s="2" t="str">
        <f>IF(VLOOKUP(C831,customers!$A$1:I1830,3,FALSE)=0," ",(VLOOKUP(C831,customers!$A$1:I1830,3,FALSE)))</f>
        <v>hmairsn1@so-net.ne.jp</v>
      </c>
      <c r="H831" s="2" t="str">
        <f>VLOOKUP(C831,customers!$A$1:I1830,7,FALSE)</f>
        <v>United States</v>
      </c>
      <c r="I831" t="str">
        <f>VLOOKUP(D831,products!$A$1:G878,2,FALSE)</f>
        <v>Ara</v>
      </c>
      <c r="J831" t="str">
        <f>VLOOKUP(D831,products!$A$1:G878,3,FALSE)</f>
        <v>D</v>
      </c>
      <c r="K831" s="1">
        <f>VLOOKUP(D831,products!$A$1:G878,4,FALSE)</f>
        <v>0.2</v>
      </c>
      <c r="L831" s="6">
        <f>VLOOKUP(D831,products!$A$1:G878,5,FALSE)</f>
        <v>2.9849999999999999</v>
      </c>
      <c r="M831" s="6">
        <f t="shared" si="12"/>
        <v>2.9849999999999999</v>
      </c>
      <c r="N831" t="s">
        <v>6198</v>
      </c>
      <c r="O831" t="s">
        <v>6204</v>
      </c>
    </row>
    <row r="832" spans="1:15" x14ac:dyDescent="0.4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2" t="str">
        <f>IF(_xlfn.XLOOKUP(C832,customers!$A$1:$A$1001,customers!$B$1:$B$1001,,0)=0," ",(_xlfn.XLOOKUP(C832,customers!$A$1:$A$1001,customers!$B$1:$B$1001,,0)))</f>
        <v>Helaina Rainforth</v>
      </c>
      <c r="G832" s="2" t="str">
        <f>IF(VLOOKUP(C832,customers!$A$1:I1831,3,FALSE)=0," ",(VLOOKUP(C832,customers!$A$1:I1831,3,FALSE)))</f>
        <v>hrainforthn2@blog.com</v>
      </c>
      <c r="H832" s="2" t="str">
        <f>VLOOKUP(C832,customers!$A$1:I1831,7,FALSE)</f>
        <v>United States</v>
      </c>
      <c r="I832" t="str">
        <f>VLOOKUP(D832,products!$A$1:G879,2,FALSE)</f>
        <v>Exc</v>
      </c>
      <c r="J832" t="str">
        <f>VLOOKUP(D832,products!$A$1:G879,3,FALSE)</f>
        <v>M</v>
      </c>
      <c r="K832" s="1">
        <f>VLOOKUP(D832,products!$A$1:G879,4,FALSE)</f>
        <v>1</v>
      </c>
      <c r="L832" s="6">
        <f>VLOOKUP(D832,products!$A$1:G879,5,FALSE)</f>
        <v>13.75</v>
      </c>
      <c r="M832" s="6">
        <f t="shared" si="12"/>
        <v>27.5</v>
      </c>
      <c r="N832" t="s">
        <v>6197</v>
      </c>
      <c r="O832" t="s">
        <v>6202</v>
      </c>
    </row>
    <row r="833" spans="1:15" x14ac:dyDescent="0.4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2" t="str">
        <f>IF(_xlfn.XLOOKUP(C833,customers!$A$1:$A$1001,customers!$B$1:$B$1001,,0)=0," ",(_xlfn.XLOOKUP(C833,customers!$A$1:$A$1001,customers!$B$1:$B$1001,,0)))</f>
        <v>Helaina Rainforth</v>
      </c>
      <c r="G833" s="2" t="str">
        <f>IF(VLOOKUP(C833,customers!$A$1:I1832,3,FALSE)=0," ",(VLOOKUP(C833,customers!$A$1:I1832,3,FALSE)))</f>
        <v>hrainforthn2@blog.com</v>
      </c>
      <c r="H833" s="2" t="str">
        <f>VLOOKUP(C833,customers!$A$1:I1832,7,FALSE)</f>
        <v>United States</v>
      </c>
      <c r="I833" t="str">
        <f>VLOOKUP(D833,products!$A$1:G880,2,FALSE)</f>
        <v>Ara</v>
      </c>
      <c r="J833" t="str">
        <f>VLOOKUP(D833,products!$A$1:G880,3,FALSE)</f>
        <v>D</v>
      </c>
      <c r="K833" s="1">
        <f>VLOOKUP(D833,products!$A$1:G880,4,FALSE)</f>
        <v>0.2</v>
      </c>
      <c r="L833" s="6">
        <f>VLOOKUP(D833,products!$A$1:G880,5,FALSE)</f>
        <v>2.9849999999999999</v>
      </c>
      <c r="M833" s="6">
        <f t="shared" si="12"/>
        <v>5.97</v>
      </c>
      <c r="N833" t="s">
        <v>6198</v>
      </c>
      <c r="O833" t="s">
        <v>6204</v>
      </c>
    </row>
    <row r="834" spans="1:15" x14ac:dyDescent="0.4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2" t="str">
        <f>IF(_xlfn.XLOOKUP(C834,customers!$A$1:$A$1001,customers!$B$1:$B$1001,,0)=0," ",(_xlfn.XLOOKUP(C834,customers!$A$1:$A$1001,customers!$B$1:$B$1001,,0)))</f>
        <v>Isac Jesper</v>
      </c>
      <c r="G834" s="2" t="str">
        <f>IF(VLOOKUP(C834,customers!$A$1:I1833,3,FALSE)=0," ",(VLOOKUP(C834,customers!$A$1:I1833,3,FALSE)))</f>
        <v>ijespern4@theglobeandmail.com</v>
      </c>
      <c r="H834" s="2" t="str">
        <f>VLOOKUP(C834,customers!$A$1:I1833,7,FALSE)</f>
        <v>United States</v>
      </c>
      <c r="I834" t="str">
        <f>VLOOKUP(D834,products!$A$1:G881,2,FALSE)</f>
        <v>Rob</v>
      </c>
      <c r="J834" t="str">
        <f>VLOOKUP(D834,products!$A$1:G881,3,FALSE)</f>
        <v>M</v>
      </c>
      <c r="K834" s="1">
        <f>VLOOKUP(D834,products!$A$1:G881,4,FALSE)</f>
        <v>1</v>
      </c>
      <c r="L834" s="6">
        <f>VLOOKUP(D834,products!$A$1:G881,5,FALSE)</f>
        <v>9.9499999999999993</v>
      </c>
      <c r="M834" s="6">
        <f t="shared" si="12"/>
        <v>59.699999999999996</v>
      </c>
      <c r="N834" t="s">
        <v>6196</v>
      </c>
      <c r="O834" t="s">
        <v>6202</v>
      </c>
    </row>
    <row r="835" spans="1:15" x14ac:dyDescent="0.4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2" t="str">
        <f>IF(_xlfn.XLOOKUP(C835,customers!$A$1:$A$1001,customers!$B$1:$B$1001,,0)=0," ",(_xlfn.XLOOKUP(C835,customers!$A$1:$A$1001,customers!$B$1:$B$1001,,0)))</f>
        <v>Lenette Dwerryhouse</v>
      </c>
      <c r="G835" s="2" t="str">
        <f>IF(VLOOKUP(C835,customers!$A$1:I1834,3,FALSE)=0," ",(VLOOKUP(C835,customers!$A$1:I1834,3,FALSE)))</f>
        <v>ldwerryhousen5@gravatar.com</v>
      </c>
      <c r="H835" s="2" t="str">
        <f>VLOOKUP(C835,customers!$A$1:I1834,7,FALSE)</f>
        <v>United States</v>
      </c>
      <c r="I835" t="str">
        <f>VLOOKUP(D835,products!$A$1:G882,2,FALSE)</f>
        <v>Rob</v>
      </c>
      <c r="J835" t="str">
        <f>VLOOKUP(D835,products!$A$1:G882,3,FALSE)</f>
        <v>D</v>
      </c>
      <c r="K835" s="1">
        <f>VLOOKUP(D835,products!$A$1:G882,4,FALSE)</f>
        <v>2.5</v>
      </c>
      <c r="L835" s="6">
        <f>VLOOKUP(D835,products!$A$1:G882,5,FALSE)</f>
        <v>20.584999999999997</v>
      </c>
      <c r="M835" s="6">
        <f t="shared" ref="M835:M898" si="13">L835*E835</f>
        <v>82.339999999999989</v>
      </c>
      <c r="N835" t="s">
        <v>6196</v>
      </c>
      <c r="O835" t="s">
        <v>6204</v>
      </c>
    </row>
    <row r="836" spans="1:15" x14ac:dyDescent="0.4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2" t="str">
        <f>IF(_xlfn.XLOOKUP(C836,customers!$A$1:$A$1001,customers!$B$1:$B$1001,,0)=0," ",(_xlfn.XLOOKUP(C836,customers!$A$1:$A$1001,customers!$B$1:$B$1001,,0)))</f>
        <v>Nadeen Broomer</v>
      </c>
      <c r="G836" s="2" t="str">
        <f>IF(VLOOKUP(C836,customers!$A$1:I1835,3,FALSE)=0," ",(VLOOKUP(C836,customers!$A$1:I1835,3,FALSE)))</f>
        <v>nbroomern6@examiner.com</v>
      </c>
      <c r="H836" s="2" t="str">
        <f>VLOOKUP(C836,customers!$A$1:I1835,7,FALSE)</f>
        <v>United States</v>
      </c>
      <c r="I836" t="str">
        <f>VLOOKUP(D836,products!$A$1:G883,2,FALSE)</f>
        <v>Ara</v>
      </c>
      <c r="J836" t="str">
        <f>VLOOKUP(D836,products!$A$1:G883,3,FALSE)</f>
        <v>D</v>
      </c>
      <c r="K836" s="1">
        <f>VLOOKUP(D836,products!$A$1:G883,4,FALSE)</f>
        <v>2.5</v>
      </c>
      <c r="L836" s="6">
        <f>VLOOKUP(D836,products!$A$1:G883,5,FALSE)</f>
        <v>22.884999999999998</v>
      </c>
      <c r="M836" s="6">
        <f t="shared" si="13"/>
        <v>22.884999999999998</v>
      </c>
      <c r="N836" t="s">
        <v>6198</v>
      </c>
      <c r="O836" t="s">
        <v>6204</v>
      </c>
    </row>
    <row r="837" spans="1:15" x14ac:dyDescent="0.4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2" t="str">
        <f>IF(_xlfn.XLOOKUP(C837,customers!$A$1:$A$1001,customers!$B$1:$B$1001,,0)=0," ",(_xlfn.XLOOKUP(C837,customers!$A$1:$A$1001,customers!$B$1:$B$1001,,0)))</f>
        <v>Konstantine Thoumasson</v>
      </c>
      <c r="G837" s="2" t="str">
        <f>IF(VLOOKUP(C837,customers!$A$1:I1836,3,FALSE)=0," ",(VLOOKUP(C837,customers!$A$1:I1836,3,FALSE)))</f>
        <v>kthoumassonn7@bloglovin.com</v>
      </c>
      <c r="H837" s="2" t="str">
        <f>VLOOKUP(C837,customers!$A$1:I1836,7,FALSE)</f>
        <v>United States</v>
      </c>
      <c r="I837" t="str">
        <f>VLOOKUP(D837,products!$A$1:G884,2,FALSE)</f>
        <v>Exc</v>
      </c>
      <c r="J837" t="str">
        <f>VLOOKUP(D837,products!$A$1:G884,3,FALSE)</f>
        <v>L</v>
      </c>
      <c r="K837" s="1">
        <f>VLOOKUP(D837,products!$A$1:G884,4,FALSE)</f>
        <v>0.5</v>
      </c>
      <c r="L837" s="6">
        <f>VLOOKUP(D837,products!$A$1:G884,5,FALSE)</f>
        <v>8.91</v>
      </c>
      <c r="M837" s="6">
        <f t="shared" si="13"/>
        <v>8.91</v>
      </c>
      <c r="N837" t="s">
        <v>6197</v>
      </c>
      <c r="O837" t="s">
        <v>6203</v>
      </c>
    </row>
    <row r="838" spans="1:15" x14ac:dyDescent="0.4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2" t="str">
        <f>IF(_xlfn.XLOOKUP(C838,customers!$A$1:$A$1001,customers!$B$1:$B$1001,,0)=0," ",(_xlfn.XLOOKUP(C838,customers!$A$1:$A$1001,customers!$B$1:$B$1001,,0)))</f>
        <v>Frans Habbergham</v>
      </c>
      <c r="G838" s="2" t="str">
        <f>IF(VLOOKUP(C838,customers!$A$1:I1837,3,FALSE)=0," ",(VLOOKUP(C838,customers!$A$1:I1837,3,FALSE)))</f>
        <v>fhabberghamn8@discovery.com</v>
      </c>
      <c r="H838" s="2" t="str">
        <f>VLOOKUP(C838,customers!$A$1:I1837,7,FALSE)</f>
        <v>United States</v>
      </c>
      <c r="I838" t="str">
        <f>VLOOKUP(D838,products!$A$1:G885,2,FALSE)</f>
        <v>Ara</v>
      </c>
      <c r="J838" t="str">
        <f>VLOOKUP(D838,products!$A$1:G885,3,FALSE)</f>
        <v>D</v>
      </c>
      <c r="K838" s="1">
        <f>VLOOKUP(D838,products!$A$1:G885,4,FALSE)</f>
        <v>0.2</v>
      </c>
      <c r="L838" s="6">
        <f>VLOOKUP(D838,products!$A$1:G885,5,FALSE)</f>
        <v>2.9849999999999999</v>
      </c>
      <c r="M838" s="6">
        <f t="shared" si="13"/>
        <v>11.94</v>
      </c>
      <c r="N838" t="s">
        <v>6198</v>
      </c>
      <c r="O838" t="s">
        <v>6204</v>
      </c>
    </row>
    <row r="839" spans="1:15" x14ac:dyDescent="0.4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2" t="str">
        <f>IF(_xlfn.XLOOKUP(C839,customers!$A$1:$A$1001,customers!$B$1:$B$1001,,0)=0," ",(_xlfn.XLOOKUP(C839,customers!$A$1:$A$1001,customers!$B$1:$B$1001,,0)))</f>
        <v>Allis Wilmore</v>
      </c>
      <c r="G839" s="2" t="str">
        <f>IF(VLOOKUP(C839,customers!$A$1:I1838,3,FALSE)=0," ",(VLOOKUP(C839,customers!$A$1:I1838,3,FALSE)))</f>
        <v xml:space="preserve"> </v>
      </c>
      <c r="H839" s="2" t="str">
        <f>VLOOKUP(C839,customers!$A$1:I1838,7,FALSE)</f>
        <v>United States</v>
      </c>
      <c r="I839" t="str">
        <f>VLOOKUP(D839,products!$A$1:G886,2,FALSE)</f>
        <v>Lib</v>
      </c>
      <c r="J839" t="str">
        <f>VLOOKUP(D839,products!$A$1:G886,3,FALSE)</f>
        <v>M</v>
      </c>
      <c r="K839" s="1">
        <f>VLOOKUP(D839,products!$A$1:G886,4,FALSE)</f>
        <v>2.5</v>
      </c>
      <c r="L839" s="6">
        <f>VLOOKUP(D839,products!$A$1:G886,5,FALSE)</f>
        <v>33.464999999999996</v>
      </c>
      <c r="M839" s="6">
        <f t="shared" si="13"/>
        <v>100.39499999999998</v>
      </c>
      <c r="N839" t="s">
        <v>6199</v>
      </c>
      <c r="O839" t="s">
        <v>6202</v>
      </c>
    </row>
    <row r="840" spans="1:15" x14ac:dyDescent="0.4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2" t="str">
        <f>IF(_xlfn.XLOOKUP(C840,customers!$A$1:$A$1001,customers!$B$1:$B$1001,,0)=0," ",(_xlfn.XLOOKUP(C840,customers!$A$1:$A$1001,customers!$B$1:$B$1001,,0)))</f>
        <v>Romain Avrashin</v>
      </c>
      <c r="G840" s="2" t="str">
        <f>IF(VLOOKUP(C840,customers!$A$1:I1839,3,FALSE)=0," ",(VLOOKUP(C840,customers!$A$1:I1839,3,FALSE)))</f>
        <v>ravrashinna@tamu.edu</v>
      </c>
      <c r="H840" s="2" t="str">
        <f>VLOOKUP(C840,customers!$A$1:I1839,7,FALSE)</f>
        <v>United States</v>
      </c>
      <c r="I840" t="str">
        <f>VLOOKUP(D840,products!$A$1:G887,2,FALSE)</f>
        <v>Ara</v>
      </c>
      <c r="J840" t="str">
        <f>VLOOKUP(D840,products!$A$1:G887,3,FALSE)</f>
        <v>D</v>
      </c>
      <c r="K840" s="1">
        <f>VLOOKUP(D840,products!$A$1:G887,4,FALSE)</f>
        <v>2.5</v>
      </c>
      <c r="L840" s="6">
        <f>VLOOKUP(D840,products!$A$1:G887,5,FALSE)</f>
        <v>22.884999999999998</v>
      </c>
      <c r="M840" s="6">
        <f t="shared" si="13"/>
        <v>114.42499999999998</v>
      </c>
      <c r="N840" t="s">
        <v>6198</v>
      </c>
      <c r="O840" t="s">
        <v>6204</v>
      </c>
    </row>
    <row r="841" spans="1:15" x14ac:dyDescent="0.4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2" t="str">
        <f>IF(_xlfn.XLOOKUP(C841,customers!$A$1:$A$1001,customers!$B$1:$B$1001,,0)=0," ",(_xlfn.XLOOKUP(C841,customers!$A$1:$A$1001,customers!$B$1:$B$1001,,0)))</f>
        <v>Miran Doidge</v>
      </c>
      <c r="G841" s="2" t="str">
        <f>IF(VLOOKUP(C841,customers!$A$1:I1840,3,FALSE)=0," ",(VLOOKUP(C841,customers!$A$1:I1840,3,FALSE)))</f>
        <v>mdoidgenb@etsy.com</v>
      </c>
      <c r="H841" s="2" t="str">
        <f>VLOOKUP(C841,customers!$A$1:I1840,7,FALSE)</f>
        <v>United States</v>
      </c>
      <c r="I841" t="str">
        <f>VLOOKUP(D841,products!$A$1:G888,2,FALSE)</f>
        <v>Exc</v>
      </c>
      <c r="J841" t="str">
        <f>VLOOKUP(D841,products!$A$1:G888,3,FALSE)</f>
        <v>M</v>
      </c>
      <c r="K841" s="1">
        <f>VLOOKUP(D841,products!$A$1:G888,4,FALSE)</f>
        <v>0.5</v>
      </c>
      <c r="L841" s="6">
        <f>VLOOKUP(D841,products!$A$1:G888,5,FALSE)</f>
        <v>8.25</v>
      </c>
      <c r="M841" s="6">
        <f t="shared" si="13"/>
        <v>41.25</v>
      </c>
      <c r="N841" t="s">
        <v>6197</v>
      </c>
      <c r="O841" t="s">
        <v>6202</v>
      </c>
    </row>
    <row r="842" spans="1:15" x14ac:dyDescent="0.4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2" t="str">
        <f>IF(_xlfn.XLOOKUP(C842,customers!$A$1:$A$1001,customers!$B$1:$B$1001,,0)=0," ",(_xlfn.XLOOKUP(C842,customers!$A$1:$A$1001,customers!$B$1:$B$1001,,0)))</f>
        <v>Janeva Edinboro</v>
      </c>
      <c r="G842" s="2" t="str">
        <f>IF(VLOOKUP(C842,customers!$A$1:I1841,3,FALSE)=0," ",(VLOOKUP(C842,customers!$A$1:I1841,3,FALSE)))</f>
        <v>jedinboronc@reverbnation.com</v>
      </c>
      <c r="H842" s="2" t="str">
        <f>VLOOKUP(C842,customers!$A$1:I1841,7,FALSE)</f>
        <v>United States</v>
      </c>
      <c r="I842" t="str">
        <f>VLOOKUP(D842,products!$A$1:G889,2,FALSE)</f>
        <v>Rob</v>
      </c>
      <c r="J842" t="str">
        <f>VLOOKUP(D842,products!$A$1:G889,3,FALSE)</f>
        <v>L</v>
      </c>
      <c r="K842" s="1">
        <f>VLOOKUP(D842,products!$A$1:G889,4,FALSE)</f>
        <v>0.5</v>
      </c>
      <c r="L842" s="6">
        <f>VLOOKUP(D842,products!$A$1:G889,5,FALSE)</f>
        <v>7.169999999999999</v>
      </c>
      <c r="M842" s="6">
        <f t="shared" si="13"/>
        <v>28.679999999999996</v>
      </c>
      <c r="N842" t="s">
        <v>6196</v>
      </c>
      <c r="O842" t="s">
        <v>6203</v>
      </c>
    </row>
    <row r="843" spans="1:15" x14ac:dyDescent="0.4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2" t="str">
        <f>IF(_xlfn.XLOOKUP(C843,customers!$A$1:$A$1001,customers!$B$1:$B$1001,,0)=0," ",(_xlfn.XLOOKUP(C843,customers!$A$1:$A$1001,customers!$B$1:$B$1001,,0)))</f>
        <v>Trumaine Tewelson</v>
      </c>
      <c r="G843" s="2" t="str">
        <f>IF(VLOOKUP(C843,customers!$A$1:I1842,3,FALSE)=0," ",(VLOOKUP(C843,customers!$A$1:I1842,3,FALSE)))</f>
        <v>ttewelsonnd@cdbaby.com</v>
      </c>
      <c r="H843" s="2" t="str">
        <f>VLOOKUP(C843,customers!$A$1:I1842,7,FALSE)</f>
        <v>United States</v>
      </c>
      <c r="I843" t="str">
        <f>VLOOKUP(D843,products!$A$1:G890,2,FALSE)</f>
        <v>Lib</v>
      </c>
      <c r="J843" t="str">
        <f>VLOOKUP(D843,products!$A$1:G890,3,FALSE)</f>
        <v>M</v>
      </c>
      <c r="K843" s="1">
        <f>VLOOKUP(D843,products!$A$1:G890,4,FALSE)</f>
        <v>0.2</v>
      </c>
      <c r="L843" s="6">
        <f>VLOOKUP(D843,products!$A$1:G890,5,FALSE)</f>
        <v>4.3650000000000002</v>
      </c>
      <c r="M843" s="6">
        <f t="shared" si="13"/>
        <v>4.3650000000000002</v>
      </c>
      <c r="N843" t="s">
        <v>6199</v>
      </c>
      <c r="O843" t="s">
        <v>6202</v>
      </c>
    </row>
    <row r="844" spans="1:15" x14ac:dyDescent="0.4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2" t="str">
        <f>IF(_xlfn.XLOOKUP(C844,customers!$A$1:$A$1001,customers!$B$1:$B$1001,,0)=0," ",(_xlfn.XLOOKUP(C844,customers!$A$1:$A$1001,customers!$B$1:$B$1001,,0)))</f>
        <v>Odelia Skerme</v>
      </c>
      <c r="G844" s="2" t="str">
        <f>IF(VLOOKUP(C844,customers!$A$1:I1843,3,FALSE)=0," ",(VLOOKUP(C844,customers!$A$1:I1843,3,FALSE)))</f>
        <v>oskermen3@hatena.ne.jp</v>
      </c>
      <c r="H844" s="2" t="str">
        <f>VLOOKUP(C844,customers!$A$1:I1843,7,FALSE)</f>
        <v>United States</v>
      </c>
      <c r="I844" t="str">
        <f>VLOOKUP(D844,products!$A$1:G891,2,FALSE)</f>
        <v>Exc</v>
      </c>
      <c r="J844" t="str">
        <f>VLOOKUP(D844,products!$A$1:G891,3,FALSE)</f>
        <v>M</v>
      </c>
      <c r="K844" s="1">
        <f>VLOOKUP(D844,products!$A$1:G891,4,FALSE)</f>
        <v>0.2</v>
      </c>
      <c r="L844" s="6">
        <f>VLOOKUP(D844,products!$A$1:G891,5,FALSE)</f>
        <v>4.125</v>
      </c>
      <c r="M844" s="6">
        <f t="shared" si="13"/>
        <v>8.25</v>
      </c>
      <c r="N844" t="s">
        <v>6197</v>
      </c>
      <c r="O844" t="s">
        <v>6202</v>
      </c>
    </row>
    <row r="845" spans="1:15" x14ac:dyDescent="0.4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2" t="str">
        <f>IF(_xlfn.XLOOKUP(C845,customers!$A$1:$A$1001,customers!$B$1:$B$1001,,0)=0," ",(_xlfn.XLOOKUP(C845,customers!$A$1:$A$1001,customers!$B$1:$B$1001,,0)))</f>
        <v>De Drewitt</v>
      </c>
      <c r="G845" s="2" t="str">
        <f>IF(VLOOKUP(C845,customers!$A$1:I1844,3,FALSE)=0," ",(VLOOKUP(C845,customers!$A$1:I1844,3,FALSE)))</f>
        <v>ddrewittnf@mapquest.com</v>
      </c>
      <c r="H845" s="2" t="str">
        <f>VLOOKUP(C845,customers!$A$1:I1844,7,FALSE)</f>
        <v>United States</v>
      </c>
      <c r="I845" t="str">
        <f>VLOOKUP(D845,products!$A$1:G892,2,FALSE)</f>
        <v>Exc</v>
      </c>
      <c r="J845" t="str">
        <f>VLOOKUP(D845,products!$A$1:G892,3,FALSE)</f>
        <v>M</v>
      </c>
      <c r="K845" s="1">
        <f>VLOOKUP(D845,products!$A$1:G892,4,FALSE)</f>
        <v>0.2</v>
      </c>
      <c r="L845" s="6">
        <f>VLOOKUP(D845,products!$A$1:G892,5,FALSE)</f>
        <v>4.125</v>
      </c>
      <c r="M845" s="6">
        <f t="shared" si="13"/>
        <v>8.25</v>
      </c>
      <c r="N845" t="s">
        <v>6197</v>
      </c>
      <c r="O845" t="s">
        <v>6202</v>
      </c>
    </row>
    <row r="846" spans="1:15" x14ac:dyDescent="0.4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2" t="str">
        <f>IF(_xlfn.XLOOKUP(C846,customers!$A$1:$A$1001,customers!$B$1:$B$1001,,0)=0," ",(_xlfn.XLOOKUP(C846,customers!$A$1:$A$1001,customers!$B$1:$B$1001,,0)))</f>
        <v>Adelheid Gladhill</v>
      </c>
      <c r="G846" s="2" t="str">
        <f>IF(VLOOKUP(C846,customers!$A$1:I1845,3,FALSE)=0," ",(VLOOKUP(C846,customers!$A$1:I1845,3,FALSE)))</f>
        <v>agladhillng@stanford.edu</v>
      </c>
      <c r="H846" s="2" t="str">
        <f>VLOOKUP(C846,customers!$A$1:I1845,7,FALSE)</f>
        <v>United States</v>
      </c>
      <c r="I846" t="str">
        <f>VLOOKUP(D846,products!$A$1:G893,2,FALSE)</f>
        <v>Ara</v>
      </c>
      <c r="J846" t="str">
        <f>VLOOKUP(D846,products!$A$1:G893,3,FALSE)</f>
        <v>D</v>
      </c>
      <c r="K846" s="1">
        <f>VLOOKUP(D846,products!$A$1:G893,4,FALSE)</f>
        <v>0.5</v>
      </c>
      <c r="L846" s="6">
        <f>VLOOKUP(D846,products!$A$1:G893,5,FALSE)</f>
        <v>5.97</v>
      </c>
      <c r="M846" s="6">
        <f t="shared" si="13"/>
        <v>35.82</v>
      </c>
      <c r="N846" t="s">
        <v>6198</v>
      </c>
      <c r="O846" t="s">
        <v>6204</v>
      </c>
    </row>
    <row r="847" spans="1:15" x14ac:dyDescent="0.4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2" t="str">
        <f>IF(_xlfn.XLOOKUP(C847,customers!$A$1:$A$1001,customers!$B$1:$B$1001,,0)=0," ",(_xlfn.XLOOKUP(C847,customers!$A$1:$A$1001,customers!$B$1:$B$1001,,0)))</f>
        <v>Murielle Lorinez</v>
      </c>
      <c r="G847" s="2" t="str">
        <f>IF(VLOOKUP(C847,customers!$A$1:I1846,3,FALSE)=0," ",(VLOOKUP(C847,customers!$A$1:I1846,3,FALSE)))</f>
        <v>mlorineznh@whitehouse.gov</v>
      </c>
      <c r="H847" s="2" t="str">
        <f>VLOOKUP(C847,customers!$A$1:I1846,7,FALSE)</f>
        <v>United States</v>
      </c>
      <c r="I847" t="str">
        <f>VLOOKUP(D847,products!$A$1:G894,2,FALSE)</f>
        <v>Exc</v>
      </c>
      <c r="J847" t="str">
        <f>VLOOKUP(D847,products!$A$1:G894,3,FALSE)</f>
        <v>D</v>
      </c>
      <c r="K847" s="1">
        <f>VLOOKUP(D847,products!$A$1:G894,4,FALSE)</f>
        <v>2.5</v>
      </c>
      <c r="L847" s="6">
        <f>VLOOKUP(D847,products!$A$1:G894,5,FALSE)</f>
        <v>27.945</v>
      </c>
      <c r="M847" s="6">
        <f t="shared" si="13"/>
        <v>167.67000000000002</v>
      </c>
      <c r="N847" t="s">
        <v>6197</v>
      </c>
      <c r="O847" t="s">
        <v>6204</v>
      </c>
    </row>
    <row r="848" spans="1:15" x14ac:dyDescent="0.4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2" t="str">
        <f>IF(_xlfn.XLOOKUP(C848,customers!$A$1:$A$1001,customers!$B$1:$B$1001,,0)=0," ",(_xlfn.XLOOKUP(C848,customers!$A$1:$A$1001,customers!$B$1:$B$1001,,0)))</f>
        <v>Edin Mathe</v>
      </c>
      <c r="G848" s="2" t="str">
        <f>IF(VLOOKUP(C848,customers!$A$1:I1847,3,FALSE)=0," ",(VLOOKUP(C848,customers!$A$1:I1847,3,FALSE)))</f>
        <v xml:space="preserve"> </v>
      </c>
      <c r="H848" s="2" t="str">
        <f>VLOOKUP(C848,customers!$A$1:I1847,7,FALSE)</f>
        <v>United States</v>
      </c>
      <c r="I848" t="str">
        <f>VLOOKUP(D848,products!$A$1:G895,2,FALSE)</f>
        <v>Ara</v>
      </c>
      <c r="J848" t="str">
        <f>VLOOKUP(D848,products!$A$1:G895,3,FALSE)</f>
        <v>M</v>
      </c>
      <c r="K848" s="1">
        <f>VLOOKUP(D848,products!$A$1:G895,4,FALSE)</f>
        <v>2.5</v>
      </c>
      <c r="L848" s="6">
        <f>VLOOKUP(D848,products!$A$1:G895,5,FALSE)</f>
        <v>25.874999999999996</v>
      </c>
      <c r="M848" s="6">
        <f t="shared" si="13"/>
        <v>51.749999999999993</v>
      </c>
      <c r="N848" t="s">
        <v>6198</v>
      </c>
      <c r="O848" t="s">
        <v>6202</v>
      </c>
    </row>
    <row r="849" spans="1:15" x14ac:dyDescent="0.4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2" t="str">
        <f>IF(_xlfn.XLOOKUP(C849,customers!$A$1:$A$1001,customers!$B$1:$B$1001,,0)=0," ",(_xlfn.XLOOKUP(C849,customers!$A$1:$A$1001,customers!$B$1:$B$1001,,0)))</f>
        <v>Mordy Van Der Vlies</v>
      </c>
      <c r="G849" s="2" t="str">
        <f>IF(VLOOKUP(C849,customers!$A$1:I1848,3,FALSE)=0," ",(VLOOKUP(C849,customers!$A$1:I1848,3,FALSE)))</f>
        <v>mvannj@wikipedia.org</v>
      </c>
      <c r="H849" s="2" t="str">
        <f>VLOOKUP(C849,customers!$A$1:I1848,7,FALSE)</f>
        <v>United States</v>
      </c>
      <c r="I849" t="str">
        <f>VLOOKUP(D849,products!$A$1:G896,2,FALSE)</f>
        <v>Ara</v>
      </c>
      <c r="J849" t="str">
        <f>VLOOKUP(D849,products!$A$1:G896,3,FALSE)</f>
        <v>D</v>
      </c>
      <c r="K849" s="1">
        <f>VLOOKUP(D849,products!$A$1:G896,4,FALSE)</f>
        <v>0.2</v>
      </c>
      <c r="L849" s="6">
        <f>VLOOKUP(D849,products!$A$1:G896,5,FALSE)</f>
        <v>2.9849999999999999</v>
      </c>
      <c r="M849" s="6">
        <f t="shared" si="13"/>
        <v>8.9550000000000001</v>
      </c>
      <c r="N849" t="s">
        <v>6198</v>
      </c>
      <c r="O849" t="s">
        <v>6204</v>
      </c>
    </row>
    <row r="850" spans="1:15" x14ac:dyDescent="0.4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2" t="str">
        <f>IF(_xlfn.XLOOKUP(C850,customers!$A$1:$A$1001,customers!$B$1:$B$1001,,0)=0," ",(_xlfn.XLOOKUP(C850,customers!$A$1:$A$1001,customers!$B$1:$B$1001,,0)))</f>
        <v>Spencer Wastell</v>
      </c>
      <c r="G850" s="2" t="str">
        <f>IF(VLOOKUP(C850,customers!$A$1:I1849,3,FALSE)=0," ",(VLOOKUP(C850,customers!$A$1:I1849,3,FALSE)))</f>
        <v xml:space="preserve"> </v>
      </c>
      <c r="H850" s="2" t="str">
        <f>VLOOKUP(C850,customers!$A$1:I1849,7,FALSE)</f>
        <v>United States</v>
      </c>
      <c r="I850" t="str">
        <f>VLOOKUP(D850,products!$A$1:G897,2,FALSE)</f>
        <v>Exc</v>
      </c>
      <c r="J850" t="str">
        <f>VLOOKUP(D850,products!$A$1:G897,3,FALSE)</f>
        <v>L</v>
      </c>
      <c r="K850" s="1">
        <f>VLOOKUP(D850,products!$A$1:G897,4,FALSE)</f>
        <v>0.5</v>
      </c>
      <c r="L850" s="6">
        <f>VLOOKUP(D850,products!$A$1:G897,5,FALSE)</f>
        <v>8.91</v>
      </c>
      <c r="M850" s="6">
        <f t="shared" si="13"/>
        <v>53.46</v>
      </c>
      <c r="N850" t="s">
        <v>6197</v>
      </c>
      <c r="O850" t="s">
        <v>6203</v>
      </c>
    </row>
    <row r="851" spans="1:15" x14ac:dyDescent="0.4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2" t="str">
        <f>IF(_xlfn.XLOOKUP(C851,customers!$A$1:$A$1001,customers!$B$1:$B$1001,,0)=0," ",(_xlfn.XLOOKUP(C851,customers!$A$1:$A$1001,customers!$B$1:$B$1001,,0)))</f>
        <v>Jemimah Ethelston</v>
      </c>
      <c r="G851" s="2" t="str">
        <f>IF(VLOOKUP(C851,customers!$A$1:I1850,3,FALSE)=0," ",(VLOOKUP(C851,customers!$A$1:I1850,3,FALSE)))</f>
        <v>jethelstonnl@creativecommons.org</v>
      </c>
      <c r="H851" s="2" t="str">
        <f>VLOOKUP(C851,customers!$A$1:I1850,7,FALSE)</f>
        <v>United States</v>
      </c>
      <c r="I851" t="str">
        <f>VLOOKUP(D851,products!$A$1:G898,2,FALSE)</f>
        <v>Ara</v>
      </c>
      <c r="J851" t="str">
        <f>VLOOKUP(D851,products!$A$1:G898,3,FALSE)</f>
        <v>L</v>
      </c>
      <c r="K851" s="1">
        <f>VLOOKUP(D851,products!$A$1:G898,4,FALSE)</f>
        <v>0.2</v>
      </c>
      <c r="L851" s="6">
        <f>VLOOKUP(D851,products!$A$1:G898,5,FALSE)</f>
        <v>3.8849999999999998</v>
      </c>
      <c r="M851" s="6">
        <f t="shared" si="13"/>
        <v>23.31</v>
      </c>
      <c r="N851" t="s">
        <v>6198</v>
      </c>
      <c r="O851" t="s">
        <v>6203</v>
      </c>
    </row>
    <row r="852" spans="1:15" x14ac:dyDescent="0.4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2" t="str">
        <f>IF(_xlfn.XLOOKUP(C852,customers!$A$1:$A$1001,customers!$B$1:$B$1001,,0)=0," ",(_xlfn.XLOOKUP(C852,customers!$A$1:$A$1001,customers!$B$1:$B$1001,,0)))</f>
        <v>Jemimah Ethelston</v>
      </c>
      <c r="G852" s="2" t="str">
        <f>IF(VLOOKUP(C852,customers!$A$1:I1851,3,FALSE)=0," ",(VLOOKUP(C852,customers!$A$1:I1851,3,FALSE)))</f>
        <v>jethelstonnl@creativecommons.org</v>
      </c>
      <c r="H852" s="2" t="str">
        <f>VLOOKUP(C852,customers!$A$1:I1851,7,FALSE)</f>
        <v>United States</v>
      </c>
      <c r="I852" t="str">
        <f>VLOOKUP(D852,products!$A$1:G899,2,FALSE)</f>
        <v>Ara</v>
      </c>
      <c r="J852" t="str">
        <f>VLOOKUP(D852,products!$A$1:G899,3,FALSE)</f>
        <v>M</v>
      </c>
      <c r="K852" s="1">
        <f>VLOOKUP(D852,products!$A$1:G899,4,FALSE)</f>
        <v>0.2</v>
      </c>
      <c r="L852" s="6">
        <f>VLOOKUP(D852,products!$A$1:G899,5,FALSE)</f>
        <v>3.375</v>
      </c>
      <c r="M852" s="6">
        <f t="shared" si="13"/>
        <v>6.75</v>
      </c>
      <c r="N852" t="s">
        <v>6198</v>
      </c>
      <c r="O852" t="s">
        <v>6202</v>
      </c>
    </row>
    <row r="853" spans="1:15" x14ac:dyDescent="0.4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2" t="str">
        <f>IF(_xlfn.XLOOKUP(C853,customers!$A$1:$A$1001,customers!$B$1:$B$1001,,0)=0," ",(_xlfn.XLOOKUP(C853,customers!$A$1:$A$1001,customers!$B$1:$B$1001,,0)))</f>
        <v>Perice Eberz</v>
      </c>
      <c r="G853" s="2" t="str">
        <f>IF(VLOOKUP(C853,customers!$A$1:I1852,3,FALSE)=0," ",(VLOOKUP(C853,customers!$A$1:I1852,3,FALSE)))</f>
        <v>peberznn@woothemes.com</v>
      </c>
      <c r="H853" s="2" t="str">
        <f>VLOOKUP(C853,customers!$A$1:I1852,7,FALSE)</f>
        <v>United States</v>
      </c>
      <c r="I853" t="str">
        <f>VLOOKUP(D853,products!$A$1:G900,2,FALSE)</f>
        <v>Lib</v>
      </c>
      <c r="J853" t="str">
        <f>VLOOKUP(D853,products!$A$1:G900,3,FALSE)</f>
        <v>D</v>
      </c>
      <c r="K853" s="1">
        <f>VLOOKUP(D853,products!$A$1:G900,4,FALSE)</f>
        <v>0.5</v>
      </c>
      <c r="L853" s="6">
        <f>VLOOKUP(D853,products!$A$1:G900,5,FALSE)</f>
        <v>7.77</v>
      </c>
      <c r="M853" s="6">
        <f t="shared" si="13"/>
        <v>7.77</v>
      </c>
      <c r="N853" t="s">
        <v>6199</v>
      </c>
      <c r="O853" t="s">
        <v>6204</v>
      </c>
    </row>
    <row r="854" spans="1:15" x14ac:dyDescent="0.4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2" t="str">
        <f>IF(_xlfn.XLOOKUP(C854,customers!$A$1:$A$1001,customers!$B$1:$B$1001,,0)=0," ",(_xlfn.XLOOKUP(C854,customers!$A$1:$A$1001,customers!$B$1:$B$1001,,0)))</f>
        <v>Bear Gaish</v>
      </c>
      <c r="G854" s="2" t="str">
        <f>IF(VLOOKUP(C854,customers!$A$1:I1853,3,FALSE)=0," ",(VLOOKUP(C854,customers!$A$1:I1853,3,FALSE)))</f>
        <v>bgaishno@altervista.org</v>
      </c>
      <c r="H854" s="2" t="str">
        <f>VLOOKUP(C854,customers!$A$1:I1853,7,FALSE)</f>
        <v>United States</v>
      </c>
      <c r="I854" t="str">
        <f>VLOOKUP(D854,products!$A$1:G901,2,FALSE)</f>
        <v>Lib</v>
      </c>
      <c r="J854" t="str">
        <f>VLOOKUP(D854,products!$A$1:G901,3,FALSE)</f>
        <v>D</v>
      </c>
      <c r="K854" s="1">
        <f>VLOOKUP(D854,products!$A$1:G901,4,FALSE)</f>
        <v>2.5</v>
      </c>
      <c r="L854" s="6">
        <f>VLOOKUP(D854,products!$A$1:G901,5,FALSE)</f>
        <v>29.784999999999997</v>
      </c>
      <c r="M854" s="6">
        <f t="shared" si="13"/>
        <v>119.13999999999999</v>
      </c>
      <c r="N854" t="s">
        <v>6199</v>
      </c>
      <c r="O854" t="s">
        <v>6204</v>
      </c>
    </row>
    <row r="855" spans="1:15" x14ac:dyDescent="0.4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2" t="str">
        <f>IF(_xlfn.XLOOKUP(C855,customers!$A$1:$A$1001,customers!$B$1:$B$1001,,0)=0," ",(_xlfn.XLOOKUP(C855,customers!$A$1:$A$1001,customers!$B$1:$B$1001,,0)))</f>
        <v>Lynnea Danton</v>
      </c>
      <c r="G855" s="2" t="str">
        <f>IF(VLOOKUP(C855,customers!$A$1:I1854,3,FALSE)=0," ",(VLOOKUP(C855,customers!$A$1:I1854,3,FALSE)))</f>
        <v>ldantonnp@miitbeian.gov.cn</v>
      </c>
      <c r="H855" s="2" t="str">
        <f>VLOOKUP(C855,customers!$A$1:I1854,7,FALSE)</f>
        <v>United States</v>
      </c>
      <c r="I855" t="str">
        <f>VLOOKUP(D855,products!$A$1:G902,2,FALSE)</f>
        <v>Ara</v>
      </c>
      <c r="J855" t="str">
        <f>VLOOKUP(D855,products!$A$1:G902,3,FALSE)</f>
        <v>D</v>
      </c>
      <c r="K855" s="1">
        <f>VLOOKUP(D855,products!$A$1:G902,4,FALSE)</f>
        <v>1</v>
      </c>
      <c r="L855" s="6">
        <f>VLOOKUP(D855,products!$A$1:G902,5,FALSE)</f>
        <v>9.9499999999999993</v>
      </c>
      <c r="M855" s="6">
        <f t="shared" si="13"/>
        <v>19.899999999999999</v>
      </c>
      <c r="N855" t="s">
        <v>6198</v>
      </c>
      <c r="O855" t="s">
        <v>6204</v>
      </c>
    </row>
    <row r="856" spans="1:15" x14ac:dyDescent="0.4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2" t="str">
        <f>IF(_xlfn.XLOOKUP(C856,customers!$A$1:$A$1001,customers!$B$1:$B$1001,,0)=0," ",(_xlfn.XLOOKUP(C856,customers!$A$1:$A$1001,customers!$B$1:$B$1001,,0)))</f>
        <v>Skipton Morrall</v>
      </c>
      <c r="G856" s="2" t="str">
        <f>IF(VLOOKUP(C856,customers!$A$1:I1855,3,FALSE)=0," ",(VLOOKUP(C856,customers!$A$1:I1855,3,FALSE)))</f>
        <v>smorrallnq@answers.com</v>
      </c>
      <c r="H856" s="2" t="str">
        <f>VLOOKUP(C856,customers!$A$1:I1855,7,FALSE)</f>
        <v>United States</v>
      </c>
      <c r="I856" t="str">
        <f>VLOOKUP(D856,products!$A$1:G903,2,FALSE)</f>
        <v>Rob</v>
      </c>
      <c r="J856" t="str">
        <f>VLOOKUP(D856,products!$A$1:G903,3,FALSE)</f>
        <v>L</v>
      </c>
      <c r="K856" s="1">
        <f>VLOOKUP(D856,products!$A$1:G903,4,FALSE)</f>
        <v>0.5</v>
      </c>
      <c r="L856" s="6">
        <f>VLOOKUP(D856,products!$A$1:G903,5,FALSE)</f>
        <v>7.169999999999999</v>
      </c>
      <c r="M856" s="6">
        <f t="shared" si="13"/>
        <v>35.849999999999994</v>
      </c>
      <c r="N856" t="s">
        <v>6196</v>
      </c>
      <c r="O856" t="s">
        <v>6203</v>
      </c>
    </row>
    <row r="857" spans="1:15" x14ac:dyDescent="0.4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2" t="str">
        <f>IF(_xlfn.XLOOKUP(C857,customers!$A$1:$A$1001,customers!$B$1:$B$1001,,0)=0," ",(_xlfn.XLOOKUP(C857,customers!$A$1:$A$1001,customers!$B$1:$B$1001,,0)))</f>
        <v>Devan Crownshaw</v>
      </c>
      <c r="G857" s="2" t="str">
        <f>IF(VLOOKUP(C857,customers!$A$1:I1856,3,FALSE)=0," ",(VLOOKUP(C857,customers!$A$1:I1856,3,FALSE)))</f>
        <v>dcrownshawnr@photobucket.com</v>
      </c>
      <c r="H857" s="2" t="str">
        <f>VLOOKUP(C857,customers!$A$1:I1856,7,FALSE)</f>
        <v>United States</v>
      </c>
      <c r="I857" t="str">
        <f>VLOOKUP(D857,products!$A$1:G904,2,FALSE)</f>
        <v>Lib</v>
      </c>
      <c r="J857" t="str">
        <f>VLOOKUP(D857,products!$A$1:G904,3,FALSE)</f>
        <v>D</v>
      </c>
      <c r="K857" s="1">
        <f>VLOOKUP(D857,products!$A$1:G904,4,FALSE)</f>
        <v>2.5</v>
      </c>
      <c r="L857" s="6">
        <f>VLOOKUP(D857,products!$A$1:G904,5,FALSE)</f>
        <v>29.784999999999997</v>
      </c>
      <c r="M857" s="6">
        <f t="shared" si="13"/>
        <v>89.35499999999999</v>
      </c>
      <c r="N857" t="s">
        <v>6199</v>
      </c>
      <c r="O857" t="s">
        <v>6204</v>
      </c>
    </row>
    <row r="858" spans="1:15" x14ac:dyDescent="0.4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2" t="str">
        <f>IF(_xlfn.XLOOKUP(C858,customers!$A$1:$A$1001,customers!$B$1:$B$1001,,0)=0," ",(_xlfn.XLOOKUP(C858,customers!$A$1:$A$1001,customers!$B$1:$B$1001,,0)))</f>
        <v>Odelia Skerme</v>
      </c>
      <c r="G858" s="2" t="str">
        <f>IF(VLOOKUP(C858,customers!$A$1:I1857,3,FALSE)=0," ",(VLOOKUP(C858,customers!$A$1:I1857,3,FALSE)))</f>
        <v>oskermen3@hatena.ne.jp</v>
      </c>
      <c r="H858" s="2" t="str">
        <f>VLOOKUP(C858,customers!$A$1:I1857,7,FALSE)</f>
        <v>United States</v>
      </c>
      <c r="I858" t="str">
        <f>VLOOKUP(D858,products!$A$1:G905,2,FALSE)</f>
        <v>Lib</v>
      </c>
      <c r="J858" t="str">
        <f>VLOOKUP(D858,products!$A$1:G905,3,FALSE)</f>
        <v>M</v>
      </c>
      <c r="K858" s="1">
        <f>VLOOKUP(D858,products!$A$1:G905,4,FALSE)</f>
        <v>0.2</v>
      </c>
      <c r="L858" s="6">
        <f>VLOOKUP(D858,products!$A$1:G905,5,FALSE)</f>
        <v>4.3650000000000002</v>
      </c>
      <c r="M858" s="6">
        <f t="shared" si="13"/>
        <v>8.73</v>
      </c>
      <c r="N858" t="s">
        <v>6199</v>
      </c>
      <c r="O858" t="s">
        <v>6202</v>
      </c>
    </row>
    <row r="859" spans="1:15" x14ac:dyDescent="0.4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2" t="str">
        <f>IF(_xlfn.XLOOKUP(C859,customers!$A$1:$A$1001,customers!$B$1:$B$1001,,0)=0," ",(_xlfn.XLOOKUP(C859,customers!$A$1:$A$1001,customers!$B$1:$B$1001,,0)))</f>
        <v>Joceline Reddoch</v>
      </c>
      <c r="G859" s="2" t="str">
        <f>IF(VLOOKUP(C859,customers!$A$1:I1858,3,FALSE)=0," ",(VLOOKUP(C859,customers!$A$1:I1858,3,FALSE)))</f>
        <v>jreddochnt@sun.com</v>
      </c>
      <c r="H859" s="2" t="str">
        <f>VLOOKUP(C859,customers!$A$1:I1858,7,FALSE)</f>
        <v>United States</v>
      </c>
      <c r="I859" t="str">
        <f>VLOOKUP(D859,products!$A$1:G906,2,FALSE)</f>
        <v>Rob</v>
      </c>
      <c r="J859" t="str">
        <f>VLOOKUP(D859,products!$A$1:G906,3,FALSE)</f>
        <v>L</v>
      </c>
      <c r="K859" s="1">
        <f>VLOOKUP(D859,products!$A$1:G906,4,FALSE)</f>
        <v>2.5</v>
      </c>
      <c r="L859" s="6">
        <f>VLOOKUP(D859,products!$A$1:G906,5,FALSE)</f>
        <v>27.484999999999996</v>
      </c>
      <c r="M859" s="6">
        <f t="shared" si="13"/>
        <v>137.42499999999998</v>
      </c>
      <c r="N859" t="s">
        <v>6196</v>
      </c>
      <c r="O859" t="s">
        <v>6203</v>
      </c>
    </row>
    <row r="860" spans="1:15" x14ac:dyDescent="0.4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2" t="str">
        <f>IF(_xlfn.XLOOKUP(C860,customers!$A$1:$A$1001,customers!$B$1:$B$1001,,0)=0," ",(_xlfn.XLOOKUP(C860,customers!$A$1:$A$1001,customers!$B$1:$B$1001,,0)))</f>
        <v>Shelley Titley</v>
      </c>
      <c r="G860" s="2" t="str">
        <f>IF(VLOOKUP(C860,customers!$A$1:I1859,3,FALSE)=0," ",(VLOOKUP(C860,customers!$A$1:I1859,3,FALSE)))</f>
        <v>stitleynu@whitehouse.gov</v>
      </c>
      <c r="H860" s="2" t="str">
        <f>VLOOKUP(C860,customers!$A$1:I1859,7,FALSE)</f>
        <v>United States</v>
      </c>
      <c r="I860" t="str">
        <f>VLOOKUP(D860,products!$A$1:G907,2,FALSE)</f>
        <v>Lib</v>
      </c>
      <c r="J860" t="str">
        <f>VLOOKUP(D860,products!$A$1:G907,3,FALSE)</f>
        <v>M</v>
      </c>
      <c r="K860" s="1">
        <f>VLOOKUP(D860,products!$A$1:G907,4,FALSE)</f>
        <v>0.5</v>
      </c>
      <c r="L860" s="6">
        <f>VLOOKUP(D860,products!$A$1:G907,5,FALSE)</f>
        <v>8.73</v>
      </c>
      <c r="M860" s="6">
        <f t="shared" si="13"/>
        <v>34.92</v>
      </c>
      <c r="N860" t="s">
        <v>6199</v>
      </c>
      <c r="O860" t="s">
        <v>6202</v>
      </c>
    </row>
    <row r="861" spans="1:15" x14ac:dyDescent="0.4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2" t="str">
        <f>IF(_xlfn.XLOOKUP(C861,customers!$A$1:$A$1001,customers!$B$1:$B$1001,,0)=0," ",(_xlfn.XLOOKUP(C861,customers!$A$1:$A$1001,customers!$B$1:$B$1001,,0)))</f>
        <v>Redd Simao</v>
      </c>
      <c r="G861" s="2" t="str">
        <f>IF(VLOOKUP(C861,customers!$A$1:I1860,3,FALSE)=0," ",(VLOOKUP(C861,customers!$A$1:I1860,3,FALSE)))</f>
        <v>rsimaonv@simplemachines.org</v>
      </c>
      <c r="H861" s="2" t="str">
        <f>VLOOKUP(C861,customers!$A$1:I1860,7,FALSE)</f>
        <v>United States</v>
      </c>
      <c r="I861" t="str">
        <f>VLOOKUP(D861,products!$A$1:G908,2,FALSE)</f>
        <v>Ara</v>
      </c>
      <c r="J861" t="str">
        <f>VLOOKUP(D861,products!$A$1:G908,3,FALSE)</f>
        <v>L</v>
      </c>
      <c r="K861" s="1">
        <f>VLOOKUP(D861,products!$A$1:G908,4,FALSE)</f>
        <v>2.5</v>
      </c>
      <c r="L861" s="6">
        <f>VLOOKUP(D861,products!$A$1:G908,5,FALSE)</f>
        <v>29.784999999999997</v>
      </c>
      <c r="M861" s="6">
        <f t="shared" si="13"/>
        <v>178.70999999999998</v>
      </c>
      <c r="N861" t="s">
        <v>6198</v>
      </c>
      <c r="O861" t="s">
        <v>6203</v>
      </c>
    </row>
    <row r="862" spans="1:15" x14ac:dyDescent="0.4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2" t="str">
        <f>IF(_xlfn.XLOOKUP(C862,customers!$A$1:$A$1001,customers!$B$1:$B$1001,,0)=0," ",(_xlfn.XLOOKUP(C862,customers!$A$1:$A$1001,customers!$B$1:$B$1001,,0)))</f>
        <v>Cece Inker</v>
      </c>
      <c r="G862" s="2" t="str">
        <f>IF(VLOOKUP(C862,customers!$A$1:I1861,3,FALSE)=0," ",(VLOOKUP(C862,customers!$A$1:I1861,3,FALSE)))</f>
        <v xml:space="preserve"> </v>
      </c>
      <c r="H862" s="2" t="str">
        <f>VLOOKUP(C862,customers!$A$1:I1861,7,FALSE)</f>
        <v>United States</v>
      </c>
      <c r="I862" t="str">
        <f>VLOOKUP(D862,products!$A$1:G909,2,FALSE)</f>
        <v>Ara</v>
      </c>
      <c r="J862" t="str">
        <f>VLOOKUP(D862,products!$A$1:G909,3,FALSE)</f>
        <v>M</v>
      </c>
      <c r="K862" s="1">
        <f>VLOOKUP(D862,products!$A$1:G909,4,FALSE)</f>
        <v>2.5</v>
      </c>
      <c r="L862" s="6">
        <f>VLOOKUP(D862,products!$A$1:G909,5,FALSE)</f>
        <v>25.874999999999996</v>
      </c>
      <c r="M862" s="6">
        <f t="shared" si="13"/>
        <v>25.874999999999996</v>
      </c>
      <c r="N862" t="s">
        <v>6198</v>
      </c>
      <c r="O862" t="s">
        <v>6202</v>
      </c>
    </row>
    <row r="863" spans="1:15" x14ac:dyDescent="0.4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2" t="str">
        <f>IF(_xlfn.XLOOKUP(C863,customers!$A$1:$A$1001,customers!$B$1:$B$1001,,0)=0," ",(_xlfn.XLOOKUP(C863,customers!$A$1:$A$1001,customers!$B$1:$B$1001,,0)))</f>
        <v>Noel Chisholm</v>
      </c>
      <c r="G863" s="2" t="str">
        <f>IF(VLOOKUP(C863,customers!$A$1:I1862,3,FALSE)=0," ",(VLOOKUP(C863,customers!$A$1:I1862,3,FALSE)))</f>
        <v>nchisholmnx@example.com</v>
      </c>
      <c r="H863" s="2" t="str">
        <f>VLOOKUP(C863,customers!$A$1:I1862,7,FALSE)</f>
        <v>United States</v>
      </c>
      <c r="I863" t="str">
        <f>VLOOKUP(D863,products!$A$1:G910,2,FALSE)</f>
        <v>Lib</v>
      </c>
      <c r="J863" t="str">
        <f>VLOOKUP(D863,products!$A$1:G910,3,FALSE)</f>
        <v>D</v>
      </c>
      <c r="K863" s="1">
        <f>VLOOKUP(D863,products!$A$1:G910,4,FALSE)</f>
        <v>1</v>
      </c>
      <c r="L863" s="6">
        <f>VLOOKUP(D863,products!$A$1:G910,5,FALSE)</f>
        <v>12.95</v>
      </c>
      <c r="M863" s="6">
        <f t="shared" si="13"/>
        <v>77.699999999999989</v>
      </c>
      <c r="N863" t="s">
        <v>6199</v>
      </c>
      <c r="O863" t="s">
        <v>6204</v>
      </c>
    </row>
    <row r="864" spans="1:15" x14ac:dyDescent="0.4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2" t="str">
        <f>IF(_xlfn.XLOOKUP(C864,customers!$A$1:$A$1001,customers!$B$1:$B$1001,,0)=0," ",(_xlfn.XLOOKUP(C864,customers!$A$1:$A$1001,customers!$B$1:$B$1001,,0)))</f>
        <v>Grazia Oats</v>
      </c>
      <c r="G864" s="2" t="str">
        <f>IF(VLOOKUP(C864,customers!$A$1:I1863,3,FALSE)=0," ",(VLOOKUP(C864,customers!$A$1:I1863,3,FALSE)))</f>
        <v>goatsny@live.com</v>
      </c>
      <c r="H864" s="2" t="str">
        <f>VLOOKUP(C864,customers!$A$1:I1863,7,FALSE)</f>
        <v>United States</v>
      </c>
      <c r="I864" t="str">
        <f>VLOOKUP(D864,products!$A$1:G911,2,FALSE)</f>
        <v>Rob</v>
      </c>
      <c r="J864" t="str">
        <f>VLOOKUP(D864,products!$A$1:G911,3,FALSE)</f>
        <v>M</v>
      </c>
      <c r="K864" s="1">
        <f>VLOOKUP(D864,products!$A$1:G911,4,FALSE)</f>
        <v>1</v>
      </c>
      <c r="L864" s="6">
        <f>VLOOKUP(D864,products!$A$1:G911,5,FALSE)</f>
        <v>9.9499999999999993</v>
      </c>
      <c r="M864" s="6">
        <f t="shared" si="13"/>
        <v>9.9499999999999993</v>
      </c>
      <c r="N864" t="s">
        <v>6196</v>
      </c>
      <c r="O864" t="s">
        <v>6202</v>
      </c>
    </row>
    <row r="865" spans="1:15" x14ac:dyDescent="0.4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2" t="str">
        <f>IF(_xlfn.XLOOKUP(C865,customers!$A$1:$A$1001,customers!$B$1:$B$1001,,0)=0," ",(_xlfn.XLOOKUP(C865,customers!$A$1:$A$1001,customers!$B$1:$B$1001,,0)))</f>
        <v>Meade Birkin</v>
      </c>
      <c r="G865" s="2" t="str">
        <f>IF(VLOOKUP(C865,customers!$A$1:I1864,3,FALSE)=0," ",(VLOOKUP(C865,customers!$A$1:I1864,3,FALSE)))</f>
        <v>mbirkinnz@java.com</v>
      </c>
      <c r="H865" s="2" t="str">
        <f>VLOOKUP(C865,customers!$A$1:I1864,7,FALSE)</f>
        <v>United States</v>
      </c>
      <c r="I865" t="str">
        <f>VLOOKUP(D865,products!$A$1:G912,2,FALSE)</f>
        <v>Lib</v>
      </c>
      <c r="J865" t="str">
        <f>VLOOKUP(D865,products!$A$1:G912,3,FALSE)</f>
        <v>M</v>
      </c>
      <c r="K865" s="1">
        <f>VLOOKUP(D865,products!$A$1:G912,4,FALSE)</f>
        <v>1</v>
      </c>
      <c r="L865" s="6">
        <f>VLOOKUP(D865,products!$A$1:G912,5,FALSE)</f>
        <v>14.55</v>
      </c>
      <c r="M865" s="6">
        <f t="shared" si="13"/>
        <v>29.1</v>
      </c>
      <c r="N865" t="s">
        <v>6199</v>
      </c>
      <c r="O865" t="s">
        <v>6202</v>
      </c>
    </row>
    <row r="866" spans="1:15" x14ac:dyDescent="0.4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2" t="str">
        <f>IF(_xlfn.XLOOKUP(C866,customers!$A$1:$A$1001,customers!$B$1:$B$1001,,0)=0," ",(_xlfn.XLOOKUP(C866,customers!$A$1:$A$1001,customers!$B$1:$B$1001,,0)))</f>
        <v>Ronda Pyson</v>
      </c>
      <c r="G866" s="2" t="str">
        <f>IF(VLOOKUP(C866,customers!$A$1:I1865,3,FALSE)=0," ",(VLOOKUP(C866,customers!$A$1:I1865,3,FALSE)))</f>
        <v>rpysono0@constantcontact.com</v>
      </c>
      <c r="H866" s="2" t="str">
        <f>VLOOKUP(C866,customers!$A$1:I1865,7,FALSE)</f>
        <v>Ireland</v>
      </c>
      <c r="I866" t="str">
        <f>VLOOKUP(D866,products!$A$1:G913,2,FALSE)</f>
        <v>Rob</v>
      </c>
      <c r="J866" t="str">
        <f>VLOOKUP(D866,products!$A$1:G913,3,FALSE)</f>
        <v>L</v>
      </c>
      <c r="K866" s="1">
        <f>VLOOKUP(D866,products!$A$1:G913,4,FALSE)</f>
        <v>0.2</v>
      </c>
      <c r="L866" s="6">
        <f>VLOOKUP(D866,products!$A$1:G913,5,FALSE)</f>
        <v>3.5849999999999995</v>
      </c>
      <c r="M866" s="6">
        <f t="shared" si="13"/>
        <v>21.509999999999998</v>
      </c>
      <c r="N866" t="s">
        <v>6196</v>
      </c>
      <c r="O866" t="s">
        <v>6203</v>
      </c>
    </row>
    <row r="867" spans="1:15" x14ac:dyDescent="0.4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2" t="str">
        <f>IF(_xlfn.XLOOKUP(C867,customers!$A$1:$A$1001,customers!$B$1:$B$1001,,0)=0," ",(_xlfn.XLOOKUP(C867,customers!$A$1:$A$1001,customers!$B$1:$B$1001,,0)))</f>
        <v>Modesty MacConnechie</v>
      </c>
      <c r="G867" s="2" t="str">
        <f>IF(VLOOKUP(C867,customers!$A$1:I1866,3,FALSE)=0," ",(VLOOKUP(C867,customers!$A$1:I1866,3,FALSE)))</f>
        <v>mmacconnechieo9@reuters.com</v>
      </c>
      <c r="H867" s="2" t="str">
        <f>VLOOKUP(C867,customers!$A$1:I1866,7,FALSE)</f>
        <v>United States</v>
      </c>
      <c r="I867" t="str">
        <f>VLOOKUP(D867,products!$A$1:G914,2,FALSE)</f>
        <v>Ara</v>
      </c>
      <c r="J867" t="str">
        <f>VLOOKUP(D867,products!$A$1:G914,3,FALSE)</f>
        <v>M</v>
      </c>
      <c r="K867" s="1">
        <f>VLOOKUP(D867,products!$A$1:G914,4,FALSE)</f>
        <v>0.5</v>
      </c>
      <c r="L867" s="6">
        <f>VLOOKUP(D867,products!$A$1:G914,5,FALSE)</f>
        <v>6.75</v>
      </c>
      <c r="M867" s="6">
        <f t="shared" si="13"/>
        <v>6.75</v>
      </c>
      <c r="N867" t="s">
        <v>6198</v>
      </c>
      <c r="O867" t="s">
        <v>6202</v>
      </c>
    </row>
    <row r="868" spans="1:15" x14ac:dyDescent="0.4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2" t="str">
        <f>IF(_xlfn.XLOOKUP(C868,customers!$A$1:$A$1001,customers!$B$1:$B$1001,,0)=0," ",(_xlfn.XLOOKUP(C868,customers!$A$1:$A$1001,customers!$B$1:$B$1001,,0)))</f>
        <v>Rafaela Treacher</v>
      </c>
      <c r="G868" s="2" t="str">
        <f>IF(VLOOKUP(C868,customers!$A$1:I1867,3,FALSE)=0," ",(VLOOKUP(C868,customers!$A$1:I1867,3,FALSE)))</f>
        <v>rtreachero2@usa.gov</v>
      </c>
      <c r="H868" s="2" t="str">
        <f>VLOOKUP(C868,customers!$A$1:I1867,7,FALSE)</f>
        <v>Ireland</v>
      </c>
      <c r="I868" t="str">
        <f>VLOOKUP(D868,products!$A$1:G915,2,FALSE)</f>
        <v>Ara</v>
      </c>
      <c r="J868" t="str">
        <f>VLOOKUP(D868,products!$A$1:G915,3,FALSE)</f>
        <v>D</v>
      </c>
      <c r="K868" s="1">
        <f>VLOOKUP(D868,products!$A$1:G915,4,FALSE)</f>
        <v>0.5</v>
      </c>
      <c r="L868" s="6">
        <f>VLOOKUP(D868,products!$A$1:G915,5,FALSE)</f>
        <v>5.97</v>
      </c>
      <c r="M868" s="6">
        <f t="shared" si="13"/>
        <v>17.91</v>
      </c>
      <c r="N868" t="s">
        <v>6198</v>
      </c>
      <c r="O868" t="s">
        <v>6204</v>
      </c>
    </row>
    <row r="869" spans="1:15" x14ac:dyDescent="0.4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2" t="str">
        <f>IF(_xlfn.XLOOKUP(C869,customers!$A$1:$A$1001,customers!$B$1:$B$1001,,0)=0," ",(_xlfn.XLOOKUP(C869,customers!$A$1:$A$1001,customers!$B$1:$B$1001,,0)))</f>
        <v>Bee Fattorini</v>
      </c>
      <c r="G869" s="2" t="str">
        <f>IF(VLOOKUP(C869,customers!$A$1:I1868,3,FALSE)=0," ",(VLOOKUP(C869,customers!$A$1:I1868,3,FALSE)))</f>
        <v>bfattorinio3@quantcast.com</v>
      </c>
      <c r="H869" s="2" t="str">
        <f>VLOOKUP(C869,customers!$A$1:I1868,7,FALSE)</f>
        <v>Ireland</v>
      </c>
      <c r="I869" t="str">
        <f>VLOOKUP(D869,products!$A$1:G916,2,FALSE)</f>
        <v>Ara</v>
      </c>
      <c r="J869" t="str">
        <f>VLOOKUP(D869,products!$A$1:G916,3,FALSE)</f>
        <v>L</v>
      </c>
      <c r="K869" s="1">
        <f>VLOOKUP(D869,products!$A$1:G916,4,FALSE)</f>
        <v>2.5</v>
      </c>
      <c r="L869" s="6">
        <f>VLOOKUP(D869,products!$A$1:G916,5,FALSE)</f>
        <v>29.784999999999997</v>
      </c>
      <c r="M869" s="6">
        <f t="shared" si="13"/>
        <v>29.784999999999997</v>
      </c>
      <c r="N869" t="s">
        <v>6198</v>
      </c>
      <c r="O869" t="s">
        <v>6203</v>
      </c>
    </row>
    <row r="870" spans="1:15" x14ac:dyDescent="0.4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2" t="str">
        <f>IF(_xlfn.XLOOKUP(C870,customers!$A$1:$A$1001,customers!$B$1:$B$1001,,0)=0," ",(_xlfn.XLOOKUP(C870,customers!$A$1:$A$1001,customers!$B$1:$B$1001,,0)))</f>
        <v>Margie Palleske</v>
      </c>
      <c r="G870" s="2" t="str">
        <f>IF(VLOOKUP(C870,customers!$A$1:I1869,3,FALSE)=0," ",(VLOOKUP(C870,customers!$A$1:I1869,3,FALSE)))</f>
        <v>mpalleskeo4@nyu.edu</v>
      </c>
      <c r="H870" s="2" t="str">
        <f>VLOOKUP(C870,customers!$A$1:I1869,7,FALSE)</f>
        <v>United States</v>
      </c>
      <c r="I870" t="str">
        <f>VLOOKUP(D870,products!$A$1:G917,2,FALSE)</f>
        <v>Exc</v>
      </c>
      <c r="J870" t="str">
        <f>VLOOKUP(D870,products!$A$1:G917,3,FALSE)</f>
        <v>M</v>
      </c>
      <c r="K870" s="1">
        <f>VLOOKUP(D870,products!$A$1:G917,4,FALSE)</f>
        <v>0.5</v>
      </c>
      <c r="L870" s="6">
        <f>VLOOKUP(D870,products!$A$1:G917,5,FALSE)</f>
        <v>8.25</v>
      </c>
      <c r="M870" s="6">
        <f t="shared" si="13"/>
        <v>41.25</v>
      </c>
      <c r="N870" t="s">
        <v>6197</v>
      </c>
      <c r="O870" t="s">
        <v>6202</v>
      </c>
    </row>
    <row r="871" spans="1:15" x14ac:dyDescent="0.4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2" t="str">
        <f>IF(_xlfn.XLOOKUP(C871,customers!$A$1:$A$1001,customers!$B$1:$B$1001,,0)=0," ",(_xlfn.XLOOKUP(C871,customers!$A$1:$A$1001,customers!$B$1:$B$1001,,0)))</f>
        <v>Alexina Randals</v>
      </c>
      <c r="G871" s="2" t="str">
        <f>IF(VLOOKUP(C871,customers!$A$1:I1870,3,FALSE)=0," ",(VLOOKUP(C871,customers!$A$1:I1870,3,FALSE)))</f>
        <v xml:space="preserve"> </v>
      </c>
      <c r="H871" s="2" t="str">
        <f>VLOOKUP(C871,customers!$A$1:I1870,7,FALSE)</f>
        <v>United States</v>
      </c>
      <c r="I871" t="str">
        <f>VLOOKUP(D871,products!$A$1:G918,2,FALSE)</f>
        <v>Rob</v>
      </c>
      <c r="J871" t="str">
        <f>VLOOKUP(D871,products!$A$1:G918,3,FALSE)</f>
        <v>M</v>
      </c>
      <c r="K871" s="1">
        <f>VLOOKUP(D871,products!$A$1:G918,4,FALSE)</f>
        <v>0.5</v>
      </c>
      <c r="L871" s="6">
        <f>VLOOKUP(D871,products!$A$1:G918,5,FALSE)</f>
        <v>5.97</v>
      </c>
      <c r="M871" s="6">
        <f t="shared" si="13"/>
        <v>17.91</v>
      </c>
      <c r="N871" t="s">
        <v>6196</v>
      </c>
      <c r="O871" t="s">
        <v>6202</v>
      </c>
    </row>
    <row r="872" spans="1:15" x14ac:dyDescent="0.4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2" t="str">
        <f>IF(_xlfn.XLOOKUP(C872,customers!$A$1:$A$1001,customers!$B$1:$B$1001,,0)=0," ",(_xlfn.XLOOKUP(C872,customers!$A$1:$A$1001,customers!$B$1:$B$1001,,0)))</f>
        <v>Filip Antcliffe</v>
      </c>
      <c r="G872" s="2" t="str">
        <f>IF(VLOOKUP(C872,customers!$A$1:I1871,3,FALSE)=0," ",(VLOOKUP(C872,customers!$A$1:I1871,3,FALSE)))</f>
        <v>fantcliffeo6@amazon.co.jp</v>
      </c>
      <c r="H872" s="2" t="str">
        <f>VLOOKUP(C872,customers!$A$1:I1871,7,FALSE)</f>
        <v>Ireland</v>
      </c>
      <c r="I872" t="str">
        <f>VLOOKUP(D872,products!$A$1:G919,2,FALSE)</f>
        <v>Exc</v>
      </c>
      <c r="J872" t="str">
        <f>VLOOKUP(D872,products!$A$1:G919,3,FALSE)</f>
        <v>D</v>
      </c>
      <c r="K872" s="1">
        <f>VLOOKUP(D872,products!$A$1:G919,4,FALSE)</f>
        <v>0.5</v>
      </c>
      <c r="L872" s="6">
        <f>VLOOKUP(D872,products!$A$1:G919,5,FALSE)</f>
        <v>7.29</v>
      </c>
      <c r="M872" s="6">
        <f t="shared" si="13"/>
        <v>7.29</v>
      </c>
      <c r="N872" t="s">
        <v>6197</v>
      </c>
      <c r="O872" t="s">
        <v>6204</v>
      </c>
    </row>
    <row r="873" spans="1:15" x14ac:dyDescent="0.4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2" t="str">
        <f>IF(_xlfn.XLOOKUP(C873,customers!$A$1:$A$1001,customers!$B$1:$B$1001,,0)=0," ",(_xlfn.XLOOKUP(C873,customers!$A$1:$A$1001,customers!$B$1:$B$1001,,0)))</f>
        <v>Peyter Matignon</v>
      </c>
      <c r="G873" s="2" t="str">
        <f>IF(VLOOKUP(C873,customers!$A$1:I1872,3,FALSE)=0," ",(VLOOKUP(C873,customers!$A$1:I1872,3,FALSE)))</f>
        <v>pmatignono7@harvard.edu</v>
      </c>
      <c r="H873" s="2" t="str">
        <f>VLOOKUP(C873,customers!$A$1:I1872,7,FALSE)</f>
        <v>United Kingdom</v>
      </c>
      <c r="I873" t="str">
        <f>VLOOKUP(D873,products!$A$1:G920,2,FALSE)</f>
        <v>Exc</v>
      </c>
      <c r="J873" t="str">
        <f>VLOOKUP(D873,products!$A$1:G920,3,FALSE)</f>
        <v>L</v>
      </c>
      <c r="K873" s="1">
        <f>VLOOKUP(D873,products!$A$1:G920,4,FALSE)</f>
        <v>1</v>
      </c>
      <c r="L873" s="6">
        <f>VLOOKUP(D873,products!$A$1:G920,5,FALSE)</f>
        <v>14.85</v>
      </c>
      <c r="M873" s="6">
        <f t="shared" si="13"/>
        <v>29.7</v>
      </c>
      <c r="N873" t="s">
        <v>6197</v>
      </c>
      <c r="O873" t="s">
        <v>6203</v>
      </c>
    </row>
    <row r="874" spans="1:15" x14ac:dyDescent="0.4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2" t="str">
        <f>IF(_xlfn.XLOOKUP(C874,customers!$A$1:$A$1001,customers!$B$1:$B$1001,,0)=0," ",(_xlfn.XLOOKUP(C874,customers!$A$1:$A$1001,customers!$B$1:$B$1001,,0)))</f>
        <v>Claudie Weond</v>
      </c>
      <c r="G874" s="2" t="str">
        <f>IF(VLOOKUP(C874,customers!$A$1:I1873,3,FALSE)=0," ",(VLOOKUP(C874,customers!$A$1:I1873,3,FALSE)))</f>
        <v>cweondo8@theglobeandmail.com</v>
      </c>
      <c r="H874" s="2" t="str">
        <f>VLOOKUP(C874,customers!$A$1:I1873,7,FALSE)</f>
        <v>United States</v>
      </c>
      <c r="I874" t="str">
        <f>VLOOKUP(D874,products!$A$1:G921,2,FALSE)</f>
        <v>Ara</v>
      </c>
      <c r="J874" t="str">
        <f>VLOOKUP(D874,products!$A$1:G921,3,FALSE)</f>
        <v>M</v>
      </c>
      <c r="K874" s="1">
        <f>VLOOKUP(D874,products!$A$1:G921,4,FALSE)</f>
        <v>1</v>
      </c>
      <c r="L874" s="6">
        <f>VLOOKUP(D874,products!$A$1:G921,5,FALSE)</f>
        <v>11.25</v>
      </c>
      <c r="M874" s="6">
        <f t="shared" si="13"/>
        <v>22.5</v>
      </c>
      <c r="N874" t="s">
        <v>6198</v>
      </c>
      <c r="O874" t="s">
        <v>6202</v>
      </c>
    </row>
    <row r="875" spans="1:15" x14ac:dyDescent="0.4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2" t="str">
        <f>IF(_xlfn.XLOOKUP(C875,customers!$A$1:$A$1001,customers!$B$1:$B$1001,,0)=0," ",(_xlfn.XLOOKUP(C875,customers!$A$1:$A$1001,customers!$B$1:$B$1001,,0)))</f>
        <v>Modesty MacConnechie</v>
      </c>
      <c r="G875" s="2" t="str">
        <f>IF(VLOOKUP(C875,customers!$A$1:I1874,3,FALSE)=0," ",(VLOOKUP(C875,customers!$A$1:I1874,3,FALSE)))</f>
        <v>mmacconnechieo9@reuters.com</v>
      </c>
      <c r="H875" s="2" t="str">
        <f>VLOOKUP(C875,customers!$A$1:I1874,7,FALSE)</f>
        <v>United States</v>
      </c>
      <c r="I875" t="str">
        <f>VLOOKUP(D875,products!$A$1:G922,2,FALSE)</f>
        <v>Rob</v>
      </c>
      <c r="J875" t="str">
        <f>VLOOKUP(D875,products!$A$1:G922,3,FALSE)</f>
        <v>M</v>
      </c>
      <c r="K875" s="1">
        <f>VLOOKUP(D875,products!$A$1:G922,4,FALSE)</f>
        <v>0.2</v>
      </c>
      <c r="L875" s="6">
        <f>VLOOKUP(D875,products!$A$1:G922,5,FALSE)</f>
        <v>2.9849999999999999</v>
      </c>
      <c r="M875" s="6">
        <f t="shared" si="13"/>
        <v>11.94</v>
      </c>
      <c r="N875" t="s">
        <v>6196</v>
      </c>
      <c r="O875" t="s">
        <v>6202</v>
      </c>
    </row>
    <row r="876" spans="1:15" x14ac:dyDescent="0.4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2" t="str">
        <f>IF(_xlfn.XLOOKUP(C876,customers!$A$1:$A$1001,customers!$B$1:$B$1001,,0)=0," ",(_xlfn.XLOOKUP(C876,customers!$A$1:$A$1001,customers!$B$1:$B$1001,,0)))</f>
        <v>Jaquenette Skentelbery</v>
      </c>
      <c r="G876" s="2" t="str">
        <f>IF(VLOOKUP(C876,customers!$A$1:I1875,3,FALSE)=0," ",(VLOOKUP(C876,customers!$A$1:I1875,3,FALSE)))</f>
        <v>jskentelberyoa@paypal.com</v>
      </c>
      <c r="H876" s="2" t="str">
        <f>VLOOKUP(C876,customers!$A$1:I1875,7,FALSE)</f>
        <v>United States</v>
      </c>
      <c r="I876" t="str">
        <f>VLOOKUP(D876,products!$A$1:G923,2,FALSE)</f>
        <v>Ara</v>
      </c>
      <c r="J876" t="str">
        <f>VLOOKUP(D876,products!$A$1:G923,3,FALSE)</f>
        <v>L</v>
      </c>
      <c r="K876" s="1">
        <f>VLOOKUP(D876,products!$A$1:G923,4,FALSE)</f>
        <v>1</v>
      </c>
      <c r="L876" s="6">
        <f>VLOOKUP(D876,products!$A$1:G923,5,FALSE)</f>
        <v>12.95</v>
      </c>
      <c r="M876" s="6">
        <f t="shared" si="13"/>
        <v>25.9</v>
      </c>
      <c r="N876" t="s">
        <v>6198</v>
      </c>
      <c r="O876" t="s">
        <v>6203</v>
      </c>
    </row>
    <row r="877" spans="1:15" x14ac:dyDescent="0.4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2" t="str">
        <f>IF(_xlfn.XLOOKUP(C877,customers!$A$1:$A$1001,customers!$B$1:$B$1001,,0)=0," ",(_xlfn.XLOOKUP(C877,customers!$A$1:$A$1001,customers!$B$1:$B$1001,,0)))</f>
        <v>Orazio Comber</v>
      </c>
      <c r="G877" s="2" t="str">
        <f>IF(VLOOKUP(C877,customers!$A$1:I1876,3,FALSE)=0," ",(VLOOKUP(C877,customers!$A$1:I1876,3,FALSE)))</f>
        <v>ocomberob@goo.gl</v>
      </c>
      <c r="H877" s="2" t="str">
        <f>VLOOKUP(C877,customers!$A$1:I1876,7,FALSE)</f>
        <v>Ireland</v>
      </c>
      <c r="I877" t="str">
        <f>VLOOKUP(D877,products!$A$1:G924,2,FALSE)</f>
        <v>Lib</v>
      </c>
      <c r="J877" t="str">
        <f>VLOOKUP(D877,products!$A$1:G924,3,FALSE)</f>
        <v>M</v>
      </c>
      <c r="K877" s="1">
        <f>VLOOKUP(D877,products!$A$1:G924,4,FALSE)</f>
        <v>0.5</v>
      </c>
      <c r="L877" s="6">
        <f>VLOOKUP(D877,products!$A$1:G924,5,FALSE)</f>
        <v>8.73</v>
      </c>
      <c r="M877" s="6">
        <f t="shared" si="13"/>
        <v>43.650000000000006</v>
      </c>
      <c r="N877" t="s">
        <v>6199</v>
      </c>
      <c r="O877" t="s">
        <v>6202</v>
      </c>
    </row>
    <row r="878" spans="1:15" x14ac:dyDescent="0.4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2" t="str">
        <f>IF(_xlfn.XLOOKUP(C878,customers!$A$1:$A$1001,customers!$B$1:$B$1001,,0)=0," ",(_xlfn.XLOOKUP(C878,customers!$A$1:$A$1001,customers!$B$1:$B$1001,,0)))</f>
        <v>Orazio Comber</v>
      </c>
      <c r="G878" s="2" t="str">
        <f>IF(VLOOKUP(C878,customers!$A$1:I1877,3,FALSE)=0," ",(VLOOKUP(C878,customers!$A$1:I1877,3,FALSE)))</f>
        <v>ocomberob@goo.gl</v>
      </c>
      <c r="H878" s="2" t="str">
        <f>VLOOKUP(C878,customers!$A$1:I1877,7,FALSE)</f>
        <v>Ireland</v>
      </c>
      <c r="I878" t="str">
        <f>VLOOKUP(D878,products!$A$1:G925,2,FALSE)</f>
        <v>Ara</v>
      </c>
      <c r="J878" t="str">
        <f>VLOOKUP(D878,products!$A$1:G925,3,FALSE)</f>
        <v>L</v>
      </c>
      <c r="K878" s="1">
        <f>VLOOKUP(D878,products!$A$1:G925,4,FALSE)</f>
        <v>0.5</v>
      </c>
      <c r="L878" s="6">
        <f>VLOOKUP(D878,products!$A$1:G925,5,FALSE)</f>
        <v>7.77</v>
      </c>
      <c r="M878" s="6">
        <f t="shared" si="13"/>
        <v>46.62</v>
      </c>
      <c r="N878" t="s">
        <v>6198</v>
      </c>
      <c r="O878" t="s">
        <v>6203</v>
      </c>
    </row>
    <row r="879" spans="1:15" x14ac:dyDescent="0.4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2" t="str">
        <f>IF(_xlfn.XLOOKUP(C879,customers!$A$1:$A$1001,customers!$B$1:$B$1001,,0)=0," ",(_xlfn.XLOOKUP(C879,customers!$A$1:$A$1001,customers!$B$1:$B$1001,,0)))</f>
        <v>Zachary Tramel</v>
      </c>
      <c r="G879" s="2" t="str">
        <f>IF(VLOOKUP(C879,customers!$A$1:I1878,3,FALSE)=0," ",(VLOOKUP(C879,customers!$A$1:I1878,3,FALSE)))</f>
        <v>ztramelod@netlog.com</v>
      </c>
      <c r="H879" s="2" t="str">
        <f>VLOOKUP(C879,customers!$A$1:I1878,7,FALSE)</f>
        <v>United States</v>
      </c>
      <c r="I879" t="str">
        <f>VLOOKUP(D879,products!$A$1:G926,2,FALSE)</f>
        <v>Lib</v>
      </c>
      <c r="J879" t="str">
        <f>VLOOKUP(D879,products!$A$1:G926,3,FALSE)</f>
        <v>L</v>
      </c>
      <c r="K879" s="1">
        <f>VLOOKUP(D879,products!$A$1:G926,4,FALSE)</f>
        <v>0.5</v>
      </c>
      <c r="L879" s="6">
        <f>VLOOKUP(D879,products!$A$1:G926,5,FALSE)</f>
        <v>9.51</v>
      </c>
      <c r="M879" s="6">
        <f t="shared" si="13"/>
        <v>28.53</v>
      </c>
      <c r="N879" t="s">
        <v>6199</v>
      </c>
      <c r="O879" t="s">
        <v>6203</v>
      </c>
    </row>
    <row r="880" spans="1:15" x14ac:dyDescent="0.4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2" t="str">
        <f>IF(_xlfn.XLOOKUP(C880,customers!$A$1:$A$1001,customers!$B$1:$B$1001,,0)=0," ",(_xlfn.XLOOKUP(C880,customers!$A$1:$A$1001,customers!$B$1:$B$1001,,0)))</f>
        <v>Izaak Primak</v>
      </c>
      <c r="G880" s="2" t="str">
        <f>IF(VLOOKUP(C880,customers!$A$1:I1879,3,FALSE)=0," ",(VLOOKUP(C880,customers!$A$1:I1879,3,FALSE)))</f>
        <v xml:space="preserve"> </v>
      </c>
      <c r="H880" s="2" t="str">
        <f>VLOOKUP(C880,customers!$A$1:I1879,7,FALSE)</f>
        <v>United States</v>
      </c>
      <c r="I880" t="str">
        <f>VLOOKUP(D880,products!$A$1:G927,2,FALSE)</f>
        <v>Rob</v>
      </c>
      <c r="J880" t="str">
        <f>VLOOKUP(D880,products!$A$1:G927,3,FALSE)</f>
        <v>L</v>
      </c>
      <c r="K880" s="1">
        <f>VLOOKUP(D880,products!$A$1:G927,4,FALSE)</f>
        <v>2.5</v>
      </c>
      <c r="L880" s="6">
        <f>VLOOKUP(D880,products!$A$1:G927,5,FALSE)</f>
        <v>27.484999999999996</v>
      </c>
      <c r="M880" s="6">
        <f t="shared" si="13"/>
        <v>27.484999999999996</v>
      </c>
      <c r="N880" t="s">
        <v>6196</v>
      </c>
      <c r="O880" t="s">
        <v>6203</v>
      </c>
    </row>
    <row r="881" spans="1:15" x14ac:dyDescent="0.4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2" t="str">
        <f>IF(_xlfn.XLOOKUP(C881,customers!$A$1:$A$1001,customers!$B$1:$B$1001,,0)=0," ",(_xlfn.XLOOKUP(C881,customers!$A$1:$A$1001,customers!$B$1:$B$1001,,0)))</f>
        <v>Brittani Thoresbie</v>
      </c>
      <c r="G881" s="2" t="str">
        <f>IF(VLOOKUP(C881,customers!$A$1:I1880,3,FALSE)=0," ",(VLOOKUP(C881,customers!$A$1:I1880,3,FALSE)))</f>
        <v xml:space="preserve"> </v>
      </c>
      <c r="H881" s="2" t="str">
        <f>VLOOKUP(C881,customers!$A$1:I1880,7,FALSE)</f>
        <v>United States</v>
      </c>
      <c r="I881" t="str">
        <f>VLOOKUP(D881,products!$A$1:G928,2,FALSE)</f>
        <v>Exc</v>
      </c>
      <c r="J881" t="str">
        <f>VLOOKUP(D881,products!$A$1:G928,3,FALSE)</f>
        <v>D</v>
      </c>
      <c r="K881" s="1">
        <f>VLOOKUP(D881,products!$A$1:G928,4,FALSE)</f>
        <v>0.2</v>
      </c>
      <c r="L881" s="6">
        <f>VLOOKUP(D881,products!$A$1:G928,5,FALSE)</f>
        <v>3.645</v>
      </c>
      <c r="M881" s="6">
        <f t="shared" si="13"/>
        <v>10.935</v>
      </c>
      <c r="N881" t="s">
        <v>6197</v>
      </c>
      <c r="O881" t="s">
        <v>6204</v>
      </c>
    </row>
    <row r="882" spans="1:15" x14ac:dyDescent="0.4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2" t="str">
        <f>IF(_xlfn.XLOOKUP(C882,customers!$A$1:$A$1001,customers!$B$1:$B$1001,,0)=0," ",(_xlfn.XLOOKUP(C882,customers!$A$1:$A$1001,customers!$B$1:$B$1001,,0)))</f>
        <v>Constanta Hatfull</v>
      </c>
      <c r="G882" s="2" t="str">
        <f>IF(VLOOKUP(C882,customers!$A$1:I1881,3,FALSE)=0," ",(VLOOKUP(C882,customers!$A$1:I1881,3,FALSE)))</f>
        <v>chatfullog@ebay.com</v>
      </c>
      <c r="H882" s="2" t="str">
        <f>VLOOKUP(C882,customers!$A$1:I1881,7,FALSE)</f>
        <v>United States</v>
      </c>
      <c r="I882" t="str">
        <f>VLOOKUP(D882,products!$A$1:G929,2,FALSE)</f>
        <v>Rob</v>
      </c>
      <c r="J882" t="str">
        <f>VLOOKUP(D882,products!$A$1:G929,3,FALSE)</f>
        <v>L</v>
      </c>
      <c r="K882" s="1">
        <f>VLOOKUP(D882,products!$A$1:G929,4,FALSE)</f>
        <v>0.2</v>
      </c>
      <c r="L882" s="6">
        <f>VLOOKUP(D882,products!$A$1:G929,5,FALSE)</f>
        <v>3.5849999999999995</v>
      </c>
      <c r="M882" s="6">
        <f t="shared" si="13"/>
        <v>7.169999999999999</v>
      </c>
      <c r="N882" t="s">
        <v>6196</v>
      </c>
      <c r="O882" t="s">
        <v>6203</v>
      </c>
    </row>
    <row r="883" spans="1:15" x14ac:dyDescent="0.4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2" t="str">
        <f>IF(_xlfn.XLOOKUP(C883,customers!$A$1:$A$1001,customers!$B$1:$B$1001,,0)=0," ",(_xlfn.XLOOKUP(C883,customers!$A$1:$A$1001,customers!$B$1:$B$1001,,0)))</f>
        <v>Bobbe Castagneto</v>
      </c>
      <c r="G883" s="2" t="str">
        <f>IF(VLOOKUP(C883,customers!$A$1:I1882,3,FALSE)=0," ",(VLOOKUP(C883,customers!$A$1:I1882,3,FALSE)))</f>
        <v xml:space="preserve"> </v>
      </c>
      <c r="H883" s="2" t="str">
        <f>VLOOKUP(C883,customers!$A$1:I1882,7,FALSE)</f>
        <v>United States</v>
      </c>
      <c r="I883" t="str">
        <f>VLOOKUP(D883,products!$A$1:G930,2,FALSE)</f>
        <v>Ara</v>
      </c>
      <c r="J883" t="str">
        <f>VLOOKUP(D883,products!$A$1:G930,3,FALSE)</f>
        <v>L</v>
      </c>
      <c r="K883" s="1">
        <f>VLOOKUP(D883,products!$A$1:G930,4,FALSE)</f>
        <v>0.2</v>
      </c>
      <c r="L883" s="6">
        <f>VLOOKUP(D883,products!$A$1:G930,5,FALSE)</f>
        <v>3.8849999999999998</v>
      </c>
      <c r="M883" s="6">
        <f t="shared" si="13"/>
        <v>23.31</v>
      </c>
      <c r="N883" t="s">
        <v>6198</v>
      </c>
      <c r="O883" t="s">
        <v>6203</v>
      </c>
    </row>
    <row r="884" spans="1:15" x14ac:dyDescent="0.4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2" t="str">
        <f>IF(_xlfn.XLOOKUP(C884,customers!$A$1:$A$1001,customers!$B$1:$B$1001,,0)=0," ",(_xlfn.XLOOKUP(C884,customers!$A$1:$A$1001,customers!$B$1:$B$1001,,0)))</f>
        <v>Kippie Marrison</v>
      </c>
      <c r="G884" s="2" t="str">
        <f>IF(VLOOKUP(C884,customers!$A$1:I1883,3,FALSE)=0," ",(VLOOKUP(C884,customers!$A$1:I1883,3,FALSE)))</f>
        <v>kmarrisonoq@dropbox.com</v>
      </c>
      <c r="H884" s="2" t="str">
        <f>VLOOKUP(C884,customers!$A$1:I1883,7,FALSE)</f>
        <v>United States</v>
      </c>
      <c r="I884" t="str">
        <f>VLOOKUP(D884,products!$A$1:G931,2,FALSE)</f>
        <v>Ara</v>
      </c>
      <c r="J884" t="str">
        <f>VLOOKUP(D884,products!$A$1:G931,3,FALSE)</f>
        <v>D</v>
      </c>
      <c r="K884" s="1">
        <f>VLOOKUP(D884,products!$A$1:G931,4,FALSE)</f>
        <v>2.5</v>
      </c>
      <c r="L884" s="6">
        <f>VLOOKUP(D884,products!$A$1:G931,5,FALSE)</f>
        <v>22.884999999999998</v>
      </c>
      <c r="M884" s="6">
        <f t="shared" si="13"/>
        <v>114.42499999999998</v>
      </c>
      <c r="N884" t="s">
        <v>6198</v>
      </c>
      <c r="O884" t="s">
        <v>6204</v>
      </c>
    </row>
    <row r="885" spans="1:15" x14ac:dyDescent="0.4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2" t="str">
        <f>IF(_xlfn.XLOOKUP(C885,customers!$A$1:$A$1001,customers!$B$1:$B$1001,,0)=0," ",(_xlfn.XLOOKUP(C885,customers!$A$1:$A$1001,customers!$B$1:$B$1001,,0)))</f>
        <v>Lindon Agnolo</v>
      </c>
      <c r="G885" s="2" t="str">
        <f>IF(VLOOKUP(C885,customers!$A$1:I1884,3,FALSE)=0," ",(VLOOKUP(C885,customers!$A$1:I1884,3,FALSE)))</f>
        <v>lagnolooj@pinterest.com</v>
      </c>
      <c r="H885" s="2" t="str">
        <f>VLOOKUP(C885,customers!$A$1:I1884,7,FALSE)</f>
        <v>United States</v>
      </c>
      <c r="I885" t="str">
        <f>VLOOKUP(D885,products!$A$1:G932,2,FALSE)</f>
        <v>Ara</v>
      </c>
      <c r="J885" t="str">
        <f>VLOOKUP(D885,products!$A$1:G932,3,FALSE)</f>
        <v>M</v>
      </c>
      <c r="K885" s="1">
        <f>VLOOKUP(D885,products!$A$1:G932,4,FALSE)</f>
        <v>2.5</v>
      </c>
      <c r="L885" s="6">
        <f>VLOOKUP(D885,products!$A$1:G932,5,FALSE)</f>
        <v>25.874999999999996</v>
      </c>
      <c r="M885" s="6">
        <f t="shared" si="13"/>
        <v>77.624999999999986</v>
      </c>
      <c r="N885" t="s">
        <v>6198</v>
      </c>
      <c r="O885" t="s">
        <v>6202</v>
      </c>
    </row>
    <row r="886" spans="1:15" x14ac:dyDescent="0.4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2" t="str">
        <f>IF(_xlfn.XLOOKUP(C886,customers!$A$1:$A$1001,customers!$B$1:$B$1001,,0)=0," ",(_xlfn.XLOOKUP(C886,customers!$A$1:$A$1001,customers!$B$1:$B$1001,,0)))</f>
        <v>Delainey Kiddy</v>
      </c>
      <c r="G886" s="2" t="str">
        <f>IF(VLOOKUP(C886,customers!$A$1:I1885,3,FALSE)=0," ",(VLOOKUP(C886,customers!$A$1:I1885,3,FALSE)))</f>
        <v>dkiddyok@fda.gov</v>
      </c>
      <c r="H886" s="2" t="str">
        <f>VLOOKUP(C886,customers!$A$1:I1885,7,FALSE)</f>
        <v>United States</v>
      </c>
      <c r="I886" t="str">
        <f>VLOOKUP(D886,products!$A$1:G933,2,FALSE)</f>
        <v>Rob</v>
      </c>
      <c r="J886" t="str">
        <f>VLOOKUP(D886,products!$A$1:G933,3,FALSE)</f>
        <v>D</v>
      </c>
      <c r="K886" s="1">
        <f>VLOOKUP(D886,products!$A$1:G933,4,FALSE)</f>
        <v>0.5</v>
      </c>
      <c r="L886" s="6">
        <f>VLOOKUP(D886,products!$A$1:G933,5,FALSE)</f>
        <v>5.3699999999999992</v>
      </c>
      <c r="M886" s="6">
        <f t="shared" si="13"/>
        <v>5.3699999999999992</v>
      </c>
      <c r="N886" t="s">
        <v>6196</v>
      </c>
      <c r="O886" t="s">
        <v>6204</v>
      </c>
    </row>
    <row r="887" spans="1:15" x14ac:dyDescent="0.4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2" t="str">
        <f>IF(_xlfn.XLOOKUP(C887,customers!$A$1:$A$1001,customers!$B$1:$B$1001,,0)=0," ",(_xlfn.XLOOKUP(C887,customers!$A$1:$A$1001,customers!$B$1:$B$1001,,0)))</f>
        <v>Helli Petroulis</v>
      </c>
      <c r="G887" s="2" t="str">
        <f>IF(VLOOKUP(C887,customers!$A$1:I1886,3,FALSE)=0," ",(VLOOKUP(C887,customers!$A$1:I1886,3,FALSE)))</f>
        <v>hpetroulisol@state.tx.us</v>
      </c>
      <c r="H887" s="2" t="str">
        <f>VLOOKUP(C887,customers!$A$1:I1886,7,FALSE)</f>
        <v>Ireland</v>
      </c>
      <c r="I887" t="str">
        <f>VLOOKUP(D887,products!$A$1:G934,2,FALSE)</f>
        <v>Rob</v>
      </c>
      <c r="J887" t="str">
        <f>VLOOKUP(D887,products!$A$1:G934,3,FALSE)</f>
        <v>D</v>
      </c>
      <c r="K887" s="1">
        <f>VLOOKUP(D887,products!$A$1:G934,4,FALSE)</f>
        <v>2.5</v>
      </c>
      <c r="L887" s="6">
        <f>VLOOKUP(D887,products!$A$1:G934,5,FALSE)</f>
        <v>20.584999999999997</v>
      </c>
      <c r="M887" s="6">
        <f t="shared" si="13"/>
        <v>123.50999999999999</v>
      </c>
      <c r="N887" t="s">
        <v>6196</v>
      </c>
      <c r="O887" t="s">
        <v>6204</v>
      </c>
    </row>
    <row r="888" spans="1:15" x14ac:dyDescent="0.4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2" t="str">
        <f>IF(_xlfn.XLOOKUP(C888,customers!$A$1:$A$1001,customers!$B$1:$B$1001,,0)=0," ",(_xlfn.XLOOKUP(C888,customers!$A$1:$A$1001,customers!$B$1:$B$1001,,0)))</f>
        <v>Marty Scholl</v>
      </c>
      <c r="G888" s="2" t="str">
        <f>IF(VLOOKUP(C888,customers!$A$1:I1887,3,FALSE)=0," ",(VLOOKUP(C888,customers!$A$1:I1887,3,FALSE)))</f>
        <v>mschollom@taobao.com</v>
      </c>
      <c r="H888" s="2" t="str">
        <f>VLOOKUP(C888,customers!$A$1:I1887,7,FALSE)</f>
        <v>United States</v>
      </c>
      <c r="I888" t="str">
        <f>VLOOKUP(D888,products!$A$1:G935,2,FALSE)</f>
        <v>Lib</v>
      </c>
      <c r="J888" t="str">
        <f>VLOOKUP(D888,products!$A$1:G935,3,FALSE)</f>
        <v>M</v>
      </c>
      <c r="K888" s="1">
        <f>VLOOKUP(D888,products!$A$1:G935,4,FALSE)</f>
        <v>0.5</v>
      </c>
      <c r="L888" s="6">
        <f>VLOOKUP(D888,products!$A$1:G935,5,FALSE)</f>
        <v>8.73</v>
      </c>
      <c r="M888" s="6">
        <f t="shared" si="13"/>
        <v>17.46</v>
      </c>
      <c r="N888" t="s">
        <v>6199</v>
      </c>
      <c r="O888" t="s">
        <v>6202</v>
      </c>
    </row>
    <row r="889" spans="1:15" x14ac:dyDescent="0.4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2" t="str">
        <f>IF(_xlfn.XLOOKUP(C889,customers!$A$1:$A$1001,customers!$B$1:$B$1001,,0)=0," ",(_xlfn.XLOOKUP(C889,customers!$A$1:$A$1001,customers!$B$1:$B$1001,,0)))</f>
        <v>Kienan Ferson</v>
      </c>
      <c r="G889" s="2" t="str">
        <f>IF(VLOOKUP(C889,customers!$A$1:I1888,3,FALSE)=0," ",(VLOOKUP(C889,customers!$A$1:I1888,3,FALSE)))</f>
        <v>kfersonon@g.co</v>
      </c>
      <c r="H889" s="2" t="str">
        <f>VLOOKUP(C889,customers!$A$1:I1888,7,FALSE)</f>
        <v>United States</v>
      </c>
      <c r="I889" t="str">
        <f>VLOOKUP(D889,products!$A$1:G936,2,FALSE)</f>
        <v>Exc</v>
      </c>
      <c r="J889" t="str">
        <f>VLOOKUP(D889,products!$A$1:G936,3,FALSE)</f>
        <v>L</v>
      </c>
      <c r="K889" s="1">
        <f>VLOOKUP(D889,products!$A$1:G936,4,FALSE)</f>
        <v>0.2</v>
      </c>
      <c r="L889" s="6">
        <f>VLOOKUP(D889,products!$A$1:G936,5,FALSE)</f>
        <v>4.4550000000000001</v>
      </c>
      <c r="M889" s="6">
        <f t="shared" si="13"/>
        <v>13.365</v>
      </c>
      <c r="N889" t="s">
        <v>6197</v>
      </c>
      <c r="O889" t="s">
        <v>6203</v>
      </c>
    </row>
    <row r="890" spans="1:15" x14ac:dyDescent="0.4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2" t="str">
        <f>IF(_xlfn.XLOOKUP(C890,customers!$A$1:$A$1001,customers!$B$1:$B$1001,,0)=0," ",(_xlfn.XLOOKUP(C890,customers!$A$1:$A$1001,customers!$B$1:$B$1001,,0)))</f>
        <v>Blake Kelloway</v>
      </c>
      <c r="G890" s="2" t="str">
        <f>IF(VLOOKUP(C890,customers!$A$1:I1889,3,FALSE)=0," ",(VLOOKUP(C890,customers!$A$1:I1889,3,FALSE)))</f>
        <v>bkellowayoo@omniture.com</v>
      </c>
      <c r="H890" s="2" t="str">
        <f>VLOOKUP(C890,customers!$A$1:I1889,7,FALSE)</f>
        <v>United States</v>
      </c>
      <c r="I890" t="str">
        <f>VLOOKUP(D890,products!$A$1:G937,2,FALSE)</f>
        <v>Ara</v>
      </c>
      <c r="J890" t="str">
        <f>VLOOKUP(D890,products!$A$1:G937,3,FALSE)</f>
        <v>L</v>
      </c>
      <c r="K890" s="1">
        <f>VLOOKUP(D890,products!$A$1:G937,4,FALSE)</f>
        <v>0.2</v>
      </c>
      <c r="L890" s="6">
        <f>VLOOKUP(D890,products!$A$1:G937,5,FALSE)</f>
        <v>3.8849999999999998</v>
      </c>
      <c r="M890" s="6">
        <f t="shared" si="13"/>
        <v>7.77</v>
      </c>
      <c r="N890" t="s">
        <v>6198</v>
      </c>
      <c r="O890" t="s">
        <v>6203</v>
      </c>
    </row>
    <row r="891" spans="1:15" x14ac:dyDescent="0.4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2" t="str">
        <f>IF(_xlfn.XLOOKUP(C891,customers!$A$1:$A$1001,customers!$B$1:$B$1001,,0)=0," ",(_xlfn.XLOOKUP(C891,customers!$A$1:$A$1001,customers!$B$1:$B$1001,,0)))</f>
        <v>Scarlett Oliffe</v>
      </c>
      <c r="G891" s="2" t="str">
        <f>IF(VLOOKUP(C891,customers!$A$1:I1890,3,FALSE)=0," ",(VLOOKUP(C891,customers!$A$1:I1890,3,FALSE)))</f>
        <v>soliffeop@yellowbook.com</v>
      </c>
      <c r="H891" s="2" t="str">
        <f>VLOOKUP(C891,customers!$A$1:I1890,7,FALSE)</f>
        <v>United States</v>
      </c>
      <c r="I891" t="str">
        <f>VLOOKUP(D891,products!$A$1:G938,2,FALSE)</f>
        <v>Rob</v>
      </c>
      <c r="J891" t="str">
        <f>VLOOKUP(D891,products!$A$1:G938,3,FALSE)</f>
        <v>D</v>
      </c>
      <c r="K891" s="1">
        <f>VLOOKUP(D891,products!$A$1:G938,4,FALSE)</f>
        <v>0.2</v>
      </c>
      <c r="L891" s="6">
        <f>VLOOKUP(D891,products!$A$1:G938,5,FALSE)</f>
        <v>2.6849999999999996</v>
      </c>
      <c r="M891" s="6">
        <f t="shared" si="13"/>
        <v>2.6849999999999996</v>
      </c>
      <c r="N891" t="s">
        <v>6196</v>
      </c>
      <c r="O891" t="s">
        <v>6204</v>
      </c>
    </row>
    <row r="892" spans="1:15" x14ac:dyDescent="0.4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2" t="str">
        <f>IF(_xlfn.XLOOKUP(C892,customers!$A$1:$A$1001,customers!$B$1:$B$1001,,0)=0," ",(_xlfn.XLOOKUP(C892,customers!$A$1:$A$1001,customers!$B$1:$B$1001,,0)))</f>
        <v>Kippie Marrison</v>
      </c>
      <c r="G892" s="2" t="str">
        <f>IF(VLOOKUP(C892,customers!$A$1:I1891,3,FALSE)=0," ",(VLOOKUP(C892,customers!$A$1:I1891,3,FALSE)))</f>
        <v>kmarrisonoq@dropbox.com</v>
      </c>
      <c r="H892" s="2" t="str">
        <f>VLOOKUP(C892,customers!$A$1:I1891,7,FALSE)</f>
        <v>United States</v>
      </c>
      <c r="I892" t="str">
        <f>VLOOKUP(D892,products!$A$1:G939,2,FALSE)</f>
        <v>Rob</v>
      </c>
      <c r="J892" t="str">
        <f>VLOOKUP(D892,products!$A$1:G939,3,FALSE)</f>
        <v>D</v>
      </c>
      <c r="K892" s="1">
        <f>VLOOKUP(D892,products!$A$1:G939,4,FALSE)</f>
        <v>2.5</v>
      </c>
      <c r="L892" s="6">
        <f>VLOOKUP(D892,products!$A$1:G939,5,FALSE)</f>
        <v>20.584999999999997</v>
      </c>
      <c r="M892" s="6">
        <f t="shared" si="13"/>
        <v>20.584999999999997</v>
      </c>
      <c r="N892" t="s">
        <v>6196</v>
      </c>
      <c r="O892" t="s">
        <v>6204</v>
      </c>
    </row>
    <row r="893" spans="1:15" x14ac:dyDescent="0.4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2" t="str">
        <f>IF(_xlfn.XLOOKUP(C893,customers!$A$1:$A$1001,customers!$B$1:$B$1001,,0)=0," ",(_xlfn.XLOOKUP(C893,customers!$A$1:$A$1001,customers!$B$1:$B$1001,,0)))</f>
        <v>Celestia Dolohunty</v>
      </c>
      <c r="G893" s="2" t="str">
        <f>IF(VLOOKUP(C893,customers!$A$1:I1892,3,FALSE)=0," ",(VLOOKUP(C893,customers!$A$1:I1892,3,FALSE)))</f>
        <v>cdolohuntyor@dailymail.co.uk</v>
      </c>
      <c r="H893" s="2" t="str">
        <f>VLOOKUP(C893,customers!$A$1:I1892,7,FALSE)</f>
        <v>United States</v>
      </c>
      <c r="I893" t="str">
        <f>VLOOKUP(D893,products!$A$1:G940,2,FALSE)</f>
        <v>Ara</v>
      </c>
      <c r="J893" t="str">
        <f>VLOOKUP(D893,products!$A$1:G940,3,FALSE)</f>
        <v>D</v>
      </c>
      <c r="K893" s="1">
        <f>VLOOKUP(D893,products!$A$1:G940,4,FALSE)</f>
        <v>2.5</v>
      </c>
      <c r="L893" s="6">
        <f>VLOOKUP(D893,products!$A$1:G940,5,FALSE)</f>
        <v>22.884999999999998</v>
      </c>
      <c r="M893" s="6">
        <f t="shared" si="13"/>
        <v>114.42499999999998</v>
      </c>
      <c r="N893" t="s">
        <v>6198</v>
      </c>
      <c r="O893" t="s">
        <v>6204</v>
      </c>
    </row>
    <row r="894" spans="1:15" x14ac:dyDescent="0.4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2" t="str">
        <f>IF(_xlfn.XLOOKUP(C894,customers!$A$1:$A$1001,customers!$B$1:$B$1001,,0)=0," ",(_xlfn.XLOOKUP(C894,customers!$A$1:$A$1001,customers!$B$1:$B$1001,,0)))</f>
        <v>Patsy Vasilenko</v>
      </c>
      <c r="G894" s="2" t="str">
        <f>IF(VLOOKUP(C894,customers!$A$1:I1893,3,FALSE)=0," ",(VLOOKUP(C894,customers!$A$1:I1893,3,FALSE)))</f>
        <v>pvasilenkoos@addtoany.com</v>
      </c>
      <c r="H894" s="2" t="str">
        <f>VLOOKUP(C894,customers!$A$1:I1893,7,FALSE)</f>
        <v>United Kingdom</v>
      </c>
      <c r="I894" t="str">
        <f>VLOOKUP(D894,products!$A$1:G941,2,FALSE)</f>
        <v>Exc</v>
      </c>
      <c r="J894" t="str">
        <f>VLOOKUP(D894,products!$A$1:G941,3,FALSE)</f>
        <v>M</v>
      </c>
      <c r="K894" s="1">
        <f>VLOOKUP(D894,products!$A$1:G941,4,FALSE)</f>
        <v>0.2</v>
      </c>
      <c r="L894" s="6">
        <f>VLOOKUP(D894,products!$A$1:G941,5,FALSE)</f>
        <v>4.125</v>
      </c>
      <c r="M894" s="6">
        <f t="shared" si="13"/>
        <v>20.625</v>
      </c>
      <c r="N894" t="s">
        <v>6197</v>
      </c>
      <c r="O894" t="s">
        <v>6202</v>
      </c>
    </row>
    <row r="895" spans="1:15" x14ac:dyDescent="0.4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2" t="str">
        <f>IF(_xlfn.XLOOKUP(C895,customers!$A$1:$A$1001,customers!$B$1:$B$1001,,0)=0," ",(_xlfn.XLOOKUP(C895,customers!$A$1:$A$1001,customers!$B$1:$B$1001,,0)))</f>
        <v>Raphaela Schankelborg</v>
      </c>
      <c r="G895" s="2" t="str">
        <f>IF(VLOOKUP(C895,customers!$A$1:I1894,3,FALSE)=0," ",(VLOOKUP(C895,customers!$A$1:I1894,3,FALSE)))</f>
        <v>rschankelborgot@ameblo.jp</v>
      </c>
      <c r="H895" s="2" t="str">
        <f>VLOOKUP(C895,customers!$A$1:I1894,7,FALSE)</f>
        <v>United States</v>
      </c>
      <c r="I895" t="str">
        <f>VLOOKUP(D895,products!$A$1:G942,2,FALSE)</f>
        <v>Lib</v>
      </c>
      <c r="J895" t="str">
        <f>VLOOKUP(D895,products!$A$1:G942,3,FALSE)</f>
        <v>L</v>
      </c>
      <c r="K895" s="1">
        <f>VLOOKUP(D895,products!$A$1:G942,4,FALSE)</f>
        <v>0.5</v>
      </c>
      <c r="L895" s="6">
        <f>VLOOKUP(D895,products!$A$1:G942,5,FALSE)</f>
        <v>9.51</v>
      </c>
      <c r="M895" s="6">
        <f t="shared" si="13"/>
        <v>57.06</v>
      </c>
      <c r="N895" t="s">
        <v>6199</v>
      </c>
      <c r="O895" t="s">
        <v>6203</v>
      </c>
    </row>
    <row r="896" spans="1:15" x14ac:dyDescent="0.4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2" t="str">
        <f>IF(_xlfn.XLOOKUP(C896,customers!$A$1:$A$1001,customers!$B$1:$B$1001,,0)=0," ",(_xlfn.XLOOKUP(C896,customers!$A$1:$A$1001,customers!$B$1:$B$1001,,0)))</f>
        <v>Sharity Wickens</v>
      </c>
      <c r="G896" s="2" t="str">
        <f>IF(VLOOKUP(C896,customers!$A$1:I1895,3,FALSE)=0," ",(VLOOKUP(C896,customers!$A$1:I1895,3,FALSE)))</f>
        <v xml:space="preserve"> </v>
      </c>
      <c r="H896" s="2" t="str">
        <f>VLOOKUP(C896,customers!$A$1:I1895,7,FALSE)</f>
        <v>Ireland</v>
      </c>
      <c r="I896" t="str">
        <f>VLOOKUP(D896,products!$A$1:G943,2,FALSE)</f>
        <v>Rob</v>
      </c>
      <c r="J896" t="str">
        <f>VLOOKUP(D896,products!$A$1:G943,3,FALSE)</f>
        <v>D</v>
      </c>
      <c r="K896" s="1">
        <f>VLOOKUP(D896,products!$A$1:G943,4,FALSE)</f>
        <v>2.5</v>
      </c>
      <c r="L896" s="6">
        <f>VLOOKUP(D896,products!$A$1:G943,5,FALSE)</f>
        <v>20.584999999999997</v>
      </c>
      <c r="M896" s="6">
        <f t="shared" si="13"/>
        <v>82.339999999999989</v>
      </c>
      <c r="N896" t="s">
        <v>6196</v>
      </c>
      <c r="O896" t="s">
        <v>6204</v>
      </c>
    </row>
    <row r="897" spans="1:15" x14ac:dyDescent="0.4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2" t="str">
        <f>IF(_xlfn.XLOOKUP(C897,customers!$A$1:$A$1001,customers!$B$1:$B$1001,,0)=0," ",(_xlfn.XLOOKUP(C897,customers!$A$1:$A$1001,customers!$B$1:$B$1001,,0)))</f>
        <v>Derick Snow</v>
      </c>
      <c r="G897" s="2" t="str">
        <f>IF(VLOOKUP(C897,customers!$A$1:I1896,3,FALSE)=0," ",(VLOOKUP(C897,customers!$A$1:I1896,3,FALSE)))</f>
        <v xml:space="preserve"> </v>
      </c>
      <c r="H897" s="2" t="str">
        <f>VLOOKUP(C897,customers!$A$1:I1896,7,FALSE)</f>
        <v>United States</v>
      </c>
      <c r="I897" t="str">
        <f>VLOOKUP(D897,products!$A$1:G944,2,FALSE)</f>
        <v>Exc</v>
      </c>
      <c r="J897" t="str">
        <f>VLOOKUP(D897,products!$A$1:G944,3,FALSE)</f>
        <v>M</v>
      </c>
      <c r="K897" s="1">
        <f>VLOOKUP(D897,products!$A$1:G944,4,FALSE)</f>
        <v>2.5</v>
      </c>
      <c r="L897" s="6">
        <f>VLOOKUP(D897,products!$A$1:G944,5,FALSE)</f>
        <v>31.624999999999996</v>
      </c>
      <c r="M897" s="6">
        <f t="shared" si="13"/>
        <v>158.12499999999997</v>
      </c>
      <c r="N897" t="s">
        <v>6197</v>
      </c>
      <c r="O897" t="s">
        <v>6202</v>
      </c>
    </row>
    <row r="898" spans="1:15" x14ac:dyDescent="0.4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2" t="str">
        <f>IF(_xlfn.XLOOKUP(C898,customers!$A$1:$A$1001,customers!$B$1:$B$1001,,0)=0," ",(_xlfn.XLOOKUP(C898,customers!$A$1:$A$1001,customers!$B$1:$B$1001,,0)))</f>
        <v>Baxy Cargen</v>
      </c>
      <c r="G898" s="2" t="str">
        <f>IF(VLOOKUP(C898,customers!$A$1:I1897,3,FALSE)=0," ",(VLOOKUP(C898,customers!$A$1:I1897,3,FALSE)))</f>
        <v>bcargenow@geocities.jp</v>
      </c>
      <c r="H898" s="2" t="str">
        <f>VLOOKUP(C898,customers!$A$1:I1897,7,FALSE)</f>
        <v>United States</v>
      </c>
      <c r="I898" t="str">
        <f>VLOOKUP(D898,products!$A$1:G945,2,FALSE)</f>
        <v>Rob</v>
      </c>
      <c r="J898" t="str">
        <f>VLOOKUP(D898,products!$A$1:G945,3,FALSE)</f>
        <v>D</v>
      </c>
      <c r="K898" s="1">
        <f>VLOOKUP(D898,products!$A$1:G945,4,FALSE)</f>
        <v>0.5</v>
      </c>
      <c r="L898" s="6">
        <f>VLOOKUP(D898,products!$A$1:G945,5,FALSE)</f>
        <v>5.3699999999999992</v>
      </c>
      <c r="M898" s="6">
        <f t="shared" si="13"/>
        <v>32.22</v>
      </c>
      <c r="N898" t="s">
        <v>6196</v>
      </c>
      <c r="O898" t="s">
        <v>6204</v>
      </c>
    </row>
    <row r="899" spans="1:15" x14ac:dyDescent="0.4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2" t="str">
        <f>IF(_xlfn.XLOOKUP(C899,customers!$A$1:$A$1001,customers!$B$1:$B$1001,,0)=0," ",(_xlfn.XLOOKUP(C899,customers!$A$1:$A$1001,customers!$B$1:$B$1001,,0)))</f>
        <v>Ryann Stickler</v>
      </c>
      <c r="G899" s="2" t="str">
        <f>IF(VLOOKUP(C899,customers!$A$1:I1898,3,FALSE)=0," ",(VLOOKUP(C899,customers!$A$1:I1898,3,FALSE)))</f>
        <v>rsticklerox@printfriendly.com</v>
      </c>
      <c r="H899" s="2" t="str">
        <f>VLOOKUP(C899,customers!$A$1:I1898,7,FALSE)</f>
        <v>United Kingdom</v>
      </c>
      <c r="I899" t="str">
        <f>VLOOKUP(D899,products!$A$1:G946,2,FALSE)</f>
        <v>Exc</v>
      </c>
      <c r="J899" t="str">
        <f>VLOOKUP(D899,products!$A$1:G946,3,FALSE)</f>
        <v>D</v>
      </c>
      <c r="K899" s="1">
        <f>VLOOKUP(D899,products!$A$1:G946,4,FALSE)</f>
        <v>1</v>
      </c>
      <c r="L899" s="6">
        <f>VLOOKUP(D899,products!$A$1:G946,5,FALSE)</f>
        <v>12.15</v>
      </c>
      <c r="M899" s="6">
        <f t="shared" ref="M899:M962" si="14">L899*E899</f>
        <v>24.3</v>
      </c>
      <c r="N899" t="s">
        <v>6197</v>
      </c>
      <c r="O899" t="s">
        <v>6204</v>
      </c>
    </row>
    <row r="900" spans="1:15" x14ac:dyDescent="0.4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2" t="str">
        <f>IF(_xlfn.XLOOKUP(C900,customers!$A$1:$A$1001,customers!$B$1:$B$1001,,0)=0," ",(_xlfn.XLOOKUP(C900,customers!$A$1:$A$1001,customers!$B$1:$B$1001,,0)))</f>
        <v>Daryn Cassius</v>
      </c>
      <c r="G900" s="2" t="str">
        <f>IF(VLOOKUP(C900,customers!$A$1:I1899,3,FALSE)=0," ",(VLOOKUP(C900,customers!$A$1:I1899,3,FALSE)))</f>
        <v xml:space="preserve"> </v>
      </c>
      <c r="H900" s="2" t="str">
        <f>VLOOKUP(C900,customers!$A$1:I1899,7,FALSE)</f>
        <v>United States</v>
      </c>
      <c r="I900" t="str">
        <f>VLOOKUP(D900,products!$A$1:G947,2,FALSE)</f>
        <v>Rob</v>
      </c>
      <c r="J900" t="str">
        <f>VLOOKUP(D900,products!$A$1:G947,3,FALSE)</f>
        <v>L</v>
      </c>
      <c r="K900" s="1">
        <f>VLOOKUP(D900,products!$A$1:G947,4,FALSE)</f>
        <v>0.5</v>
      </c>
      <c r="L900" s="6">
        <f>VLOOKUP(D900,products!$A$1:G947,5,FALSE)</f>
        <v>7.169999999999999</v>
      </c>
      <c r="M900" s="6">
        <f t="shared" si="14"/>
        <v>35.849999999999994</v>
      </c>
      <c r="N900" t="s">
        <v>6196</v>
      </c>
      <c r="O900" t="s">
        <v>6203</v>
      </c>
    </row>
    <row r="901" spans="1:15" x14ac:dyDescent="0.4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2" t="str">
        <f>IF(_xlfn.XLOOKUP(C901,customers!$A$1:$A$1001,customers!$B$1:$B$1001,,0)=0," ",(_xlfn.XLOOKUP(C901,customers!$A$1:$A$1001,customers!$B$1:$B$1001,,0)))</f>
        <v>Derick Snow</v>
      </c>
      <c r="G901" s="2" t="str">
        <f>IF(VLOOKUP(C901,customers!$A$1:I1900,3,FALSE)=0," ",(VLOOKUP(C901,customers!$A$1:I1900,3,FALSE)))</f>
        <v xml:space="preserve"> </v>
      </c>
      <c r="H901" s="2" t="str">
        <f>VLOOKUP(C901,customers!$A$1:I1900,7,FALSE)</f>
        <v>United States</v>
      </c>
      <c r="I901" t="str">
        <f>VLOOKUP(D901,products!$A$1:G948,2,FALSE)</f>
        <v>Lib</v>
      </c>
      <c r="J901" t="str">
        <f>VLOOKUP(D901,products!$A$1:G948,3,FALSE)</f>
        <v>M</v>
      </c>
      <c r="K901" s="1">
        <f>VLOOKUP(D901,products!$A$1:G948,4,FALSE)</f>
        <v>1</v>
      </c>
      <c r="L901" s="6">
        <f>VLOOKUP(D901,products!$A$1:G948,5,FALSE)</f>
        <v>14.55</v>
      </c>
      <c r="M901" s="6">
        <f t="shared" si="14"/>
        <v>72.75</v>
      </c>
      <c r="N901" t="s">
        <v>6199</v>
      </c>
      <c r="O901" t="s">
        <v>6202</v>
      </c>
    </row>
    <row r="902" spans="1:15" x14ac:dyDescent="0.4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2" t="str">
        <f>IF(_xlfn.XLOOKUP(C902,customers!$A$1:$A$1001,customers!$B$1:$B$1001,,0)=0," ",(_xlfn.XLOOKUP(C902,customers!$A$1:$A$1001,customers!$B$1:$B$1001,,0)))</f>
        <v>Skelly Dolohunty</v>
      </c>
      <c r="G902" s="2" t="str">
        <f>IF(VLOOKUP(C902,customers!$A$1:I1901,3,FALSE)=0," ",(VLOOKUP(C902,customers!$A$1:I1901,3,FALSE)))</f>
        <v xml:space="preserve"> </v>
      </c>
      <c r="H902" s="2" t="str">
        <f>VLOOKUP(C902,customers!$A$1:I1901,7,FALSE)</f>
        <v>Ireland</v>
      </c>
      <c r="I902" t="str">
        <f>VLOOKUP(D902,products!$A$1:G949,2,FALSE)</f>
        <v>Lib</v>
      </c>
      <c r="J902" t="str">
        <f>VLOOKUP(D902,products!$A$1:G949,3,FALSE)</f>
        <v>L</v>
      </c>
      <c r="K902" s="1">
        <f>VLOOKUP(D902,products!$A$1:G949,4,FALSE)</f>
        <v>1</v>
      </c>
      <c r="L902" s="6">
        <f>VLOOKUP(D902,products!$A$1:G949,5,FALSE)</f>
        <v>15.85</v>
      </c>
      <c r="M902" s="6">
        <f t="shared" si="14"/>
        <v>47.55</v>
      </c>
      <c r="N902" t="s">
        <v>6199</v>
      </c>
      <c r="O902" t="s">
        <v>6203</v>
      </c>
    </row>
    <row r="903" spans="1:15" x14ac:dyDescent="0.4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2" t="str">
        <f>IF(_xlfn.XLOOKUP(C903,customers!$A$1:$A$1001,customers!$B$1:$B$1001,,0)=0," ",(_xlfn.XLOOKUP(C903,customers!$A$1:$A$1001,customers!$B$1:$B$1001,,0)))</f>
        <v>Drake Jevon</v>
      </c>
      <c r="G903" s="2" t="str">
        <f>IF(VLOOKUP(C903,customers!$A$1:I1902,3,FALSE)=0," ",(VLOOKUP(C903,customers!$A$1:I1902,3,FALSE)))</f>
        <v>djevonp1@ibm.com</v>
      </c>
      <c r="H903" s="2" t="str">
        <f>VLOOKUP(C903,customers!$A$1:I1902,7,FALSE)</f>
        <v>United States</v>
      </c>
      <c r="I903" t="str">
        <f>VLOOKUP(D903,products!$A$1:G950,2,FALSE)</f>
        <v>Rob</v>
      </c>
      <c r="J903" t="str">
        <f>VLOOKUP(D903,products!$A$1:G950,3,FALSE)</f>
        <v>L</v>
      </c>
      <c r="K903" s="1">
        <f>VLOOKUP(D903,products!$A$1:G950,4,FALSE)</f>
        <v>0.2</v>
      </c>
      <c r="L903" s="6">
        <f>VLOOKUP(D903,products!$A$1:G950,5,FALSE)</f>
        <v>3.5849999999999995</v>
      </c>
      <c r="M903" s="6">
        <f t="shared" si="14"/>
        <v>3.5849999999999995</v>
      </c>
      <c r="N903" t="s">
        <v>6196</v>
      </c>
      <c r="O903" t="s">
        <v>6203</v>
      </c>
    </row>
    <row r="904" spans="1:15" x14ac:dyDescent="0.4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2" t="str">
        <f>IF(_xlfn.XLOOKUP(C904,customers!$A$1:$A$1001,customers!$B$1:$B$1001,,0)=0," ",(_xlfn.XLOOKUP(C904,customers!$A$1:$A$1001,customers!$B$1:$B$1001,,0)))</f>
        <v>Hall Ranner</v>
      </c>
      <c r="G904" s="2" t="str">
        <f>IF(VLOOKUP(C904,customers!$A$1:I1903,3,FALSE)=0," ",(VLOOKUP(C904,customers!$A$1:I1903,3,FALSE)))</f>
        <v>hrannerp2@omniture.com</v>
      </c>
      <c r="H904" s="2" t="str">
        <f>VLOOKUP(C904,customers!$A$1:I1903,7,FALSE)</f>
        <v>United States</v>
      </c>
      <c r="I904" t="str">
        <f>VLOOKUP(D904,products!$A$1:G951,2,FALSE)</f>
        <v>Exc</v>
      </c>
      <c r="J904" t="str">
        <f>VLOOKUP(D904,products!$A$1:G951,3,FALSE)</f>
        <v>M</v>
      </c>
      <c r="K904" s="1">
        <f>VLOOKUP(D904,products!$A$1:G951,4,FALSE)</f>
        <v>2.5</v>
      </c>
      <c r="L904" s="6">
        <f>VLOOKUP(D904,products!$A$1:G951,5,FALSE)</f>
        <v>31.624999999999996</v>
      </c>
      <c r="M904" s="6">
        <f t="shared" si="14"/>
        <v>158.12499999999997</v>
      </c>
      <c r="N904" t="s">
        <v>6197</v>
      </c>
      <c r="O904" t="s">
        <v>6202</v>
      </c>
    </row>
    <row r="905" spans="1:15" x14ac:dyDescent="0.4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2" t="str">
        <f>IF(_xlfn.XLOOKUP(C905,customers!$A$1:$A$1001,customers!$B$1:$B$1001,,0)=0," ",(_xlfn.XLOOKUP(C905,customers!$A$1:$A$1001,customers!$B$1:$B$1001,,0)))</f>
        <v>Berkly Imrie</v>
      </c>
      <c r="G905" s="2" t="str">
        <f>IF(VLOOKUP(C905,customers!$A$1:I1904,3,FALSE)=0," ",(VLOOKUP(C905,customers!$A$1:I1904,3,FALSE)))</f>
        <v>bimriep3@addtoany.com</v>
      </c>
      <c r="H905" s="2" t="str">
        <f>VLOOKUP(C905,customers!$A$1:I1904,7,FALSE)</f>
        <v>United States</v>
      </c>
      <c r="I905" t="str">
        <f>VLOOKUP(D905,products!$A$1:G952,2,FALSE)</f>
        <v>Lib</v>
      </c>
      <c r="J905" t="str">
        <f>VLOOKUP(D905,products!$A$1:G952,3,FALSE)</f>
        <v>M</v>
      </c>
      <c r="K905" s="1">
        <f>VLOOKUP(D905,products!$A$1:G952,4,FALSE)</f>
        <v>0.5</v>
      </c>
      <c r="L905" s="6">
        <f>VLOOKUP(D905,products!$A$1:G952,5,FALSE)</f>
        <v>8.73</v>
      </c>
      <c r="M905" s="6">
        <f t="shared" si="14"/>
        <v>17.46</v>
      </c>
      <c r="N905" t="s">
        <v>6199</v>
      </c>
      <c r="O905" t="s">
        <v>6202</v>
      </c>
    </row>
    <row r="906" spans="1:15" x14ac:dyDescent="0.4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2" t="str">
        <f>IF(_xlfn.XLOOKUP(C906,customers!$A$1:$A$1001,customers!$B$1:$B$1001,,0)=0," ",(_xlfn.XLOOKUP(C906,customers!$A$1:$A$1001,customers!$B$1:$B$1001,,0)))</f>
        <v>Dorey Sopper</v>
      </c>
      <c r="G906" s="2" t="str">
        <f>IF(VLOOKUP(C906,customers!$A$1:I1905,3,FALSE)=0," ",(VLOOKUP(C906,customers!$A$1:I1905,3,FALSE)))</f>
        <v>dsopperp4@eventbrite.com</v>
      </c>
      <c r="H906" s="2" t="str">
        <f>VLOOKUP(C906,customers!$A$1:I1905,7,FALSE)</f>
        <v>United States</v>
      </c>
      <c r="I906" t="str">
        <f>VLOOKUP(D906,products!$A$1:G953,2,FALSE)</f>
        <v>Ara</v>
      </c>
      <c r="J906" t="str">
        <f>VLOOKUP(D906,products!$A$1:G953,3,FALSE)</f>
        <v>L</v>
      </c>
      <c r="K906" s="1">
        <f>VLOOKUP(D906,products!$A$1:G953,4,FALSE)</f>
        <v>2.5</v>
      </c>
      <c r="L906" s="6">
        <f>VLOOKUP(D906,products!$A$1:G953,5,FALSE)</f>
        <v>29.784999999999997</v>
      </c>
      <c r="M906" s="6">
        <f t="shared" si="14"/>
        <v>148.92499999999998</v>
      </c>
      <c r="N906" t="s">
        <v>6198</v>
      </c>
      <c r="O906" t="s">
        <v>6203</v>
      </c>
    </row>
    <row r="907" spans="1:15" x14ac:dyDescent="0.4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2" t="str">
        <f>IF(_xlfn.XLOOKUP(C907,customers!$A$1:$A$1001,customers!$B$1:$B$1001,,0)=0," ",(_xlfn.XLOOKUP(C907,customers!$A$1:$A$1001,customers!$B$1:$B$1001,,0)))</f>
        <v>Darcy Lochran</v>
      </c>
      <c r="G907" s="2" t="str">
        <f>IF(VLOOKUP(C907,customers!$A$1:I1906,3,FALSE)=0," ",(VLOOKUP(C907,customers!$A$1:I1906,3,FALSE)))</f>
        <v xml:space="preserve"> </v>
      </c>
      <c r="H907" s="2" t="str">
        <f>VLOOKUP(C907,customers!$A$1:I1906,7,FALSE)</f>
        <v>United States</v>
      </c>
      <c r="I907" t="str">
        <f>VLOOKUP(D907,products!$A$1:G954,2,FALSE)</f>
        <v>Ara</v>
      </c>
      <c r="J907" t="str">
        <f>VLOOKUP(D907,products!$A$1:G954,3,FALSE)</f>
        <v>M</v>
      </c>
      <c r="K907" s="1">
        <f>VLOOKUP(D907,products!$A$1:G954,4,FALSE)</f>
        <v>0.5</v>
      </c>
      <c r="L907" s="6">
        <f>VLOOKUP(D907,products!$A$1:G954,5,FALSE)</f>
        <v>6.75</v>
      </c>
      <c r="M907" s="6">
        <f t="shared" si="14"/>
        <v>40.5</v>
      </c>
      <c r="N907" t="s">
        <v>6198</v>
      </c>
      <c r="O907" t="s">
        <v>6202</v>
      </c>
    </row>
    <row r="908" spans="1:15" x14ac:dyDescent="0.4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2" t="str">
        <f>IF(_xlfn.XLOOKUP(C908,customers!$A$1:$A$1001,customers!$B$1:$B$1001,,0)=0," ",(_xlfn.XLOOKUP(C908,customers!$A$1:$A$1001,customers!$B$1:$B$1001,,0)))</f>
        <v>Lauritz Ledgley</v>
      </c>
      <c r="G908" s="2" t="str">
        <f>IF(VLOOKUP(C908,customers!$A$1:I1907,3,FALSE)=0," ",(VLOOKUP(C908,customers!$A$1:I1907,3,FALSE)))</f>
        <v>lledgleyp6@de.vu</v>
      </c>
      <c r="H908" s="2" t="str">
        <f>VLOOKUP(C908,customers!$A$1:I1907,7,FALSE)</f>
        <v>United States</v>
      </c>
      <c r="I908" t="str">
        <f>VLOOKUP(D908,products!$A$1:G955,2,FALSE)</f>
        <v>Ara</v>
      </c>
      <c r="J908" t="str">
        <f>VLOOKUP(D908,products!$A$1:G955,3,FALSE)</f>
        <v>M</v>
      </c>
      <c r="K908" s="1">
        <f>VLOOKUP(D908,products!$A$1:G955,4,FALSE)</f>
        <v>0.5</v>
      </c>
      <c r="L908" s="6">
        <f>VLOOKUP(D908,products!$A$1:G955,5,FALSE)</f>
        <v>6.75</v>
      </c>
      <c r="M908" s="6">
        <f t="shared" si="14"/>
        <v>27</v>
      </c>
      <c r="N908" t="s">
        <v>6198</v>
      </c>
      <c r="O908" t="s">
        <v>6202</v>
      </c>
    </row>
    <row r="909" spans="1:15" x14ac:dyDescent="0.4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2" t="str">
        <f>IF(_xlfn.XLOOKUP(C909,customers!$A$1:$A$1001,customers!$B$1:$B$1001,,0)=0," ",(_xlfn.XLOOKUP(C909,customers!$A$1:$A$1001,customers!$B$1:$B$1001,,0)))</f>
        <v>Tawnya Menary</v>
      </c>
      <c r="G909" s="2" t="str">
        <f>IF(VLOOKUP(C909,customers!$A$1:I1908,3,FALSE)=0," ",(VLOOKUP(C909,customers!$A$1:I1908,3,FALSE)))</f>
        <v>tmenaryp7@phoca.cz</v>
      </c>
      <c r="H909" s="2" t="str">
        <f>VLOOKUP(C909,customers!$A$1:I1908,7,FALSE)</f>
        <v>United States</v>
      </c>
      <c r="I909" t="str">
        <f>VLOOKUP(D909,products!$A$1:G956,2,FALSE)</f>
        <v>Lib</v>
      </c>
      <c r="J909" t="str">
        <f>VLOOKUP(D909,products!$A$1:G956,3,FALSE)</f>
        <v>D</v>
      </c>
      <c r="K909" s="1">
        <f>VLOOKUP(D909,products!$A$1:G956,4,FALSE)</f>
        <v>1</v>
      </c>
      <c r="L909" s="6">
        <f>VLOOKUP(D909,products!$A$1:G956,5,FALSE)</f>
        <v>12.95</v>
      </c>
      <c r="M909" s="6">
        <f t="shared" si="14"/>
        <v>38.849999999999994</v>
      </c>
      <c r="N909" t="s">
        <v>6199</v>
      </c>
      <c r="O909" t="s">
        <v>6204</v>
      </c>
    </row>
    <row r="910" spans="1:15" x14ac:dyDescent="0.4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2" t="str">
        <f>IF(_xlfn.XLOOKUP(C910,customers!$A$1:$A$1001,customers!$B$1:$B$1001,,0)=0," ",(_xlfn.XLOOKUP(C910,customers!$A$1:$A$1001,customers!$B$1:$B$1001,,0)))</f>
        <v>Gustaf Ciccotti</v>
      </c>
      <c r="G910" s="2" t="str">
        <f>IF(VLOOKUP(C910,customers!$A$1:I1909,3,FALSE)=0," ",(VLOOKUP(C910,customers!$A$1:I1909,3,FALSE)))</f>
        <v>gciccottip8@so-net.ne.jp</v>
      </c>
      <c r="H910" s="2" t="str">
        <f>VLOOKUP(C910,customers!$A$1:I1909,7,FALSE)</f>
        <v>United States</v>
      </c>
      <c r="I910" t="str">
        <f>VLOOKUP(D910,products!$A$1:G957,2,FALSE)</f>
        <v>Rob</v>
      </c>
      <c r="J910" t="str">
        <f>VLOOKUP(D910,products!$A$1:G957,3,FALSE)</f>
        <v>L</v>
      </c>
      <c r="K910" s="1">
        <f>VLOOKUP(D910,products!$A$1:G957,4,FALSE)</f>
        <v>1</v>
      </c>
      <c r="L910" s="6">
        <f>VLOOKUP(D910,products!$A$1:G957,5,FALSE)</f>
        <v>11.95</v>
      </c>
      <c r="M910" s="6">
        <f t="shared" si="14"/>
        <v>59.75</v>
      </c>
      <c r="N910" t="s">
        <v>6196</v>
      </c>
      <c r="O910" t="s">
        <v>6203</v>
      </c>
    </row>
    <row r="911" spans="1:15" x14ac:dyDescent="0.4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2" t="str">
        <f>IF(_xlfn.XLOOKUP(C911,customers!$A$1:$A$1001,customers!$B$1:$B$1001,,0)=0," ",(_xlfn.XLOOKUP(C911,customers!$A$1:$A$1001,customers!$B$1:$B$1001,,0)))</f>
        <v>Bobbe Renner</v>
      </c>
      <c r="G911" s="2" t="str">
        <f>IF(VLOOKUP(C911,customers!$A$1:I1910,3,FALSE)=0," ",(VLOOKUP(C911,customers!$A$1:I1910,3,FALSE)))</f>
        <v xml:space="preserve"> </v>
      </c>
      <c r="H911" s="2" t="str">
        <f>VLOOKUP(C911,customers!$A$1:I1910,7,FALSE)</f>
        <v>United States</v>
      </c>
      <c r="I911" t="str">
        <f>VLOOKUP(D911,products!$A$1:G958,2,FALSE)</f>
        <v>Rob</v>
      </c>
      <c r="J911" t="str">
        <f>VLOOKUP(D911,products!$A$1:G958,3,FALSE)</f>
        <v>L</v>
      </c>
      <c r="K911" s="1">
        <f>VLOOKUP(D911,products!$A$1:G958,4,FALSE)</f>
        <v>0.2</v>
      </c>
      <c r="L911" s="6">
        <f>VLOOKUP(D911,products!$A$1:G958,5,FALSE)</f>
        <v>3.5849999999999995</v>
      </c>
      <c r="M911" s="6">
        <f t="shared" si="14"/>
        <v>10.754999999999999</v>
      </c>
      <c r="N911" t="s">
        <v>6196</v>
      </c>
      <c r="O911" t="s">
        <v>6203</v>
      </c>
    </row>
    <row r="912" spans="1:15" x14ac:dyDescent="0.4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2" t="str">
        <f>IF(_xlfn.XLOOKUP(C912,customers!$A$1:$A$1001,customers!$B$1:$B$1001,,0)=0," ",(_xlfn.XLOOKUP(C912,customers!$A$1:$A$1001,customers!$B$1:$B$1001,,0)))</f>
        <v>Wilton Jallin</v>
      </c>
      <c r="G912" s="2" t="str">
        <f>IF(VLOOKUP(C912,customers!$A$1:I1911,3,FALSE)=0," ",(VLOOKUP(C912,customers!$A$1:I1911,3,FALSE)))</f>
        <v>wjallinpa@pcworld.com</v>
      </c>
      <c r="H912" s="2" t="str">
        <f>VLOOKUP(C912,customers!$A$1:I1911,7,FALSE)</f>
        <v>United States</v>
      </c>
      <c r="I912" t="str">
        <f>VLOOKUP(D912,products!$A$1:G959,2,FALSE)</f>
        <v>Ara</v>
      </c>
      <c r="J912" t="str">
        <f>VLOOKUP(D912,products!$A$1:G959,3,FALSE)</f>
        <v>D</v>
      </c>
      <c r="K912" s="1">
        <f>VLOOKUP(D912,products!$A$1:G959,4,FALSE)</f>
        <v>2.5</v>
      </c>
      <c r="L912" s="6">
        <f>VLOOKUP(D912,products!$A$1:G959,5,FALSE)</f>
        <v>22.884999999999998</v>
      </c>
      <c r="M912" s="6">
        <f t="shared" si="14"/>
        <v>91.539999999999992</v>
      </c>
      <c r="N912" t="s">
        <v>6198</v>
      </c>
      <c r="O912" t="s">
        <v>6204</v>
      </c>
    </row>
    <row r="913" spans="1:15" x14ac:dyDescent="0.4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2" t="str">
        <f>IF(_xlfn.XLOOKUP(C913,customers!$A$1:$A$1001,customers!$B$1:$B$1001,,0)=0," ",(_xlfn.XLOOKUP(C913,customers!$A$1:$A$1001,customers!$B$1:$B$1001,,0)))</f>
        <v>Mindy Bogey</v>
      </c>
      <c r="G913" s="2" t="str">
        <f>IF(VLOOKUP(C913,customers!$A$1:I1912,3,FALSE)=0," ",(VLOOKUP(C913,customers!$A$1:I1912,3,FALSE)))</f>
        <v>mbogeypb@thetimes.co.uk</v>
      </c>
      <c r="H913" s="2" t="str">
        <f>VLOOKUP(C913,customers!$A$1:I1912,7,FALSE)</f>
        <v>United States</v>
      </c>
      <c r="I913" t="str">
        <f>VLOOKUP(D913,products!$A$1:G960,2,FALSE)</f>
        <v>Ara</v>
      </c>
      <c r="J913" t="str">
        <f>VLOOKUP(D913,products!$A$1:G960,3,FALSE)</f>
        <v>M</v>
      </c>
      <c r="K913" s="1">
        <f>VLOOKUP(D913,products!$A$1:G960,4,FALSE)</f>
        <v>1</v>
      </c>
      <c r="L913" s="6">
        <f>VLOOKUP(D913,products!$A$1:G960,5,FALSE)</f>
        <v>11.25</v>
      </c>
      <c r="M913" s="6">
        <f t="shared" si="14"/>
        <v>45</v>
      </c>
      <c r="N913" t="s">
        <v>6198</v>
      </c>
      <c r="O913" t="s">
        <v>6202</v>
      </c>
    </row>
    <row r="914" spans="1:15" x14ac:dyDescent="0.4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2" t="str">
        <f>IF(_xlfn.XLOOKUP(C914,customers!$A$1:$A$1001,customers!$B$1:$B$1001,,0)=0," ",(_xlfn.XLOOKUP(C914,customers!$A$1:$A$1001,customers!$B$1:$B$1001,,0)))</f>
        <v>Paulie Fonzone</v>
      </c>
      <c r="G914" s="2" t="str">
        <f>IF(VLOOKUP(C914,customers!$A$1:I1913,3,FALSE)=0," ",(VLOOKUP(C914,customers!$A$1:I1913,3,FALSE)))</f>
        <v xml:space="preserve"> </v>
      </c>
      <c r="H914" s="2" t="str">
        <f>VLOOKUP(C914,customers!$A$1:I1913,7,FALSE)</f>
        <v>United States</v>
      </c>
      <c r="I914" t="str">
        <f>VLOOKUP(D914,products!$A$1:G961,2,FALSE)</f>
        <v>Rob</v>
      </c>
      <c r="J914" t="str">
        <f>VLOOKUP(D914,products!$A$1:G961,3,FALSE)</f>
        <v>M</v>
      </c>
      <c r="K914" s="1">
        <f>VLOOKUP(D914,products!$A$1:G961,4,FALSE)</f>
        <v>2.5</v>
      </c>
      <c r="L914" s="6">
        <f>VLOOKUP(D914,products!$A$1:G961,5,FALSE)</f>
        <v>22.884999999999998</v>
      </c>
      <c r="M914" s="6">
        <f t="shared" si="14"/>
        <v>137.31</v>
      </c>
      <c r="N914" t="s">
        <v>6196</v>
      </c>
      <c r="O914" t="s">
        <v>6202</v>
      </c>
    </row>
    <row r="915" spans="1:15" x14ac:dyDescent="0.4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2" t="str">
        <f>IF(_xlfn.XLOOKUP(C915,customers!$A$1:$A$1001,customers!$B$1:$B$1001,,0)=0," ",(_xlfn.XLOOKUP(C915,customers!$A$1:$A$1001,customers!$B$1:$B$1001,,0)))</f>
        <v>Merrile Cobbledick</v>
      </c>
      <c r="G915" s="2" t="str">
        <f>IF(VLOOKUP(C915,customers!$A$1:I1914,3,FALSE)=0," ",(VLOOKUP(C915,customers!$A$1:I1914,3,FALSE)))</f>
        <v>mcobbledickpd@ucsd.edu</v>
      </c>
      <c r="H915" s="2" t="str">
        <f>VLOOKUP(C915,customers!$A$1:I1914,7,FALSE)</f>
        <v>United States</v>
      </c>
      <c r="I915" t="str">
        <f>VLOOKUP(D915,products!$A$1:G962,2,FALSE)</f>
        <v>Ara</v>
      </c>
      <c r="J915" t="str">
        <f>VLOOKUP(D915,products!$A$1:G962,3,FALSE)</f>
        <v>M</v>
      </c>
      <c r="K915" s="1">
        <f>VLOOKUP(D915,products!$A$1:G962,4,FALSE)</f>
        <v>0.5</v>
      </c>
      <c r="L915" s="6">
        <f>VLOOKUP(D915,products!$A$1:G962,5,FALSE)</f>
        <v>6.75</v>
      </c>
      <c r="M915" s="6">
        <f t="shared" si="14"/>
        <v>6.75</v>
      </c>
      <c r="N915" t="s">
        <v>6198</v>
      </c>
      <c r="O915" t="s">
        <v>6202</v>
      </c>
    </row>
    <row r="916" spans="1:15" x14ac:dyDescent="0.4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2" t="str">
        <f>IF(_xlfn.XLOOKUP(C916,customers!$A$1:$A$1001,customers!$B$1:$B$1001,,0)=0," ",(_xlfn.XLOOKUP(C916,customers!$A$1:$A$1001,customers!$B$1:$B$1001,,0)))</f>
        <v>Antonius Lewry</v>
      </c>
      <c r="G916" s="2" t="str">
        <f>IF(VLOOKUP(C916,customers!$A$1:I1915,3,FALSE)=0," ",(VLOOKUP(C916,customers!$A$1:I1915,3,FALSE)))</f>
        <v>alewrype@whitehouse.gov</v>
      </c>
      <c r="H916" s="2" t="str">
        <f>VLOOKUP(C916,customers!$A$1:I1915,7,FALSE)</f>
        <v>United States</v>
      </c>
      <c r="I916" t="str">
        <f>VLOOKUP(D916,products!$A$1:G963,2,FALSE)</f>
        <v>Ara</v>
      </c>
      <c r="J916" t="str">
        <f>VLOOKUP(D916,products!$A$1:G963,3,FALSE)</f>
        <v>M</v>
      </c>
      <c r="K916" s="1">
        <f>VLOOKUP(D916,products!$A$1:G963,4,FALSE)</f>
        <v>1</v>
      </c>
      <c r="L916" s="6">
        <f>VLOOKUP(D916,products!$A$1:G963,5,FALSE)</f>
        <v>11.25</v>
      </c>
      <c r="M916" s="6">
        <f t="shared" si="14"/>
        <v>45</v>
      </c>
      <c r="N916" t="s">
        <v>6198</v>
      </c>
      <c r="O916" t="s">
        <v>6202</v>
      </c>
    </row>
    <row r="917" spans="1:15" x14ac:dyDescent="0.4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2" t="str">
        <f>IF(_xlfn.XLOOKUP(C917,customers!$A$1:$A$1001,customers!$B$1:$B$1001,,0)=0," ",(_xlfn.XLOOKUP(C917,customers!$A$1:$A$1001,customers!$B$1:$B$1001,,0)))</f>
        <v>Isis Hessel</v>
      </c>
      <c r="G917" s="2" t="str">
        <f>IF(VLOOKUP(C917,customers!$A$1:I1916,3,FALSE)=0," ",(VLOOKUP(C917,customers!$A$1:I1916,3,FALSE)))</f>
        <v>ihesselpf@ox.ac.uk</v>
      </c>
      <c r="H917" s="2" t="str">
        <f>VLOOKUP(C917,customers!$A$1:I1916,7,FALSE)</f>
        <v>United States</v>
      </c>
      <c r="I917" t="str">
        <f>VLOOKUP(D917,products!$A$1:G964,2,FALSE)</f>
        <v>Exc</v>
      </c>
      <c r="J917" t="str">
        <f>VLOOKUP(D917,products!$A$1:G964,3,FALSE)</f>
        <v>D</v>
      </c>
      <c r="K917" s="1">
        <f>VLOOKUP(D917,products!$A$1:G964,4,FALSE)</f>
        <v>2.5</v>
      </c>
      <c r="L917" s="6">
        <f>VLOOKUP(D917,products!$A$1:G964,5,FALSE)</f>
        <v>27.945</v>
      </c>
      <c r="M917" s="6">
        <f t="shared" si="14"/>
        <v>83.835000000000008</v>
      </c>
      <c r="N917" t="s">
        <v>6197</v>
      </c>
      <c r="O917" t="s">
        <v>6204</v>
      </c>
    </row>
    <row r="918" spans="1:15" x14ac:dyDescent="0.4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2" t="str">
        <f>IF(_xlfn.XLOOKUP(C918,customers!$A$1:$A$1001,customers!$B$1:$B$1001,,0)=0," ",(_xlfn.XLOOKUP(C918,customers!$A$1:$A$1001,customers!$B$1:$B$1001,,0)))</f>
        <v>Harland Trematick</v>
      </c>
      <c r="G918" s="2" t="str">
        <f>IF(VLOOKUP(C918,customers!$A$1:I1917,3,FALSE)=0," ",(VLOOKUP(C918,customers!$A$1:I1917,3,FALSE)))</f>
        <v xml:space="preserve"> </v>
      </c>
      <c r="H918" s="2" t="str">
        <f>VLOOKUP(C918,customers!$A$1:I1917,7,FALSE)</f>
        <v>Ireland</v>
      </c>
      <c r="I918" t="str">
        <f>VLOOKUP(D918,products!$A$1:G965,2,FALSE)</f>
        <v>Exc</v>
      </c>
      <c r="J918" t="str">
        <f>VLOOKUP(D918,products!$A$1:G965,3,FALSE)</f>
        <v>D</v>
      </c>
      <c r="K918" s="1">
        <f>VLOOKUP(D918,products!$A$1:G965,4,FALSE)</f>
        <v>0.2</v>
      </c>
      <c r="L918" s="6">
        <f>VLOOKUP(D918,products!$A$1:G965,5,FALSE)</f>
        <v>3.645</v>
      </c>
      <c r="M918" s="6">
        <f t="shared" si="14"/>
        <v>3.645</v>
      </c>
      <c r="N918" t="s">
        <v>6197</v>
      </c>
      <c r="O918" t="s">
        <v>6204</v>
      </c>
    </row>
    <row r="919" spans="1:15" x14ac:dyDescent="0.4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2" t="str">
        <f>IF(_xlfn.XLOOKUP(C919,customers!$A$1:$A$1001,customers!$B$1:$B$1001,,0)=0," ",(_xlfn.XLOOKUP(C919,customers!$A$1:$A$1001,customers!$B$1:$B$1001,,0)))</f>
        <v>Chloris Sorrell</v>
      </c>
      <c r="G919" s="2" t="str">
        <f>IF(VLOOKUP(C919,customers!$A$1:I1918,3,FALSE)=0," ",(VLOOKUP(C919,customers!$A$1:I1918,3,FALSE)))</f>
        <v>csorrellph@amazon.com</v>
      </c>
      <c r="H919" s="2" t="str">
        <f>VLOOKUP(C919,customers!$A$1:I1918,7,FALSE)</f>
        <v>United Kingdom</v>
      </c>
      <c r="I919" t="str">
        <f>VLOOKUP(D919,products!$A$1:G966,2,FALSE)</f>
        <v>Ara</v>
      </c>
      <c r="J919" t="str">
        <f>VLOOKUP(D919,products!$A$1:G966,3,FALSE)</f>
        <v>M</v>
      </c>
      <c r="K919" s="1">
        <f>VLOOKUP(D919,products!$A$1:G966,4,FALSE)</f>
        <v>0.5</v>
      </c>
      <c r="L919" s="6">
        <f>VLOOKUP(D919,products!$A$1:G966,5,FALSE)</f>
        <v>6.75</v>
      </c>
      <c r="M919" s="6">
        <f t="shared" si="14"/>
        <v>6.75</v>
      </c>
      <c r="N919" t="s">
        <v>6198</v>
      </c>
      <c r="O919" t="s">
        <v>6202</v>
      </c>
    </row>
    <row r="920" spans="1:15" x14ac:dyDescent="0.4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2" t="str">
        <f>IF(_xlfn.XLOOKUP(C920,customers!$A$1:$A$1001,customers!$B$1:$B$1001,,0)=0," ",(_xlfn.XLOOKUP(C920,customers!$A$1:$A$1001,customers!$B$1:$B$1001,,0)))</f>
        <v>Chloris Sorrell</v>
      </c>
      <c r="G920" s="2" t="str">
        <f>IF(VLOOKUP(C920,customers!$A$1:I1919,3,FALSE)=0," ",(VLOOKUP(C920,customers!$A$1:I1919,3,FALSE)))</f>
        <v>csorrellph@amazon.com</v>
      </c>
      <c r="H920" s="2" t="str">
        <f>VLOOKUP(C920,customers!$A$1:I1919,7,FALSE)</f>
        <v>United Kingdom</v>
      </c>
      <c r="I920" t="str">
        <f>VLOOKUP(D920,products!$A$1:G967,2,FALSE)</f>
        <v>Exc</v>
      </c>
      <c r="J920" t="str">
        <f>VLOOKUP(D920,products!$A$1:G967,3,FALSE)</f>
        <v>D</v>
      </c>
      <c r="K920" s="1">
        <f>VLOOKUP(D920,products!$A$1:G967,4,FALSE)</f>
        <v>0.5</v>
      </c>
      <c r="L920" s="6">
        <f>VLOOKUP(D920,products!$A$1:G967,5,FALSE)</f>
        <v>7.29</v>
      </c>
      <c r="M920" s="6">
        <f t="shared" si="14"/>
        <v>21.87</v>
      </c>
      <c r="N920" t="s">
        <v>6197</v>
      </c>
      <c r="O920" t="s">
        <v>6204</v>
      </c>
    </row>
    <row r="921" spans="1:15" x14ac:dyDescent="0.4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2" t="str">
        <f>IF(_xlfn.XLOOKUP(C921,customers!$A$1:$A$1001,customers!$B$1:$B$1001,,0)=0," ",(_xlfn.XLOOKUP(C921,customers!$A$1:$A$1001,customers!$B$1:$B$1001,,0)))</f>
        <v>Quintina Heavyside</v>
      </c>
      <c r="G921" s="2" t="str">
        <f>IF(VLOOKUP(C921,customers!$A$1:I1920,3,FALSE)=0," ",(VLOOKUP(C921,customers!$A$1:I1920,3,FALSE)))</f>
        <v>qheavysidepj@unc.edu</v>
      </c>
      <c r="H921" s="2" t="str">
        <f>VLOOKUP(C921,customers!$A$1:I1920,7,FALSE)</f>
        <v>United States</v>
      </c>
      <c r="I921" t="str">
        <f>VLOOKUP(D921,products!$A$1:G968,2,FALSE)</f>
        <v>Rob</v>
      </c>
      <c r="J921" t="str">
        <f>VLOOKUP(D921,products!$A$1:G968,3,FALSE)</f>
        <v>D</v>
      </c>
      <c r="K921" s="1">
        <f>VLOOKUP(D921,products!$A$1:G968,4,FALSE)</f>
        <v>0.2</v>
      </c>
      <c r="L921" s="6">
        <f>VLOOKUP(D921,products!$A$1:G968,5,FALSE)</f>
        <v>2.6849999999999996</v>
      </c>
      <c r="M921" s="6">
        <f t="shared" si="14"/>
        <v>13.424999999999997</v>
      </c>
      <c r="N921" t="s">
        <v>6196</v>
      </c>
      <c r="O921" t="s">
        <v>6204</v>
      </c>
    </row>
    <row r="922" spans="1:15" x14ac:dyDescent="0.4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2" t="str">
        <f>IF(_xlfn.XLOOKUP(C922,customers!$A$1:$A$1001,customers!$B$1:$B$1001,,0)=0," ",(_xlfn.XLOOKUP(C922,customers!$A$1:$A$1001,customers!$B$1:$B$1001,,0)))</f>
        <v>Hadley Reuven</v>
      </c>
      <c r="G922" s="2" t="str">
        <f>IF(VLOOKUP(C922,customers!$A$1:I1921,3,FALSE)=0," ",(VLOOKUP(C922,customers!$A$1:I1921,3,FALSE)))</f>
        <v>hreuvenpk@whitehouse.gov</v>
      </c>
      <c r="H922" s="2" t="str">
        <f>VLOOKUP(C922,customers!$A$1:I1921,7,FALSE)</f>
        <v>United States</v>
      </c>
      <c r="I922" t="str">
        <f>VLOOKUP(D922,products!$A$1:G969,2,FALSE)</f>
        <v>Rob</v>
      </c>
      <c r="J922" t="str">
        <f>VLOOKUP(D922,products!$A$1:G969,3,FALSE)</f>
        <v>D</v>
      </c>
      <c r="K922" s="1">
        <f>VLOOKUP(D922,products!$A$1:G969,4,FALSE)</f>
        <v>2.5</v>
      </c>
      <c r="L922" s="6">
        <f>VLOOKUP(D922,products!$A$1:G969,5,FALSE)</f>
        <v>20.584999999999997</v>
      </c>
      <c r="M922" s="6">
        <f t="shared" si="14"/>
        <v>123.50999999999999</v>
      </c>
      <c r="N922" t="s">
        <v>6196</v>
      </c>
      <c r="O922" t="s">
        <v>6204</v>
      </c>
    </row>
    <row r="923" spans="1:15" x14ac:dyDescent="0.4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2" t="str">
        <f>IF(_xlfn.XLOOKUP(C923,customers!$A$1:$A$1001,customers!$B$1:$B$1001,,0)=0," ",(_xlfn.XLOOKUP(C923,customers!$A$1:$A$1001,customers!$B$1:$B$1001,,0)))</f>
        <v>Mitch Attwool</v>
      </c>
      <c r="G923" s="2" t="str">
        <f>IF(VLOOKUP(C923,customers!$A$1:I1922,3,FALSE)=0," ",(VLOOKUP(C923,customers!$A$1:I1922,3,FALSE)))</f>
        <v>mattwoolpl@nba.com</v>
      </c>
      <c r="H923" s="2" t="str">
        <f>VLOOKUP(C923,customers!$A$1:I1922,7,FALSE)</f>
        <v>United States</v>
      </c>
      <c r="I923" t="str">
        <f>VLOOKUP(D923,products!$A$1:G970,2,FALSE)</f>
        <v>Lib</v>
      </c>
      <c r="J923" t="str">
        <f>VLOOKUP(D923,products!$A$1:G970,3,FALSE)</f>
        <v>D</v>
      </c>
      <c r="K923" s="1">
        <f>VLOOKUP(D923,products!$A$1:G970,4,FALSE)</f>
        <v>0.2</v>
      </c>
      <c r="L923" s="6">
        <f>VLOOKUP(D923,products!$A$1:G970,5,FALSE)</f>
        <v>3.8849999999999998</v>
      </c>
      <c r="M923" s="6">
        <f t="shared" si="14"/>
        <v>7.77</v>
      </c>
      <c r="N923" t="s">
        <v>6199</v>
      </c>
      <c r="O923" t="s">
        <v>6204</v>
      </c>
    </row>
    <row r="924" spans="1:15" x14ac:dyDescent="0.4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2" t="str">
        <f>IF(_xlfn.XLOOKUP(C924,customers!$A$1:$A$1001,customers!$B$1:$B$1001,,0)=0," ",(_xlfn.XLOOKUP(C924,customers!$A$1:$A$1001,customers!$B$1:$B$1001,,0)))</f>
        <v>Charin Maplethorp</v>
      </c>
      <c r="G924" s="2" t="str">
        <f>IF(VLOOKUP(C924,customers!$A$1:I1923,3,FALSE)=0," ",(VLOOKUP(C924,customers!$A$1:I1923,3,FALSE)))</f>
        <v xml:space="preserve"> </v>
      </c>
      <c r="H924" s="2" t="str">
        <f>VLOOKUP(C924,customers!$A$1:I1923,7,FALSE)</f>
        <v>United States</v>
      </c>
      <c r="I924" t="str">
        <f>VLOOKUP(D924,products!$A$1:G971,2,FALSE)</f>
        <v>Ara</v>
      </c>
      <c r="J924" t="str">
        <f>VLOOKUP(D924,products!$A$1:G971,3,FALSE)</f>
        <v>M</v>
      </c>
      <c r="K924" s="1">
        <f>VLOOKUP(D924,products!$A$1:G971,4,FALSE)</f>
        <v>1</v>
      </c>
      <c r="L924" s="6">
        <f>VLOOKUP(D924,products!$A$1:G971,5,FALSE)</f>
        <v>11.25</v>
      </c>
      <c r="M924" s="6">
        <f t="shared" si="14"/>
        <v>67.5</v>
      </c>
      <c r="N924" t="s">
        <v>6198</v>
      </c>
      <c r="O924" t="s">
        <v>6202</v>
      </c>
    </row>
    <row r="925" spans="1:15" x14ac:dyDescent="0.4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2" t="str">
        <f>IF(_xlfn.XLOOKUP(C925,customers!$A$1:$A$1001,customers!$B$1:$B$1001,,0)=0," ",(_xlfn.XLOOKUP(C925,customers!$A$1:$A$1001,customers!$B$1:$B$1001,,0)))</f>
        <v>Goldie Wynes</v>
      </c>
      <c r="G925" s="2" t="str">
        <f>IF(VLOOKUP(C925,customers!$A$1:I1924,3,FALSE)=0," ",(VLOOKUP(C925,customers!$A$1:I1924,3,FALSE)))</f>
        <v>gwynespn@dagondesign.com</v>
      </c>
      <c r="H925" s="2" t="str">
        <f>VLOOKUP(C925,customers!$A$1:I1924,7,FALSE)</f>
        <v>United States</v>
      </c>
      <c r="I925" t="str">
        <f>VLOOKUP(D925,products!$A$1:G972,2,FALSE)</f>
        <v>Exc</v>
      </c>
      <c r="J925" t="str">
        <f>VLOOKUP(D925,products!$A$1:G972,3,FALSE)</f>
        <v>D</v>
      </c>
      <c r="K925" s="1">
        <f>VLOOKUP(D925,products!$A$1:G972,4,FALSE)</f>
        <v>2.5</v>
      </c>
      <c r="L925" s="6">
        <f>VLOOKUP(D925,products!$A$1:G972,5,FALSE)</f>
        <v>27.945</v>
      </c>
      <c r="M925" s="6">
        <f t="shared" si="14"/>
        <v>27.945</v>
      </c>
      <c r="N925" t="s">
        <v>6197</v>
      </c>
      <c r="O925" t="s">
        <v>6204</v>
      </c>
    </row>
    <row r="926" spans="1:15" x14ac:dyDescent="0.4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2" t="str">
        <f>IF(_xlfn.XLOOKUP(C926,customers!$A$1:$A$1001,customers!$B$1:$B$1001,,0)=0," ",(_xlfn.XLOOKUP(C926,customers!$A$1:$A$1001,customers!$B$1:$B$1001,,0)))</f>
        <v>Celie MacCourt</v>
      </c>
      <c r="G926" s="2" t="str">
        <f>IF(VLOOKUP(C926,customers!$A$1:I1925,3,FALSE)=0," ",(VLOOKUP(C926,customers!$A$1:I1925,3,FALSE)))</f>
        <v>cmaccourtpo@amazon.com</v>
      </c>
      <c r="H926" s="2" t="str">
        <f>VLOOKUP(C926,customers!$A$1:I1925,7,FALSE)</f>
        <v>United States</v>
      </c>
      <c r="I926" t="str">
        <f>VLOOKUP(D926,products!$A$1:G973,2,FALSE)</f>
        <v>Ara</v>
      </c>
      <c r="J926" t="str">
        <f>VLOOKUP(D926,products!$A$1:G973,3,FALSE)</f>
        <v>L</v>
      </c>
      <c r="K926" s="1">
        <f>VLOOKUP(D926,products!$A$1:G973,4,FALSE)</f>
        <v>2.5</v>
      </c>
      <c r="L926" s="6">
        <f>VLOOKUP(D926,products!$A$1:G973,5,FALSE)</f>
        <v>29.784999999999997</v>
      </c>
      <c r="M926" s="6">
        <f t="shared" si="14"/>
        <v>89.35499999999999</v>
      </c>
      <c r="N926" t="s">
        <v>6198</v>
      </c>
      <c r="O926" t="s">
        <v>6203</v>
      </c>
    </row>
    <row r="927" spans="1:15" x14ac:dyDescent="0.4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2" t="str">
        <f>IF(_xlfn.XLOOKUP(C927,customers!$A$1:$A$1001,customers!$B$1:$B$1001,,0)=0," ",(_xlfn.XLOOKUP(C927,customers!$A$1:$A$1001,customers!$B$1:$B$1001,,0)))</f>
        <v>Derick Snow</v>
      </c>
      <c r="G927" s="2" t="str">
        <f>IF(VLOOKUP(C927,customers!$A$1:I1926,3,FALSE)=0," ",(VLOOKUP(C927,customers!$A$1:I1926,3,FALSE)))</f>
        <v xml:space="preserve"> </v>
      </c>
      <c r="H927" s="2" t="str">
        <f>VLOOKUP(C927,customers!$A$1:I1926,7,FALSE)</f>
        <v>United States</v>
      </c>
      <c r="I927" t="str">
        <f>VLOOKUP(D927,products!$A$1:G974,2,FALSE)</f>
        <v>Ara</v>
      </c>
      <c r="J927" t="str">
        <f>VLOOKUP(D927,products!$A$1:G974,3,FALSE)</f>
        <v>M</v>
      </c>
      <c r="K927" s="1">
        <f>VLOOKUP(D927,products!$A$1:G974,4,FALSE)</f>
        <v>0.5</v>
      </c>
      <c r="L927" s="6">
        <f>VLOOKUP(D927,products!$A$1:G974,5,FALSE)</f>
        <v>6.75</v>
      </c>
      <c r="M927" s="6">
        <f t="shared" si="14"/>
        <v>20.25</v>
      </c>
      <c r="N927" t="s">
        <v>6198</v>
      </c>
      <c r="O927" t="s">
        <v>6202</v>
      </c>
    </row>
    <row r="928" spans="1:15" x14ac:dyDescent="0.4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2" t="str">
        <f>IF(_xlfn.XLOOKUP(C928,customers!$A$1:$A$1001,customers!$B$1:$B$1001,,0)=0," ",(_xlfn.XLOOKUP(C928,customers!$A$1:$A$1001,customers!$B$1:$B$1001,,0)))</f>
        <v>Evy Wilsone</v>
      </c>
      <c r="G928" s="2" t="str">
        <f>IF(VLOOKUP(C928,customers!$A$1:I1927,3,FALSE)=0," ",(VLOOKUP(C928,customers!$A$1:I1927,3,FALSE)))</f>
        <v>ewilsonepq@eepurl.com</v>
      </c>
      <c r="H928" s="2" t="str">
        <f>VLOOKUP(C928,customers!$A$1:I1927,7,FALSE)</f>
        <v>United States</v>
      </c>
      <c r="I928" t="str">
        <f>VLOOKUP(D928,products!$A$1:G975,2,FALSE)</f>
        <v>Ara</v>
      </c>
      <c r="J928" t="str">
        <f>VLOOKUP(D928,products!$A$1:G975,3,FALSE)</f>
        <v>M</v>
      </c>
      <c r="K928" s="1">
        <f>VLOOKUP(D928,products!$A$1:G975,4,FALSE)</f>
        <v>0.5</v>
      </c>
      <c r="L928" s="6">
        <f>VLOOKUP(D928,products!$A$1:G975,5,FALSE)</f>
        <v>6.75</v>
      </c>
      <c r="M928" s="6">
        <f t="shared" si="14"/>
        <v>33.75</v>
      </c>
      <c r="N928" t="s">
        <v>6198</v>
      </c>
      <c r="O928" t="s">
        <v>6202</v>
      </c>
    </row>
    <row r="929" spans="1:15" x14ac:dyDescent="0.4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2" t="str">
        <f>IF(_xlfn.XLOOKUP(C929,customers!$A$1:$A$1001,customers!$B$1:$B$1001,,0)=0," ",(_xlfn.XLOOKUP(C929,customers!$A$1:$A$1001,customers!$B$1:$B$1001,,0)))</f>
        <v>Dolores Duffie</v>
      </c>
      <c r="G929" s="2" t="str">
        <f>IF(VLOOKUP(C929,customers!$A$1:I1928,3,FALSE)=0," ",(VLOOKUP(C929,customers!$A$1:I1928,3,FALSE)))</f>
        <v>dduffiepr@time.com</v>
      </c>
      <c r="H929" s="2" t="str">
        <f>VLOOKUP(C929,customers!$A$1:I1928,7,FALSE)</f>
        <v>United States</v>
      </c>
      <c r="I929" t="str">
        <f>VLOOKUP(D929,products!$A$1:G976,2,FALSE)</f>
        <v>Exc</v>
      </c>
      <c r="J929" t="str">
        <f>VLOOKUP(D929,products!$A$1:G976,3,FALSE)</f>
        <v>D</v>
      </c>
      <c r="K929" s="1">
        <f>VLOOKUP(D929,products!$A$1:G976,4,FALSE)</f>
        <v>2.5</v>
      </c>
      <c r="L929" s="6">
        <f>VLOOKUP(D929,products!$A$1:G976,5,FALSE)</f>
        <v>27.945</v>
      </c>
      <c r="M929" s="6">
        <f t="shared" si="14"/>
        <v>111.78</v>
      </c>
      <c r="N929" t="s">
        <v>6197</v>
      </c>
      <c r="O929" t="s">
        <v>6204</v>
      </c>
    </row>
    <row r="930" spans="1:15" x14ac:dyDescent="0.4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2" t="str">
        <f>IF(_xlfn.XLOOKUP(C930,customers!$A$1:$A$1001,customers!$B$1:$B$1001,,0)=0," ",(_xlfn.XLOOKUP(C930,customers!$A$1:$A$1001,customers!$B$1:$B$1001,,0)))</f>
        <v>Mathilda Matiasek</v>
      </c>
      <c r="G930" s="2" t="str">
        <f>IF(VLOOKUP(C930,customers!$A$1:I1929,3,FALSE)=0," ",(VLOOKUP(C930,customers!$A$1:I1929,3,FALSE)))</f>
        <v>mmatiasekps@ucoz.ru</v>
      </c>
      <c r="H930" s="2" t="str">
        <f>VLOOKUP(C930,customers!$A$1:I1929,7,FALSE)</f>
        <v>United States</v>
      </c>
      <c r="I930" t="str">
        <f>VLOOKUP(D930,products!$A$1:G977,2,FALSE)</f>
        <v>Exc</v>
      </c>
      <c r="J930" t="str">
        <f>VLOOKUP(D930,products!$A$1:G977,3,FALSE)</f>
        <v>M</v>
      </c>
      <c r="K930" s="1">
        <f>VLOOKUP(D930,products!$A$1:G977,4,FALSE)</f>
        <v>2.5</v>
      </c>
      <c r="L930" s="6">
        <f>VLOOKUP(D930,products!$A$1:G977,5,FALSE)</f>
        <v>31.624999999999996</v>
      </c>
      <c r="M930" s="6">
        <f t="shared" si="14"/>
        <v>63.249999999999993</v>
      </c>
      <c r="N930" t="s">
        <v>6197</v>
      </c>
      <c r="O930" t="s">
        <v>6202</v>
      </c>
    </row>
    <row r="931" spans="1:15" x14ac:dyDescent="0.4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2" t="str">
        <f>IF(_xlfn.XLOOKUP(C931,customers!$A$1:$A$1001,customers!$B$1:$B$1001,,0)=0," ",(_xlfn.XLOOKUP(C931,customers!$A$1:$A$1001,customers!$B$1:$B$1001,,0)))</f>
        <v>Jarred Camillo</v>
      </c>
      <c r="G931" s="2" t="str">
        <f>IF(VLOOKUP(C931,customers!$A$1:I1930,3,FALSE)=0," ",(VLOOKUP(C931,customers!$A$1:I1930,3,FALSE)))</f>
        <v>jcamillopt@shinystat.com</v>
      </c>
      <c r="H931" s="2" t="str">
        <f>VLOOKUP(C931,customers!$A$1:I1930,7,FALSE)</f>
        <v>United States</v>
      </c>
      <c r="I931" t="str">
        <f>VLOOKUP(D931,products!$A$1:G978,2,FALSE)</f>
        <v>Exc</v>
      </c>
      <c r="J931" t="str">
        <f>VLOOKUP(D931,products!$A$1:G978,3,FALSE)</f>
        <v>L</v>
      </c>
      <c r="K931" s="1">
        <f>VLOOKUP(D931,products!$A$1:G978,4,FALSE)</f>
        <v>0.2</v>
      </c>
      <c r="L931" s="6">
        <f>VLOOKUP(D931,products!$A$1:G978,5,FALSE)</f>
        <v>4.4550000000000001</v>
      </c>
      <c r="M931" s="6">
        <f t="shared" si="14"/>
        <v>8.91</v>
      </c>
      <c r="N931" t="s">
        <v>6197</v>
      </c>
      <c r="O931" t="s">
        <v>6203</v>
      </c>
    </row>
    <row r="932" spans="1:15" x14ac:dyDescent="0.4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2" t="str">
        <f>IF(_xlfn.XLOOKUP(C932,customers!$A$1:$A$1001,customers!$B$1:$B$1001,,0)=0," ",(_xlfn.XLOOKUP(C932,customers!$A$1:$A$1001,customers!$B$1:$B$1001,,0)))</f>
        <v>Kameko Philbrick</v>
      </c>
      <c r="G932" s="2" t="str">
        <f>IF(VLOOKUP(C932,customers!$A$1:I1931,3,FALSE)=0," ",(VLOOKUP(C932,customers!$A$1:I1931,3,FALSE)))</f>
        <v>kphilbrickpu@cdc.gov</v>
      </c>
      <c r="H932" s="2" t="str">
        <f>VLOOKUP(C932,customers!$A$1:I1931,7,FALSE)</f>
        <v>United States</v>
      </c>
      <c r="I932" t="str">
        <f>VLOOKUP(D932,products!$A$1:G979,2,FALSE)</f>
        <v>Exc</v>
      </c>
      <c r="J932" t="str">
        <f>VLOOKUP(D932,products!$A$1:G979,3,FALSE)</f>
        <v>D</v>
      </c>
      <c r="K932" s="1">
        <f>VLOOKUP(D932,products!$A$1:G979,4,FALSE)</f>
        <v>1</v>
      </c>
      <c r="L932" s="6">
        <f>VLOOKUP(D932,products!$A$1:G979,5,FALSE)</f>
        <v>12.15</v>
      </c>
      <c r="M932" s="6">
        <f t="shared" si="14"/>
        <v>12.15</v>
      </c>
      <c r="N932" t="s">
        <v>6197</v>
      </c>
      <c r="O932" t="s">
        <v>6204</v>
      </c>
    </row>
    <row r="933" spans="1:15" x14ac:dyDescent="0.4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2" t="str">
        <f>IF(_xlfn.XLOOKUP(C933,customers!$A$1:$A$1001,customers!$B$1:$B$1001,,0)=0," ",(_xlfn.XLOOKUP(C933,customers!$A$1:$A$1001,customers!$B$1:$B$1001,,0)))</f>
        <v>Mallory Shrimpling</v>
      </c>
      <c r="G933" s="2" t="str">
        <f>IF(VLOOKUP(C933,customers!$A$1:I1932,3,FALSE)=0," ",(VLOOKUP(C933,customers!$A$1:I1932,3,FALSE)))</f>
        <v xml:space="preserve"> </v>
      </c>
      <c r="H933" s="2" t="str">
        <f>VLOOKUP(C933,customers!$A$1:I1932,7,FALSE)</f>
        <v>United States</v>
      </c>
      <c r="I933" t="str">
        <f>VLOOKUP(D933,products!$A$1:G980,2,FALSE)</f>
        <v>Ara</v>
      </c>
      <c r="J933" t="str">
        <f>VLOOKUP(D933,products!$A$1:G980,3,FALSE)</f>
        <v>D</v>
      </c>
      <c r="K933" s="1">
        <f>VLOOKUP(D933,products!$A$1:G980,4,FALSE)</f>
        <v>0.5</v>
      </c>
      <c r="L933" s="6">
        <f>VLOOKUP(D933,products!$A$1:G980,5,FALSE)</f>
        <v>5.97</v>
      </c>
      <c r="M933" s="6">
        <f t="shared" si="14"/>
        <v>23.88</v>
      </c>
      <c r="N933" t="s">
        <v>6198</v>
      </c>
      <c r="O933" t="s">
        <v>6204</v>
      </c>
    </row>
    <row r="934" spans="1:15" x14ac:dyDescent="0.4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2" t="str">
        <f>IF(_xlfn.XLOOKUP(C934,customers!$A$1:$A$1001,customers!$B$1:$B$1001,,0)=0," ",(_xlfn.XLOOKUP(C934,customers!$A$1:$A$1001,customers!$B$1:$B$1001,,0)))</f>
        <v>Barnett Sillis</v>
      </c>
      <c r="G934" s="2" t="str">
        <f>IF(VLOOKUP(C934,customers!$A$1:I1933,3,FALSE)=0," ",(VLOOKUP(C934,customers!$A$1:I1933,3,FALSE)))</f>
        <v>bsillispw@istockphoto.com</v>
      </c>
      <c r="H934" s="2" t="str">
        <f>VLOOKUP(C934,customers!$A$1:I1933,7,FALSE)</f>
        <v>United States</v>
      </c>
      <c r="I934" t="str">
        <f>VLOOKUP(D934,products!$A$1:G981,2,FALSE)</f>
        <v>Exc</v>
      </c>
      <c r="J934" t="str">
        <f>VLOOKUP(D934,products!$A$1:G981,3,FALSE)</f>
        <v>M</v>
      </c>
      <c r="K934" s="1">
        <f>VLOOKUP(D934,products!$A$1:G981,4,FALSE)</f>
        <v>1</v>
      </c>
      <c r="L934" s="6">
        <f>VLOOKUP(D934,products!$A$1:G981,5,FALSE)</f>
        <v>13.75</v>
      </c>
      <c r="M934" s="6">
        <f t="shared" si="14"/>
        <v>55</v>
      </c>
      <c r="N934" t="s">
        <v>6197</v>
      </c>
      <c r="O934" t="s">
        <v>6202</v>
      </c>
    </row>
    <row r="935" spans="1:15" x14ac:dyDescent="0.4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2" t="str">
        <f>IF(_xlfn.XLOOKUP(C935,customers!$A$1:$A$1001,customers!$B$1:$B$1001,,0)=0," ",(_xlfn.XLOOKUP(C935,customers!$A$1:$A$1001,customers!$B$1:$B$1001,,0)))</f>
        <v>Brenn Dundredge</v>
      </c>
      <c r="G935" s="2" t="str">
        <f>IF(VLOOKUP(C935,customers!$A$1:I1934,3,FALSE)=0," ",(VLOOKUP(C935,customers!$A$1:I1934,3,FALSE)))</f>
        <v xml:space="preserve"> </v>
      </c>
      <c r="H935" s="2" t="str">
        <f>VLOOKUP(C935,customers!$A$1:I1934,7,FALSE)</f>
        <v>United States</v>
      </c>
      <c r="I935" t="str">
        <f>VLOOKUP(D935,products!$A$1:G982,2,FALSE)</f>
        <v>Rob</v>
      </c>
      <c r="J935" t="str">
        <f>VLOOKUP(D935,products!$A$1:G982,3,FALSE)</f>
        <v>D</v>
      </c>
      <c r="K935" s="1">
        <f>VLOOKUP(D935,products!$A$1:G982,4,FALSE)</f>
        <v>1</v>
      </c>
      <c r="L935" s="6">
        <f>VLOOKUP(D935,products!$A$1:G982,5,FALSE)</f>
        <v>8.9499999999999993</v>
      </c>
      <c r="M935" s="6">
        <f t="shared" si="14"/>
        <v>26.849999999999998</v>
      </c>
      <c r="N935" t="s">
        <v>6196</v>
      </c>
      <c r="O935" t="s">
        <v>6204</v>
      </c>
    </row>
    <row r="936" spans="1:15" x14ac:dyDescent="0.4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2" t="str">
        <f>IF(_xlfn.XLOOKUP(C936,customers!$A$1:$A$1001,customers!$B$1:$B$1001,,0)=0," ",(_xlfn.XLOOKUP(C936,customers!$A$1:$A$1001,customers!$B$1:$B$1001,,0)))</f>
        <v>Read Cutts</v>
      </c>
      <c r="G936" s="2" t="str">
        <f>IF(VLOOKUP(C936,customers!$A$1:I1935,3,FALSE)=0," ",(VLOOKUP(C936,customers!$A$1:I1935,3,FALSE)))</f>
        <v>rcuttspy@techcrunch.com</v>
      </c>
      <c r="H936" s="2" t="str">
        <f>VLOOKUP(C936,customers!$A$1:I1935,7,FALSE)</f>
        <v>United States</v>
      </c>
      <c r="I936" t="str">
        <f>VLOOKUP(D936,products!$A$1:G983,2,FALSE)</f>
        <v>Rob</v>
      </c>
      <c r="J936" t="str">
        <f>VLOOKUP(D936,products!$A$1:G983,3,FALSE)</f>
        <v>M</v>
      </c>
      <c r="K936" s="1">
        <f>VLOOKUP(D936,products!$A$1:G983,4,FALSE)</f>
        <v>2.5</v>
      </c>
      <c r="L936" s="6">
        <f>VLOOKUP(D936,products!$A$1:G983,5,FALSE)</f>
        <v>22.884999999999998</v>
      </c>
      <c r="M936" s="6">
        <f t="shared" si="14"/>
        <v>114.42499999999998</v>
      </c>
      <c r="N936" t="s">
        <v>6196</v>
      </c>
      <c r="O936" t="s">
        <v>6202</v>
      </c>
    </row>
    <row r="937" spans="1:15" x14ac:dyDescent="0.4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2" t="str">
        <f>IF(_xlfn.XLOOKUP(C937,customers!$A$1:$A$1001,customers!$B$1:$B$1001,,0)=0," ",(_xlfn.XLOOKUP(C937,customers!$A$1:$A$1001,customers!$B$1:$B$1001,,0)))</f>
        <v>Michale Delves</v>
      </c>
      <c r="G937" s="2" t="str">
        <f>IF(VLOOKUP(C937,customers!$A$1:I1936,3,FALSE)=0," ",(VLOOKUP(C937,customers!$A$1:I1936,3,FALSE)))</f>
        <v>mdelvespz@nature.com</v>
      </c>
      <c r="H937" s="2" t="str">
        <f>VLOOKUP(C937,customers!$A$1:I1936,7,FALSE)</f>
        <v>United States</v>
      </c>
      <c r="I937" t="str">
        <f>VLOOKUP(D937,products!$A$1:G984,2,FALSE)</f>
        <v>Ara</v>
      </c>
      <c r="J937" t="str">
        <f>VLOOKUP(D937,products!$A$1:G984,3,FALSE)</f>
        <v>M</v>
      </c>
      <c r="K937" s="1">
        <f>VLOOKUP(D937,products!$A$1:G984,4,FALSE)</f>
        <v>2.5</v>
      </c>
      <c r="L937" s="6">
        <f>VLOOKUP(D937,products!$A$1:G984,5,FALSE)</f>
        <v>25.874999999999996</v>
      </c>
      <c r="M937" s="6">
        <f t="shared" si="14"/>
        <v>155.24999999999997</v>
      </c>
      <c r="N937" t="s">
        <v>6198</v>
      </c>
      <c r="O937" t="s">
        <v>6202</v>
      </c>
    </row>
    <row r="938" spans="1:15" x14ac:dyDescent="0.4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2" t="str">
        <f>IF(_xlfn.XLOOKUP(C938,customers!$A$1:$A$1001,customers!$B$1:$B$1001,,0)=0," ",(_xlfn.XLOOKUP(C938,customers!$A$1:$A$1001,customers!$B$1:$B$1001,,0)))</f>
        <v>Devland Gritton</v>
      </c>
      <c r="G938" s="2" t="str">
        <f>IF(VLOOKUP(C938,customers!$A$1:I1937,3,FALSE)=0," ",(VLOOKUP(C938,customers!$A$1:I1937,3,FALSE)))</f>
        <v>dgrittonq0@nydailynews.com</v>
      </c>
      <c r="H938" s="2" t="str">
        <f>VLOOKUP(C938,customers!$A$1:I1937,7,FALSE)</f>
        <v>United States</v>
      </c>
      <c r="I938" t="str">
        <f>VLOOKUP(D938,products!$A$1:G985,2,FALSE)</f>
        <v>Lib</v>
      </c>
      <c r="J938" t="str">
        <f>VLOOKUP(D938,products!$A$1:G985,3,FALSE)</f>
        <v>D</v>
      </c>
      <c r="K938" s="1">
        <f>VLOOKUP(D938,products!$A$1:G985,4,FALSE)</f>
        <v>0.5</v>
      </c>
      <c r="L938" s="6">
        <f>VLOOKUP(D938,products!$A$1:G985,5,FALSE)</f>
        <v>7.77</v>
      </c>
      <c r="M938" s="6">
        <f t="shared" si="14"/>
        <v>23.31</v>
      </c>
      <c r="N938" t="s">
        <v>6199</v>
      </c>
      <c r="O938" t="s">
        <v>6204</v>
      </c>
    </row>
    <row r="939" spans="1:15" x14ac:dyDescent="0.4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2" t="str">
        <f>IF(_xlfn.XLOOKUP(C939,customers!$A$1:$A$1001,customers!$B$1:$B$1001,,0)=0," ",(_xlfn.XLOOKUP(C939,customers!$A$1:$A$1001,customers!$B$1:$B$1001,,0)))</f>
        <v>Devland Gritton</v>
      </c>
      <c r="G939" s="2" t="str">
        <f>IF(VLOOKUP(C939,customers!$A$1:I1938,3,FALSE)=0," ",(VLOOKUP(C939,customers!$A$1:I1938,3,FALSE)))</f>
        <v>dgrittonq0@nydailynews.com</v>
      </c>
      <c r="H939" s="2" t="str">
        <f>VLOOKUP(C939,customers!$A$1:I1938,7,FALSE)</f>
        <v>United States</v>
      </c>
      <c r="I939" t="str">
        <f>VLOOKUP(D939,products!$A$1:G986,2,FALSE)</f>
        <v>Rob</v>
      </c>
      <c r="J939" t="str">
        <f>VLOOKUP(D939,products!$A$1:G986,3,FALSE)</f>
        <v>M</v>
      </c>
      <c r="K939" s="1">
        <f>VLOOKUP(D939,products!$A$1:G986,4,FALSE)</f>
        <v>2.5</v>
      </c>
      <c r="L939" s="6">
        <f>VLOOKUP(D939,products!$A$1:G986,5,FALSE)</f>
        <v>22.884999999999998</v>
      </c>
      <c r="M939" s="6">
        <f t="shared" si="14"/>
        <v>91.539999999999992</v>
      </c>
      <c r="N939" t="s">
        <v>6196</v>
      </c>
      <c r="O939" t="s">
        <v>6202</v>
      </c>
    </row>
    <row r="940" spans="1:15" x14ac:dyDescent="0.4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2" t="str">
        <f>IF(_xlfn.XLOOKUP(C940,customers!$A$1:$A$1001,customers!$B$1:$B$1001,,0)=0," ",(_xlfn.XLOOKUP(C940,customers!$A$1:$A$1001,customers!$B$1:$B$1001,,0)))</f>
        <v>Dell Gut</v>
      </c>
      <c r="G940" s="2" t="str">
        <f>IF(VLOOKUP(C940,customers!$A$1:I1939,3,FALSE)=0," ",(VLOOKUP(C940,customers!$A$1:I1939,3,FALSE)))</f>
        <v>dgutq2@umich.edu</v>
      </c>
      <c r="H940" s="2" t="str">
        <f>VLOOKUP(C940,customers!$A$1:I1939,7,FALSE)</f>
        <v>United States</v>
      </c>
      <c r="I940" t="str">
        <f>VLOOKUP(D940,products!$A$1:G987,2,FALSE)</f>
        <v>Exc</v>
      </c>
      <c r="J940" t="str">
        <f>VLOOKUP(D940,products!$A$1:G987,3,FALSE)</f>
        <v>L</v>
      </c>
      <c r="K940" s="1">
        <f>VLOOKUP(D940,products!$A$1:G987,4,FALSE)</f>
        <v>1</v>
      </c>
      <c r="L940" s="6">
        <f>VLOOKUP(D940,products!$A$1:G987,5,FALSE)</f>
        <v>14.85</v>
      </c>
      <c r="M940" s="6">
        <f t="shared" si="14"/>
        <v>74.25</v>
      </c>
      <c r="N940" t="s">
        <v>6197</v>
      </c>
      <c r="O940" t="s">
        <v>6203</v>
      </c>
    </row>
    <row r="941" spans="1:15" x14ac:dyDescent="0.4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2" t="str">
        <f>IF(_xlfn.XLOOKUP(C941,customers!$A$1:$A$1001,customers!$B$1:$B$1001,,0)=0," ",(_xlfn.XLOOKUP(C941,customers!$A$1:$A$1001,customers!$B$1:$B$1001,,0)))</f>
        <v>Willy Pummery</v>
      </c>
      <c r="G941" s="2" t="str">
        <f>IF(VLOOKUP(C941,customers!$A$1:I1940,3,FALSE)=0," ",(VLOOKUP(C941,customers!$A$1:I1940,3,FALSE)))</f>
        <v>wpummeryq3@topsy.com</v>
      </c>
      <c r="H941" s="2" t="str">
        <f>VLOOKUP(C941,customers!$A$1:I1940,7,FALSE)</f>
        <v>United States</v>
      </c>
      <c r="I941" t="str">
        <f>VLOOKUP(D941,products!$A$1:G988,2,FALSE)</f>
        <v>Lib</v>
      </c>
      <c r="J941" t="str">
        <f>VLOOKUP(D941,products!$A$1:G988,3,FALSE)</f>
        <v>L</v>
      </c>
      <c r="K941" s="1">
        <f>VLOOKUP(D941,products!$A$1:G988,4,FALSE)</f>
        <v>0.2</v>
      </c>
      <c r="L941" s="6">
        <f>VLOOKUP(D941,products!$A$1:G988,5,FALSE)</f>
        <v>4.7549999999999999</v>
      </c>
      <c r="M941" s="6">
        <f t="shared" si="14"/>
        <v>28.53</v>
      </c>
      <c r="N941" t="s">
        <v>6199</v>
      </c>
      <c r="O941" t="s">
        <v>6203</v>
      </c>
    </row>
    <row r="942" spans="1:15" x14ac:dyDescent="0.4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2" t="str">
        <f>IF(_xlfn.XLOOKUP(C942,customers!$A$1:$A$1001,customers!$B$1:$B$1001,,0)=0," ",(_xlfn.XLOOKUP(C942,customers!$A$1:$A$1001,customers!$B$1:$B$1001,,0)))</f>
        <v>Geoffrey Siuda</v>
      </c>
      <c r="G942" s="2" t="str">
        <f>IF(VLOOKUP(C942,customers!$A$1:I1941,3,FALSE)=0," ",(VLOOKUP(C942,customers!$A$1:I1941,3,FALSE)))</f>
        <v>gsiudaq4@nytimes.com</v>
      </c>
      <c r="H942" s="2" t="str">
        <f>VLOOKUP(C942,customers!$A$1:I1941,7,FALSE)</f>
        <v>United States</v>
      </c>
      <c r="I942" t="str">
        <f>VLOOKUP(D942,products!$A$1:G989,2,FALSE)</f>
        <v>Rob</v>
      </c>
      <c r="J942" t="str">
        <f>VLOOKUP(D942,products!$A$1:G989,3,FALSE)</f>
        <v>L</v>
      </c>
      <c r="K942" s="1">
        <f>VLOOKUP(D942,products!$A$1:G989,4,FALSE)</f>
        <v>0.5</v>
      </c>
      <c r="L942" s="6">
        <f>VLOOKUP(D942,products!$A$1:G989,5,FALSE)</f>
        <v>7.169999999999999</v>
      </c>
      <c r="M942" s="6">
        <f t="shared" si="14"/>
        <v>14.339999999999998</v>
      </c>
      <c r="N942" t="s">
        <v>6196</v>
      </c>
      <c r="O942" t="s">
        <v>6203</v>
      </c>
    </row>
    <row r="943" spans="1:15" x14ac:dyDescent="0.4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2" t="str">
        <f>IF(_xlfn.XLOOKUP(C943,customers!$A$1:$A$1001,customers!$B$1:$B$1001,,0)=0," ",(_xlfn.XLOOKUP(C943,customers!$A$1:$A$1001,customers!$B$1:$B$1001,,0)))</f>
        <v>Henderson Crowne</v>
      </c>
      <c r="G943" s="2" t="str">
        <f>IF(VLOOKUP(C943,customers!$A$1:I1942,3,FALSE)=0," ",(VLOOKUP(C943,customers!$A$1:I1942,3,FALSE)))</f>
        <v>hcrowneq5@wufoo.com</v>
      </c>
      <c r="H943" s="2" t="str">
        <f>VLOOKUP(C943,customers!$A$1:I1942,7,FALSE)</f>
        <v>Ireland</v>
      </c>
      <c r="I943" t="str">
        <f>VLOOKUP(D943,products!$A$1:G990,2,FALSE)</f>
        <v>Ara</v>
      </c>
      <c r="J943" t="str">
        <f>VLOOKUP(D943,products!$A$1:G990,3,FALSE)</f>
        <v>L</v>
      </c>
      <c r="K943" s="1">
        <f>VLOOKUP(D943,products!$A$1:G990,4,FALSE)</f>
        <v>0.5</v>
      </c>
      <c r="L943" s="6">
        <f>VLOOKUP(D943,products!$A$1:G990,5,FALSE)</f>
        <v>7.77</v>
      </c>
      <c r="M943" s="6">
        <f t="shared" si="14"/>
        <v>15.54</v>
      </c>
      <c r="N943" t="s">
        <v>6198</v>
      </c>
      <c r="O943" t="s">
        <v>6203</v>
      </c>
    </row>
    <row r="944" spans="1:15" x14ac:dyDescent="0.4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2" t="str">
        <f>IF(_xlfn.XLOOKUP(C944,customers!$A$1:$A$1001,customers!$B$1:$B$1001,,0)=0," ",(_xlfn.XLOOKUP(C944,customers!$A$1:$A$1001,customers!$B$1:$B$1001,,0)))</f>
        <v>Vernor Pawsey</v>
      </c>
      <c r="G944" s="2" t="str">
        <f>IF(VLOOKUP(C944,customers!$A$1:I1943,3,FALSE)=0," ",(VLOOKUP(C944,customers!$A$1:I1943,3,FALSE)))</f>
        <v>vpawseyq6@tiny.cc</v>
      </c>
      <c r="H944" s="2" t="str">
        <f>VLOOKUP(C944,customers!$A$1:I1943,7,FALSE)</f>
        <v>United States</v>
      </c>
      <c r="I944" t="str">
        <f>VLOOKUP(D944,products!$A$1:G991,2,FALSE)</f>
        <v>Rob</v>
      </c>
      <c r="J944" t="str">
        <f>VLOOKUP(D944,products!$A$1:G991,3,FALSE)</f>
        <v>L</v>
      </c>
      <c r="K944" s="1">
        <f>VLOOKUP(D944,products!$A$1:G991,4,FALSE)</f>
        <v>1</v>
      </c>
      <c r="L944" s="6">
        <f>VLOOKUP(D944,products!$A$1:G991,5,FALSE)</f>
        <v>11.95</v>
      </c>
      <c r="M944" s="6">
        <f t="shared" si="14"/>
        <v>35.849999999999994</v>
      </c>
      <c r="N944" t="s">
        <v>6196</v>
      </c>
      <c r="O944" t="s">
        <v>6203</v>
      </c>
    </row>
    <row r="945" spans="1:15" x14ac:dyDescent="0.4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2" t="str">
        <f>IF(_xlfn.XLOOKUP(C945,customers!$A$1:$A$1001,customers!$B$1:$B$1001,,0)=0," ",(_xlfn.XLOOKUP(C945,customers!$A$1:$A$1001,customers!$B$1:$B$1001,,0)))</f>
        <v>Augustin Waterhouse</v>
      </c>
      <c r="G945" s="2" t="str">
        <f>IF(VLOOKUP(C945,customers!$A$1:I1944,3,FALSE)=0," ",(VLOOKUP(C945,customers!$A$1:I1944,3,FALSE)))</f>
        <v>awaterhouseq7@istockphoto.com</v>
      </c>
      <c r="H945" s="2" t="str">
        <f>VLOOKUP(C945,customers!$A$1:I1944,7,FALSE)</f>
        <v>United States</v>
      </c>
      <c r="I945" t="str">
        <f>VLOOKUP(D945,products!$A$1:G992,2,FALSE)</f>
        <v>Ara</v>
      </c>
      <c r="J945" t="str">
        <f>VLOOKUP(D945,products!$A$1:G992,3,FALSE)</f>
        <v>L</v>
      </c>
      <c r="K945" s="1">
        <f>VLOOKUP(D945,products!$A$1:G992,4,FALSE)</f>
        <v>0.5</v>
      </c>
      <c r="L945" s="6">
        <f>VLOOKUP(D945,products!$A$1:G992,5,FALSE)</f>
        <v>7.77</v>
      </c>
      <c r="M945" s="6">
        <f t="shared" si="14"/>
        <v>46.62</v>
      </c>
      <c r="N945" t="s">
        <v>6198</v>
      </c>
      <c r="O945" t="s">
        <v>6203</v>
      </c>
    </row>
    <row r="946" spans="1:15" x14ac:dyDescent="0.4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2" t="str">
        <f>IF(_xlfn.XLOOKUP(C946,customers!$A$1:$A$1001,customers!$B$1:$B$1001,,0)=0," ",(_xlfn.XLOOKUP(C946,customers!$A$1:$A$1001,customers!$B$1:$B$1001,,0)))</f>
        <v>Fanchon Haughian</v>
      </c>
      <c r="G946" s="2" t="str">
        <f>IF(VLOOKUP(C946,customers!$A$1:I1945,3,FALSE)=0," ",(VLOOKUP(C946,customers!$A$1:I1945,3,FALSE)))</f>
        <v>fhaughianq8@1688.com</v>
      </c>
      <c r="H946" s="2" t="str">
        <f>VLOOKUP(C946,customers!$A$1:I1945,7,FALSE)</f>
        <v>United States</v>
      </c>
      <c r="I946" t="str">
        <f>VLOOKUP(D946,products!$A$1:G993,2,FALSE)</f>
        <v>Rob</v>
      </c>
      <c r="J946" t="str">
        <f>VLOOKUP(D946,products!$A$1:G993,3,FALSE)</f>
        <v>L</v>
      </c>
      <c r="K946" s="1">
        <f>VLOOKUP(D946,products!$A$1:G993,4,FALSE)</f>
        <v>0.5</v>
      </c>
      <c r="L946" s="6">
        <f>VLOOKUP(D946,products!$A$1:G993,5,FALSE)</f>
        <v>7.169999999999999</v>
      </c>
      <c r="M946" s="6">
        <f t="shared" si="14"/>
        <v>35.849999999999994</v>
      </c>
      <c r="N946" t="s">
        <v>6196</v>
      </c>
      <c r="O946" t="s">
        <v>6203</v>
      </c>
    </row>
    <row r="947" spans="1:15" x14ac:dyDescent="0.4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2" t="str">
        <f>IF(_xlfn.XLOOKUP(C947,customers!$A$1:$A$1001,customers!$B$1:$B$1001,,0)=0," ",(_xlfn.XLOOKUP(C947,customers!$A$1:$A$1001,customers!$B$1:$B$1001,,0)))</f>
        <v>Jaimie Hatz</v>
      </c>
      <c r="G947" s="2" t="str">
        <f>IF(VLOOKUP(C947,customers!$A$1:I1946,3,FALSE)=0," ",(VLOOKUP(C947,customers!$A$1:I1946,3,FALSE)))</f>
        <v xml:space="preserve"> </v>
      </c>
      <c r="H947" s="2" t="str">
        <f>VLOOKUP(C947,customers!$A$1:I1946,7,FALSE)</f>
        <v>United States</v>
      </c>
      <c r="I947" t="str">
        <f>VLOOKUP(D947,products!$A$1:G994,2,FALSE)</f>
        <v>Lib</v>
      </c>
      <c r="J947" t="str">
        <f>VLOOKUP(D947,products!$A$1:G994,3,FALSE)</f>
        <v>D</v>
      </c>
      <c r="K947" s="1">
        <f>VLOOKUP(D947,products!$A$1:G994,4,FALSE)</f>
        <v>2.5</v>
      </c>
      <c r="L947" s="6">
        <f>VLOOKUP(D947,products!$A$1:G994,5,FALSE)</f>
        <v>29.784999999999997</v>
      </c>
      <c r="M947" s="6">
        <f t="shared" si="14"/>
        <v>119.13999999999999</v>
      </c>
      <c r="N947" t="s">
        <v>6199</v>
      </c>
      <c r="O947" t="s">
        <v>6204</v>
      </c>
    </row>
    <row r="948" spans="1:15" x14ac:dyDescent="0.4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2" t="str">
        <f>IF(_xlfn.XLOOKUP(C948,customers!$A$1:$A$1001,customers!$B$1:$B$1001,,0)=0," ",(_xlfn.XLOOKUP(C948,customers!$A$1:$A$1001,customers!$B$1:$B$1001,,0)))</f>
        <v>Edeline Edney</v>
      </c>
      <c r="G948" s="2" t="str">
        <f>IF(VLOOKUP(C948,customers!$A$1:I1947,3,FALSE)=0," ",(VLOOKUP(C948,customers!$A$1:I1947,3,FALSE)))</f>
        <v xml:space="preserve"> </v>
      </c>
      <c r="H948" s="2" t="str">
        <f>VLOOKUP(C948,customers!$A$1:I1947,7,FALSE)</f>
        <v>United States</v>
      </c>
      <c r="I948" t="str">
        <f>VLOOKUP(D948,products!$A$1:G995,2,FALSE)</f>
        <v>Lib</v>
      </c>
      <c r="J948" t="str">
        <f>VLOOKUP(D948,products!$A$1:G995,3,FALSE)</f>
        <v>D</v>
      </c>
      <c r="K948" s="1">
        <f>VLOOKUP(D948,products!$A$1:G995,4,FALSE)</f>
        <v>0.5</v>
      </c>
      <c r="L948" s="6">
        <f>VLOOKUP(D948,products!$A$1:G995,5,FALSE)</f>
        <v>7.77</v>
      </c>
      <c r="M948" s="6">
        <f t="shared" si="14"/>
        <v>23.31</v>
      </c>
      <c r="N948" t="s">
        <v>6199</v>
      </c>
      <c r="O948" t="s">
        <v>6204</v>
      </c>
    </row>
    <row r="949" spans="1:15" x14ac:dyDescent="0.4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2" t="str">
        <f>IF(_xlfn.XLOOKUP(C949,customers!$A$1:$A$1001,customers!$B$1:$B$1001,,0)=0," ",(_xlfn.XLOOKUP(C949,customers!$A$1:$A$1001,customers!$B$1:$B$1001,,0)))</f>
        <v>Rickie Faltin</v>
      </c>
      <c r="G949" s="2" t="str">
        <f>IF(VLOOKUP(C949,customers!$A$1:I1948,3,FALSE)=0," ",(VLOOKUP(C949,customers!$A$1:I1948,3,FALSE)))</f>
        <v>rfaltinqb@topsy.com</v>
      </c>
      <c r="H949" s="2" t="str">
        <f>VLOOKUP(C949,customers!$A$1:I1948,7,FALSE)</f>
        <v>Ireland</v>
      </c>
      <c r="I949" t="str">
        <f>VLOOKUP(D949,products!$A$1:G996,2,FALSE)</f>
        <v>Ara</v>
      </c>
      <c r="J949" t="str">
        <f>VLOOKUP(D949,products!$A$1:G996,3,FALSE)</f>
        <v>M</v>
      </c>
      <c r="K949" s="1">
        <f>VLOOKUP(D949,products!$A$1:G996,4,FALSE)</f>
        <v>1</v>
      </c>
      <c r="L949" s="6">
        <f>VLOOKUP(D949,products!$A$1:G996,5,FALSE)</f>
        <v>11.25</v>
      </c>
      <c r="M949" s="6">
        <f t="shared" si="14"/>
        <v>11.25</v>
      </c>
      <c r="N949" t="s">
        <v>6198</v>
      </c>
      <c r="O949" t="s">
        <v>6202</v>
      </c>
    </row>
    <row r="950" spans="1:15" x14ac:dyDescent="0.4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2" t="str">
        <f>IF(_xlfn.XLOOKUP(C950,customers!$A$1:$A$1001,customers!$B$1:$B$1001,,0)=0," ",(_xlfn.XLOOKUP(C950,customers!$A$1:$A$1001,customers!$B$1:$B$1001,,0)))</f>
        <v>Gnni Cheeke</v>
      </c>
      <c r="G950" s="2" t="str">
        <f>IF(VLOOKUP(C950,customers!$A$1:I1949,3,FALSE)=0," ",(VLOOKUP(C950,customers!$A$1:I1949,3,FALSE)))</f>
        <v>gcheekeqc@sitemeter.com</v>
      </c>
      <c r="H950" s="2" t="str">
        <f>VLOOKUP(C950,customers!$A$1:I1949,7,FALSE)</f>
        <v>United Kingdom</v>
      </c>
      <c r="I950" t="str">
        <f>VLOOKUP(D950,products!$A$1:G997,2,FALSE)</f>
        <v>Exc</v>
      </c>
      <c r="J950" t="str">
        <f>VLOOKUP(D950,products!$A$1:G997,3,FALSE)</f>
        <v>D</v>
      </c>
      <c r="K950" s="1">
        <f>VLOOKUP(D950,products!$A$1:G997,4,FALSE)</f>
        <v>2.5</v>
      </c>
      <c r="L950" s="6">
        <f>VLOOKUP(D950,products!$A$1:G997,5,FALSE)</f>
        <v>27.945</v>
      </c>
      <c r="M950" s="6">
        <f t="shared" si="14"/>
        <v>83.835000000000008</v>
      </c>
      <c r="N950" t="s">
        <v>6197</v>
      </c>
      <c r="O950" t="s">
        <v>6204</v>
      </c>
    </row>
    <row r="951" spans="1:15" x14ac:dyDescent="0.4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2" t="str">
        <f>IF(_xlfn.XLOOKUP(C951,customers!$A$1:$A$1001,customers!$B$1:$B$1001,,0)=0," ",(_xlfn.XLOOKUP(C951,customers!$A$1:$A$1001,customers!$B$1:$B$1001,,0)))</f>
        <v>Gwenni Ratt</v>
      </c>
      <c r="G951" s="2" t="str">
        <f>IF(VLOOKUP(C951,customers!$A$1:I1950,3,FALSE)=0," ",(VLOOKUP(C951,customers!$A$1:I1950,3,FALSE)))</f>
        <v>grattqd@phpbb.com</v>
      </c>
      <c r="H951" s="2" t="str">
        <f>VLOOKUP(C951,customers!$A$1:I1950,7,FALSE)</f>
        <v>Ireland</v>
      </c>
      <c r="I951" t="str">
        <f>VLOOKUP(D951,products!$A$1:G998,2,FALSE)</f>
        <v>Rob</v>
      </c>
      <c r="J951" t="str">
        <f>VLOOKUP(D951,products!$A$1:G998,3,FALSE)</f>
        <v>L</v>
      </c>
      <c r="K951" s="1">
        <f>VLOOKUP(D951,products!$A$1:G998,4,FALSE)</f>
        <v>2.5</v>
      </c>
      <c r="L951" s="6">
        <f>VLOOKUP(D951,products!$A$1:G998,5,FALSE)</f>
        <v>27.484999999999996</v>
      </c>
      <c r="M951" s="6">
        <f t="shared" si="14"/>
        <v>109.93999999999998</v>
      </c>
      <c r="N951" t="s">
        <v>6196</v>
      </c>
      <c r="O951" t="s">
        <v>6203</v>
      </c>
    </row>
    <row r="952" spans="1:15" x14ac:dyDescent="0.4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2" t="str">
        <f>IF(_xlfn.XLOOKUP(C952,customers!$A$1:$A$1001,customers!$B$1:$B$1001,,0)=0," ",(_xlfn.XLOOKUP(C952,customers!$A$1:$A$1001,customers!$B$1:$B$1001,,0)))</f>
        <v>Johnath Fairebrother</v>
      </c>
      <c r="G952" s="2" t="str">
        <f>IF(VLOOKUP(C952,customers!$A$1:I1951,3,FALSE)=0," ",(VLOOKUP(C952,customers!$A$1:I1951,3,FALSE)))</f>
        <v xml:space="preserve"> </v>
      </c>
      <c r="H952" s="2" t="str">
        <f>VLOOKUP(C952,customers!$A$1:I1951,7,FALSE)</f>
        <v>United States</v>
      </c>
      <c r="I952" t="str">
        <f>VLOOKUP(D952,products!$A$1:G999,2,FALSE)</f>
        <v>Rob</v>
      </c>
      <c r="J952" t="str">
        <f>VLOOKUP(D952,products!$A$1:G999,3,FALSE)</f>
        <v>L</v>
      </c>
      <c r="K952" s="1">
        <f>VLOOKUP(D952,products!$A$1:G999,4,FALSE)</f>
        <v>0.2</v>
      </c>
      <c r="L952" s="6">
        <f>VLOOKUP(D952,products!$A$1:G999,5,FALSE)</f>
        <v>3.5849999999999995</v>
      </c>
      <c r="M952" s="6">
        <f t="shared" si="14"/>
        <v>14.339999999999998</v>
      </c>
      <c r="N952" t="s">
        <v>6196</v>
      </c>
      <c r="O952" t="s">
        <v>6203</v>
      </c>
    </row>
    <row r="953" spans="1:15" x14ac:dyDescent="0.4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2" t="str">
        <f>IF(_xlfn.XLOOKUP(C953,customers!$A$1:$A$1001,customers!$B$1:$B$1001,,0)=0," ",(_xlfn.XLOOKUP(C953,customers!$A$1:$A$1001,customers!$B$1:$B$1001,,0)))</f>
        <v>Ingamar Eberlein</v>
      </c>
      <c r="G953" s="2" t="str">
        <f>IF(VLOOKUP(C953,customers!$A$1:I1952,3,FALSE)=0," ",(VLOOKUP(C953,customers!$A$1:I1952,3,FALSE)))</f>
        <v>ieberleinqf@hc360.com</v>
      </c>
      <c r="H953" s="2" t="str">
        <f>VLOOKUP(C953,customers!$A$1:I1952,7,FALSE)</f>
        <v>United States</v>
      </c>
      <c r="I953" t="str">
        <f>VLOOKUP(D953,products!$A$1:G1000,2,FALSE)</f>
        <v>Rob</v>
      </c>
      <c r="J953" t="str">
        <f>VLOOKUP(D953,products!$A$1:G1000,3,FALSE)</f>
        <v>L</v>
      </c>
      <c r="K953" s="1">
        <f>VLOOKUP(D953,products!$A$1:G1000,4,FALSE)</f>
        <v>0.2</v>
      </c>
      <c r="L953" s="6">
        <f>VLOOKUP(D953,products!$A$1:G1000,5,FALSE)</f>
        <v>3.5849999999999995</v>
      </c>
      <c r="M953" s="6">
        <f t="shared" si="14"/>
        <v>21.509999999999998</v>
      </c>
      <c r="N953" t="s">
        <v>6196</v>
      </c>
      <c r="O953" t="s">
        <v>6203</v>
      </c>
    </row>
    <row r="954" spans="1:15" x14ac:dyDescent="0.4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2" t="str">
        <f>IF(_xlfn.XLOOKUP(C954,customers!$A$1:$A$1001,customers!$B$1:$B$1001,,0)=0," ",(_xlfn.XLOOKUP(C954,customers!$A$1:$A$1001,customers!$B$1:$B$1001,,0)))</f>
        <v>Jilly Dreng</v>
      </c>
      <c r="G954" s="2" t="str">
        <f>IF(VLOOKUP(C954,customers!$A$1:I1953,3,FALSE)=0," ",(VLOOKUP(C954,customers!$A$1:I1953,3,FALSE)))</f>
        <v>jdrengqg@uiuc.edu</v>
      </c>
      <c r="H954" s="2" t="str">
        <f>VLOOKUP(C954,customers!$A$1:I1953,7,FALSE)</f>
        <v>Ireland</v>
      </c>
      <c r="I954" t="str">
        <f>VLOOKUP(D954,products!$A$1:G1001,2,FALSE)</f>
        <v>Ara</v>
      </c>
      <c r="J954" t="str">
        <f>VLOOKUP(D954,products!$A$1:G1001,3,FALSE)</f>
        <v>M</v>
      </c>
      <c r="K954" s="1">
        <f>VLOOKUP(D954,products!$A$1:G1001,4,FALSE)</f>
        <v>1</v>
      </c>
      <c r="L954" s="6">
        <f>VLOOKUP(D954,products!$A$1:G1001,5,FALSE)</f>
        <v>11.25</v>
      </c>
      <c r="M954" s="6">
        <f t="shared" si="14"/>
        <v>22.5</v>
      </c>
      <c r="N954" t="s">
        <v>6198</v>
      </c>
      <c r="O954" t="s">
        <v>6202</v>
      </c>
    </row>
    <row r="955" spans="1:15" x14ac:dyDescent="0.4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2" t="str">
        <f>IF(_xlfn.XLOOKUP(C955,customers!$A$1:$A$1001,customers!$B$1:$B$1001,,0)=0," ",(_xlfn.XLOOKUP(C955,customers!$A$1:$A$1001,customers!$B$1:$B$1001,,0)))</f>
        <v>Brenn Dundredge</v>
      </c>
      <c r="G955" s="2" t="str">
        <f>IF(VLOOKUP(C955,customers!$A$1:I1954,3,FALSE)=0," ",(VLOOKUP(C955,customers!$A$1:I1954,3,FALSE)))</f>
        <v xml:space="preserve"> </v>
      </c>
      <c r="H955" s="2" t="str">
        <f>VLOOKUP(C955,customers!$A$1:I1954,7,FALSE)</f>
        <v>United States</v>
      </c>
      <c r="I955" t="str">
        <f>VLOOKUP(D955,products!$A$1:G1002,2,FALSE)</f>
        <v>Ara</v>
      </c>
      <c r="J955" t="str">
        <f>VLOOKUP(D955,products!$A$1:G1002,3,FALSE)</f>
        <v>L</v>
      </c>
      <c r="K955" s="1">
        <f>VLOOKUP(D955,products!$A$1:G1002,4,FALSE)</f>
        <v>0.2</v>
      </c>
      <c r="L955" s="6">
        <f>VLOOKUP(D955,products!$A$1:G1002,5,FALSE)</f>
        <v>3.8849999999999998</v>
      </c>
      <c r="M955" s="6">
        <f t="shared" si="14"/>
        <v>3.8849999999999998</v>
      </c>
      <c r="N955" t="s">
        <v>6198</v>
      </c>
      <c r="O955" t="s">
        <v>6203</v>
      </c>
    </row>
    <row r="956" spans="1:15" x14ac:dyDescent="0.4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2" t="str">
        <f>IF(_xlfn.XLOOKUP(C956,customers!$A$1:$A$1001,customers!$B$1:$B$1001,,0)=0," ",(_xlfn.XLOOKUP(C956,customers!$A$1:$A$1001,customers!$B$1:$B$1001,,0)))</f>
        <v>Brenn Dundredge</v>
      </c>
      <c r="G956" s="2" t="str">
        <f>IF(VLOOKUP(C956,customers!$A$1:I1955,3,FALSE)=0," ",(VLOOKUP(C956,customers!$A$1:I1955,3,FALSE)))</f>
        <v xml:space="preserve"> </v>
      </c>
      <c r="H956" s="2" t="str">
        <f>VLOOKUP(C956,customers!$A$1:I1955,7,FALSE)</f>
        <v>United States</v>
      </c>
      <c r="I956" t="str">
        <f>VLOOKUP(D956,products!$A$1:G1003,2,FALSE)</f>
        <v>Exc</v>
      </c>
      <c r="J956" t="str">
        <f>VLOOKUP(D956,products!$A$1:G1003,3,FALSE)</f>
        <v>D</v>
      </c>
      <c r="K956" s="1">
        <f>VLOOKUP(D956,products!$A$1:G1003,4,FALSE)</f>
        <v>2.5</v>
      </c>
      <c r="L956" s="6">
        <f>VLOOKUP(D956,products!$A$1:G1003,5,FALSE)</f>
        <v>27.945</v>
      </c>
      <c r="M956" s="6">
        <f t="shared" si="14"/>
        <v>27.945</v>
      </c>
      <c r="N956" t="s">
        <v>6197</v>
      </c>
      <c r="O956" t="s">
        <v>6204</v>
      </c>
    </row>
    <row r="957" spans="1:15" x14ac:dyDescent="0.4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2" t="str">
        <f>IF(_xlfn.XLOOKUP(C957,customers!$A$1:$A$1001,customers!$B$1:$B$1001,,0)=0," ",(_xlfn.XLOOKUP(C957,customers!$A$1:$A$1001,customers!$B$1:$B$1001,,0)))</f>
        <v>Brenn Dundredge</v>
      </c>
      <c r="G957" s="2" t="str">
        <f>IF(VLOOKUP(C957,customers!$A$1:I1956,3,FALSE)=0," ",(VLOOKUP(C957,customers!$A$1:I1956,3,FALSE)))</f>
        <v xml:space="preserve"> </v>
      </c>
      <c r="H957" s="2" t="str">
        <f>VLOOKUP(C957,customers!$A$1:I1956,7,FALSE)</f>
        <v>United States</v>
      </c>
      <c r="I957" t="str">
        <f>VLOOKUP(D957,products!$A$1:G1004,2,FALSE)</f>
        <v>Exc</v>
      </c>
      <c r="J957" t="str">
        <f>VLOOKUP(D957,products!$A$1:G1004,3,FALSE)</f>
        <v>L</v>
      </c>
      <c r="K957" s="1">
        <f>VLOOKUP(D957,products!$A$1:G1004,4,FALSE)</f>
        <v>2.5</v>
      </c>
      <c r="L957" s="6">
        <f>VLOOKUP(D957,products!$A$1:G1004,5,FALSE)</f>
        <v>34.154999999999994</v>
      </c>
      <c r="M957" s="6">
        <f t="shared" si="14"/>
        <v>170.77499999999998</v>
      </c>
      <c r="N957" t="s">
        <v>6197</v>
      </c>
      <c r="O957" t="s">
        <v>6203</v>
      </c>
    </row>
    <row r="958" spans="1:15" x14ac:dyDescent="0.4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2" t="str">
        <f>IF(_xlfn.XLOOKUP(C958,customers!$A$1:$A$1001,customers!$B$1:$B$1001,,0)=0," ",(_xlfn.XLOOKUP(C958,customers!$A$1:$A$1001,customers!$B$1:$B$1001,,0)))</f>
        <v>Brenn Dundredge</v>
      </c>
      <c r="G958" s="2" t="str">
        <f>IF(VLOOKUP(C958,customers!$A$1:I1957,3,FALSE)=0," ",(VLOOKUP(C958,customers!$A$1:I1957,3,FALSE)))</f>
        <v xml:space="preserve"> </v>
      </c>
      <c r="H958" s="2" t="str">
        <f>VLOOKUP(C958,customers!$A$1:I1957,7,FALSE)</f>
        <v>United States</v>
      </c>
      <c r="I958" t="str">
        <f>VLOOKUP(D958,products!$A$1:G1005,2,FALSE)</f>
        <v>Rob</v>
      </c>
      <c r="J958" t="str">
        <f>VLOOKUP(D958,products!$A$1:G1005,3,FALSE)</f>
        <v>L</v>
      </c>
      <c r="K958" s="1">
        <f>VLOOKUP(D958,products!$A$1:G1005,4,FALSE)</f>
        <v>2.5</v>
      </c>
      <c r="L958" s="6">
        <f>VLOOKUP(D958,products!$A$1:G1005,5,FALSE)</f>
        <v>27.484999999999996</v>
      </c>
      <c r="M958" s="6">
        <f t="shared" si="14"/>
        <v>54.969999999999992</v>
      </c>
      <c r="N958" t="s">
        <v>6196</v>
      </c>
      <c r="O958" t="s">
        <v>6203</v>
      </c>
    </row>
    <row r="959" spans="1:15" x14ac:dyDescent="0.4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2" t="str">
        <f>IF(_xlfn.XLOOKUP(C959,customers!$A$1:$A$1001,customers!$B$1:$B$1001,,0)=0," ",(_xlfn.XLOOKUP(C959,customers!$A$1:$A$1001,customers!$B$1:$B$1001,,0)))</f>
        <v>Brenn Dundredge</v>
      </c>
      <c r="G959" s="2" t="str">
        <f>IF(VLOOKUP(C959,customers!$A$1:I1958,3,FALSE)=0," ",(VLOOKUP(C959,customers!$A$1:I1958,3,FALSE)))</f>
        <v xml:space="preserve"> </v>
      </c>
      <c r="H959" s="2" t="str">
        <f>VLOOKUP(C959,customers!$A$1:I1958,7,FALSE)</f>
        <v>United States</v>
      </c>
      <c r="I959" t="str">
        <f>VLOOKUP(D959,products!$A$1:G1006,2,FALSE)</f>
        <v>Exc</v>
      </c>
      <c r="J959" t="str">
        <f>VLOOKUP(D959,products!$A$1:G1006,3,FALSE)</f>
        <v>L</v>
      </c>
      <c r="K959" s="1">
        <f>VLOOKUP(D959,products!$A$1:G1006,4,FALSE)</f>
        <v>1</v>
      </c>
      <c r="L959" s="6">
        <f>VLOOKUP(D959,products!$A$1:G1006,5,FALSE)</f>
        <v>14.85</v>
      </c>
      <c r="M959" s="6">
        <f t="shared" si="14"/>
        <v>14.85</v>
      </c>
      <c r="N959" t="s">
        <v>6197</v>
      </c>
      <c r="O959" t="s">
        <v>6203</v>
      </c>
    </row>
    <row r="960" spans="1:15" x14ac:dyDescent="0.4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2" t="str">
        <f>IF(_xlfn.XLOOKUP(C960,customers!$A$1:$A$1001,customers!$B$1:$B$1001,,0)=0," ",(_xlfn.XLOOKUP(C960,customers!$A$1:$A$1001,customers!$B$1:$B$1001,,0)))</f>
        <v>Brenn Dundredge</v>
      </c>
      <c r="G960" s="2" t="str">
        <f>IF(VLOOKUP(C960,customers!$A$1:I1959,3,FALSE)=0," ",(VLOOKUP(C960,customers!$A$1:I1959,3,FALSE)))</f>
        <v xml:space="preserve"> </v>
      </c>
      <c r="H960" s="2" t="str">
        <f>VLOOKUP(C960,customers!$A$1:I1959,7,FALSE)</f>
        <v>United States</v>
      </c>
      <c r="I960" t="str">
        <f>VLOOKUP(D960,products!$A$1:G1007,2,FALSE)</f>
        <v>Ara</v>
      </c>
      <c r="J960" t="str">
        <f>VLOOKUP(D960,products!$A$1:G1007,3,FALSE)</f>
        <v>L</v>
      </c>
      <c r="K960" s="1">
        <f>VLOOKUP(D960,products!$A$1:G1007,4,FALSE)</f>
        <v>0.2</v>
      </c>
      <c r="L960" s="6">
        <f>VLOOKUP(D960,products!$A$1:G1007,5,FALSE)</f>
        <v>3.8849999999999998</v>
      </c>
      <c r="M960" s="6">
        <f t="shared" si="14"/>
        <v>7.77</v>
      </c>
      <c r="N960" t="s">
        <v>6198</v>
      </c>
      <c r="O960" t="s">
        <v>6203</v>
      </c>
    </row>
    <row r="961" spans="1:15" x14ac:dyDescent="0.4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2" t="str">
        <f>IF(_xlfn.XLOOKUP(C961,customers!$A$1:$A$1001,customers!$B$1:$B$1001,,0)=0," ",(_xlfn.XLOOKUP(C961,customers!$A$1:$A$1001,customers!$B$1:$B$1001,,0)))</f>
        <v>Rhodie Strathern</v>
      </c>
      <c r="G961" s="2" t="str">
        <f>IF(VLOOKUP(C961,customers!$A$1:I1960,3,FALSE)=0," ",(VLOOKUP(C961,customers!$A$1:I1960,3,FALSE)))</f>
        <v>rstrathernqn@devhub.com</v>
      </c>
      <c r="H961" s="2" t="str">
        <f>VLOOKUP(C961,customers!$A$1:I1960,7,FALSE)</f>
        <v>United States</v>
      </c>
      <c r="I961" t="str">
        <f>VLOOKUP(D961,products!$A$1:G1008,2,FALSE)</f>
        <v>Lib</v>
      </c>
      <c r="J961" t="str">
        <f>VLOOKUP(D961,products!$A$1:G1008,3,FALSE)</f>
        <v>L</v>
      </c>
      <c r="K961" s="1">
        <f>VLOOKUP(D961,products!$A$1:G1008,4,FALSE)</f>
        <v>0.2</v>
      </c>
      <c r="L961" s="6">
        <f>VLOOKUP(D961,products!$A$1:G1008,5,FALSE)</f>
        <v>4.7549999999999999</v>
      </c>
      <c r="M961" s="6">
        <f t="shared" si="14"/>
        <v>23.774999999999999</v>
      </c>
      <c r="N961" t="s">
        <v>6199</v>
      </c>
      <c r="O961" t="s">
        <v>6203</v>
      </c>
    </row>
    <row r="962" spans="1:15" x14ac:dyDescent="0.4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2" t="str">
        <f>IF(_xlfn.XLOOKUP(C962,customers!$A$1:$A$1001,customers!$B$1:$B$1001,,0)=0," ",(_xlfn.XLOOKUP(C962,customers!$A$1:$A$1001,customers!$B$1:$B$1001,,0)))</f>
        <v>Chad Miguel</v>
      </c>
      <c r="G962" s="2" t="str">
        <f>IF(VLOOKUP(C962,customers!$A$1:I1961,3,FALSE)=0," ",(VLOOKUP(C962,customers!$A$1:I1961,3,FALSE)))</f>
        <v>cmiguelqo@exblog.jp</v>
      </c>
      <c r="H962" s="2" t="str">
        <f>VLOOKUP(C962,customers!$A$1:I1961,7,FALSE)</f>
        <v>United States</v>
      </c>
      <c r="I962" t="str">
        <f>VLOOKUP(D962,products!$A$1:G1009,2,FALSE)</f>
        <v>Lib</v>
      </c>
      <c r="J962" t="str">
        <f>VLOOKUP(D962,products!$A$1:G1009,3,FALSE)</f>
        <v>L</v>
      </c>
      <c r="K962" s="1">
        <f>VLOOKUP(D962,products!$A$1:G1009,4,FALSE)</f>
        <v>1</v>
      </c>
      <c r="L962" s="6">
        <f>VLOOKUP(D962,products!$A$1:G1009,5,FALSE)</f>
        <v>15.85</v>
      </c>
      <c r="M962" s="6">
        <f t="shared" si="14"/>
        <v>79.25</v>
      </c>
      <c r="N962" t="s">
        <v>6199</v>
      </c>
      <c r="O962" t="s">
        <v>6203</v>
      </c>
    </row>
    <row r="963" spans="1:15" x14ac:dyDescent="0.4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2" t="str">
        <f>IF(_xlfn.XLOOKUP(C963,customers!$A$1:$A$1001,customers!$B$1:$B$1001,,0)=0," ",(_xlfn.XLOOKUP(C963,customers!$A$1:$A$1001,customers!$B$1:$B$1001,,0)))</f>
        <v>Florinda Matusovsky</v>
      </c>
      <c r="G963" s="2" t="str">
        <f>IF(VLOOKUP(C963,customers!$A$1:I1962,3,FALSE)=0," ",(VLOOKUP(C963,customers!$A$1:I1962,3,FALSE)))</f>
        <v xml:space="preserve"> </v>
      </c>
      <c r="H963" s="2" t="str">
        <f>VLOOKUP(C963,customers!$A$1:I1962,7,FALSE)</f>
        <v>United States</v>
      </c>
      <c r="I963" t="str">
        <f>VLOOKUP(D963,products!$A$1:G1010,2,FALSE)</f>
        <v>Ara</v>
      </c>
      <c r="J963" t="str">
        <f>VLOOKUP(D963,products!$A$1:G1010,3,FALSE)</f>
        <v>D</v>
      </c>
      <c r="K963" s="1">
        <f>VLOOKUP(D963,products!$A$1:G1010,4,FALSE)</f>
        <v>2.5</v>
      </c>
      <c r="L963" s="6">
        <f>VLOOKUP(D963,products!$A$1:G1010,5,FALSE)</f>
        <v>22.884999999999998</v>
      </c>
      <c r="M963" s="6">
        <f t="shared" ref="M963:M1001" si="15">L963*E963</f>
        <v>45.769999999999996</v>
      </c>
      <c r="N963" t="s">
        <v>6198</v>
      </c>
      <c r="O963" t="s">
        <v>6204</v>
      </c>
    </row>
    <row r="964" spans="1:15" x14ac:dyDescent="0.4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2" t="str">
        <f>IF(_xlfn.XLOOKUP(C964,customers!$A$1:$A$1001,customers!$B$1:$B$1001,,0)=0," ",(_xlfn.XLOOKUP(C964,customers!$A$1:$A$1001,customers!$B$1:$B$1001,,0)))</f>
        <v>Morly Rocks</v>
      </c>
      <c r="G964" s="2" t="str">
        <f>IF(VLOOKUP(C964,customers!$A$1:I1963,3,FALSE)=0," ",(VLOOKUP(C964,customers!$A$1:I1963,3,FALSE)))</f>
        <v>mrocksqq@exblog.jp</v>
      </c>
      <c r="H964" s="2" t="str">
        <f>VLOOKUP(C964,customers!$A$1:I1963,7,FALSE)</f>
        <v>Ireland</v>
      </c>
      <c r="I964" t="str">
        <f>VLOOKUP(D964,products!$A$1:G1011,2,FALSE)</f>
        <v>Rob</v>
      </c>
      <c r="J964" t="str">
        <f>VLOOKUP(D964,products!$A$1:G1011,3,FALSE)</f>
        <v>D</v>
      </c>
      <c r="K964" s="1">
        <f>VLOOKUP(D964,products!$A$1:G1011,4,FALSE)</f>
        <v>1</v>
      </c>
      <c r="L964" s="6">
        <f>VLOOKUP(D964,products!$A$1:G1011,5,FALSE)</f>
        <v>8.9499999999999993</v>
      </c>
      <c r="M964" s="6">
        <f t="shared" si="15"/>
        <v>8.9499999999999993</v>
      </c>
      <c r="N964" t="s">
        <v>6196</v>
      </c>
      <c r="O964" t="s">
        <v>6204</v>
      </c>
    </row>
    <row r="965" spans="1:15" x14ac:dyDescent="0.4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2" t="str">
        <f>IF(_xlfn.XLOOKUP(C965,customers!$A$1:$A$1001,customers!$B$1:$B$1001,,0)=0," ",(_xlfn.XLOOKUP(C965,customers!$A$1:$A$1001,customers!$B$1:$B$1001,,0)))</f>
        <v>Yuri Burrells</v>
      </c>
      <c r="G965" s="2" t="str">
        <f>IF(VLOOKUP(C965,customers!$A$1:I1964,3,FALSE)=0," ",(VLOOKUP(C965,customers!$A$1:I1964,3,FALSE)))</f>
        <v>yburrellsqr@vinaora.com</v>
      </c>
      <c r="H965" s="2" t="str">
        <f>VLOOKUP(C965,customers!$A$1:I1964,7,FALSE)</f>
        <v>United States</v>
      </c>
      <c r="I965" t="str">
        <f>VLOOKUP(D965,products!$A$1:G1012,2,FALSE)</f>
        <v>Rob</v>
      </c>
      <c r="J965" t="str">
        <f>VLOOKUP(D965,products!$A$1:G1012,3,FALSE)</f>
        <v>M</v>
      </c>
      <c r="K965" s="1">
        <f>VLOOKUP(D965,products!$A$1:G1012,4,FALSE)</f>
        <v>0.5</v>
      </c>
      <c r="L965" s="6">
        <f>VLOOKUP(D965,products!$A$1:G1012,5,FALSE)</f>
        <v>5.97</v>
      </c>
      <c r="M965" s="6">
        <f t="shared" si="15"/>
        <v>23.88</v>
      </c>
      <c r="N965" t="s">
        <v>6196</v>
      </c>
      <c r="O965" t="s">
        <v>6202</v>
      </c>
    </row>
    <row r="966" spans="1:15" x14ac:dyDescent="0.4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2" t="str">
        <f>IF(_xlfn.XLOOKUP(C966,customers!$A$1:$A$1001,customers!$B$1:$B$1001,,0)=0," ",(_xlfn.XLOOKUP(C966,customers!$A$1:$A$1001,customers!$B$1:$B$1001,,0)))</f>
        <v>Cleopatra Goodrum</v>
      </c>
      <c r="G966" s="2" t="str">
        <f>IF(VLOOKUP(C966,customers!$A$1:I1965,3,FALSE)=0," ",(VLOOKUP(C966,customers!$A$1:I1965,3,FALSE)))</f>
        <v>cgoodrumqs@goodreads.com</v>
      </c>
      <c r="H966" s="2" t="str">
        <f>VLOOKUP(C966,customers!$A$1:I1965,7,FALSE)</f>
        <v>United States</v>
      </c>
      <c r="I966" t="str">
        <f>VLOOKUP(D966,products!$A$1:G1013,2,FALSE)</f>
        <v>Exc</v>
      </c>
      <c r="J966" t="str">
        <f>VLOOKUP(D966,products!$A$1:G1013,3,FALSE)</f>
        <v>L</v>
      </c>
      <c r="K966" s="1">
        <f>VLOOKUP(D966,products!$A$1:G1013,4,FALSE)</f>
        <v>0.2</v>
      </c>
      <c r="L966" s="6">
        <f>VLOOKUP(D966,products!$A$1:G1013,5,FALSE)</f>
        <v>4.4550000000000001</v>
      </c>
      <c r="M966" s="6">
        <f t="shared" si="15"/>
        <v>22.274999999999999</v>
      </c>
      <c r="N966" t="s">
        <v>6197</v>
      </c>
      <c r="O966" t="s">
        <v>6203</v>
      </c>
    </row>
    <row r="967" spans="1:15" x14ac:dyDescent="0.4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2" t="str">
        <f>IF(_xlfn.XLOOKUP(C967,customers!$A$1:$A$1001,customers!$B$1:$B$1001,,0)=0," ",(_xlfn.XLOOKUP(C967,customers!$A$1:$A$1001,customers!$B$1:$B$1001,,0)))</f>
        <v>Joey Jefferys</v>
      </c>
      <c r="G967" s="2" t="str">
        <f>IF(VLOOKUP(C967,customers!$A$1:I1966,3,FALSE)=0," ",(VLOOKUP(C967,customers!$A$1:I1966,3,FALSE)))</f>
        <v>jjefferysqt@blog.com</v>
      </c>
      <c r="H967" s="2" t="str">
        <f>VLOOKUP(C967,customers!$A$1:I1966,7,FALSE)</f>
        <v>United States</v>
      </c>
      <c r="I967" t="str">
        <f>VLOOKUP(D967,products!$A$1:G1014,2,FALSE)</f>
        <v>Rob</v>
      </c>
      <c r="J967" t="str">
        <f>VLOOKUP(D967,products!$A$1:G1014,3,FALSE)</f>
        <v>M</v>
      </c>
      <c r="K967" s="1">
        <f>VLOOKUP(D967,products!$A$1:G1014,4,FALSE)</f>
        <v>1</v>
      </c>
      <c r="L967" s="6">
        <f>VLOOKUP(D967,products!$A$1:G1014,5,FALSE)</f>
        <v>9.9499999999999993</v>
      </c>
      <c r="M967" s="6">
        <f t="shared" si="15"/>
        <v>29.849999999999998</v>
      </c>
      <c r="N967" t="s">
        <v>6196</v>
      </c>
      <c r="O967" t="s">
        <v>6202</v>
      </c>
    </row>
    <row r="968" spans="1:15" x14ac:dyDescent="0.4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2" t="str">
        <f>IF(_xlfn.XLOOKUP(C968,customers!$A$1:$A$1001,customers!$B$1:$B$1001,,0)=0," ",(_xlfn.XLOOKUP(C968,customers!$A$1:$A$1001,customers!$B$1:$B$1001,,0)))</f>
        <v>Bearnard Wardell</v>
      </c>
      <c r="G968" s="2" t="str">
        <f>IF(VLOOKUP(C968,customers!$A$1:I1967,3,FALSE)=0," ",(VLOOKUP(C968,customers!$A$1:I1967,3,FALSE)))</f>
        <v>bwardellqu@adobe.com</v>
      </c>
      <c r="H968" s="2" t="str">
        <f>VLOOKUP(C968,customers!$A$1:I1967,7,FALSE)</f>
        <v>United States</v>
      </c>
      <c r="I968" t="str">
        <f>VLOOKUP(D968,products!$A$1:G1015,2,FALSE)</f>
        <v>Exc</v>
      </c>
      <c r="J968" t="str">
        <f>VLOOKUP(D968,products!$A$1:G1015,3,FALSE)</f>
        <v>L</v>
      </c>
      <c r="K968" s="1">
        <f>VLOOKUP(D968,products!$A$1:G1015,4,FALSE)</f>
        <v>0.5</v>
      </c>
      <c r="L968" s="6">
        <f>VLOOKUP(D968,products!$A$1:G1015,5,FALSE)</f>
        <v>8.91</v>
      </c>
      <c r="M968" s="6">
        <f t="shared" si="15"/>
        <v>53.46</v>
      </c>
      <c r="N968" t="s">
        <v>6197</v>
      </c>
      <c r="O968" t="s">
        <v>6203</v>
      </c>
    </row>
    <row r="969" spans="1:15" x14ac:dyDescent="0.4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2" t="str">
        <f>IF(_xlfn.XLOOKUP(C969,customers!$A$1:$A$1001,customers!$B$1:$B$1001,,0)=0," ",(_xlfn.XLOOKUP(C969,customers!$A$1:$A$1001,customers!$B$1:$B$1001,,0)))</f>
        <v>Zeke Walisiak</v>
      </c>
      <c r="G969" s="2" t="str">
        <f>IF(VLOOKUP(C969,customers!$A$1:I1968,3,FALSE)=0," ",(VLOOKUP(C969,customers!$A$1:I1968,3,FALSE)))</f>
        <v>zwalisiakqv@ucsd.edu</v>
      </c>
      <c r="H969" s="2" t="str">
        <f>VLOOKUP(C969,customers!$A$1:I1968,7,FALSE)</f>
        <v>Ireland</v>
      </c>
      <c r="I969" t="str">
        <f>VLOOKUP(D969,products!$A$1:G1016,2,FALSE)</f>
        <v>Rob</v>
      </c>
      <c r="J969" t="str">
        <f>VLOOKUP(D969,products!$A$1:G1016,3,FALSE)</f>
        <v>D</v>
      </c>
      <c r="K969" s="1">
        <f>VLOOKUP(D969,products!$A$1:G1016,4,FALSE)</f>
        <v>0.2</v>
      </c>
      <c r="L969" s="6">
        <f>VLOOKUP(D969,products!$A$1:G1016,5,FALSE)</f>
        <v>2.6849999999999996</v>
      </c>
      <c r="M969" s="6">
        <f t="shared" si="15"/>
        <v>2.6849999999999996</v>
      </c>
      <c r="N969" t="s">
        <v>6196</v>
      </c>
      <c r="O969" t="s">
        <v>6204</v>
      </c>
    </row>
    <row r="970" spans="1:15" x14ac:dyDescent="0.4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2" t="str">
        <f>IF(_xlfn.XLOOKUP(C970,customers!$A$1:$A$1001,customers!$B$1:$B$1001,,0)=0," ",(_xlfn.XLOOKUP(C970,customers!$A$1:$A$1001,customers!$B$1:$B$1001,,0)))</f>
        <v>Wiley Leopold</v>
      </c>
      <c r="G970" s="2" t="str">
        <f>IF(VLOOKUP(C970,customers!$A$1:I1969,3,FALSE)=0," ",(VLOOKUP(C970,customers!$A$1:I1969,3,FALSE)))</f>
        <v>wleopoldqw@blogspot.com</v>
      </c>
      <c r="H970" s="2" t="str">
        <f>VLOOKUP(C970,customers!$A$1:I1969,7,FALSE)</f>
        <v>United States</v>
      </c>
      <c r="I970" t="str">
        <f>VLOOKUP(D970,products!$A$1:G1017,2,FALSE)</f>
        <v>Rob</v>
      </c>
      <c r="J970" t="str">
        <f>VLOOKUP(D970,products!$A$1:G1017,3,FALSE)</f>
        <v>M</v>
      </c>
      <c r="K970" s="1">
        <f>VLOOKUP(D970,products!$A$1:G1017,4,FALSE)</f>
        <v>0.2</v>
      </c>
      <c r="L970" s="6">
        <f>VLOOKUP(D970,products!$A$1:G1017,5,FALSE)</f>
        <v>2.9849999999999999</v>
      </c>
      <c r="M970" s="6">
        <f t="shared" si="15"/>
        <v>5.97</v>
      </c>
      <c r="N970" t="s">
        <v>6196</v>
      </c>
      <c r="O970" t="s">
        <v>6202</v>
      </c>
    </row>
    <row r="971" spans="1:15" x14ac:dyDescent="0.4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2" t="str">
        <f>IF(_xlfn.XLOOKUP(C971,customers!$A$1:$A$1001,customers!$B$1:$B$1001,,0)=0," ",(_xlfn.XLOOKUP(C971,customers!$A$1:$A$1001,customers!$B$1:$B$1001,,0)))</f>
        <v>Chiarra Shalders</v>
      </c>
      <c r="G971" s="2" t="str">
        <f>IF(VLOOKUP(C971,customers!$A$1:I1970,3,FALSE)=0," ",(VLOOKUP(C971,customers!$A$1:I1970,3,FALSE)))</f>
        <v>cshaldersqx@cisco.com</v>
      </c>
      <c r="H971" s="2" t="str">
        <f>VLOOKUP(C971,customers!$A$1:I1970,7,FALSE)</f>
        <v>United States</v>
      </c>
      <c r="I971" t="str">
        <f>VLOOKUP(D971,products!$A$1:G1018,2,FALSE)</f>
        <v>Lib</v>
      </c>
      <c r="J971" t="str">
        <f>VLOOKUP(D971,products!$A$1:G1018,3,FALSE)</f>
        <v>D</v>
      </c>
      <c r="K971" s="1">
        <f>VLOOKUP(D971,products!$A$1:G1018,4,FALSE)</f>
        <v>1</v>
      </c>
      <c r="L971" s="6">
        <f>VLOOKUP(D971,products!$A$1:G1018,5,FALSE)</f>
        <v>12.95</v>
      </c>
      <c r="M971" s="6">
        <f t="shared" si="15"/>
        <v>12.95</v>
      </c>
      <c r="N971" t="s">
        <v>6199</v>
      </c>
      <c r="O971" t="s">
        <v>6204</v>
      </c>
    </row>
    <row r="972" spans="1:15" x14ac:dyDescent="0.4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2" t="str">
        <f>IF(_xlfn.XLOOKUP(C972,customers!$A$1:$A$1001,customers!$B$1:$B$1001,,0)=0," ",(_xlfn.XLOOKUP(C972,customers!$A$1:$A$1001,customers!$B$1:$B$1001,,0)))</f>
        <v>Sharl Southerill</v>
      </c>
      <c r="G972" s="2" t="str">
        <f>IF(VLOOKUP(C972,customers!$A$1:I1971,3,FALSE)=0," ",(VLOOKUP(C972,customers!$A$1:I1971,3,FALSE)))</f>
        <v xml:space="preserve"> </v>
      </c>
      <c r="H972" s="2" t="str">
        <f>VLOOKUP(C972,customers!$A$1:I1971,7,FALSE)</f>
        <v>United States</v>
      </c>
      <c r="I972" t="str">
        <f>VLOOKUP(D972,products!$A$1:G1019,2,FALSE)</f>
        <v>Exc</v>
      </c>
      <c r="J972" t="str">
        <f>VLOOKUP(D972,products!$A$1:G1019,3,FALSE)</f>
        <v>M</v>
      </c>
      <c r="K972" s="1">
        <f>VLOOKUP(D972,products!$A$1:G1019,4,FALSE)</f>
        <v>0.5</v>
      </c>
      <c r="L972" s="6">
        <f>VLOOKUP(D972,products!$A$1:G1019,5,FALSE)</f>
        <v>8.25</v>
      </c>
      <c r="M972" s="6">
        <f t="shared" si="15"/>
        <v>8.25</v>
      </c>
      <c r="N972" t="s">
        <v>6197</v>
      </c>
      <c r="O972" t="s">
        <v>6202</v>
      </c>
    </row>
    <row r="973" spans="1:15" x14ac:dyDescent="0.4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2" t="str">
        <f>IF(_xlfn.XLOOKUP(C973,customers!$A$1:$A$1001,customers!$B$1:$B$1001,,0)=0," ",(_xlfn.XLOOKUP(C973,customers!$A$1:$A$1001,customers!$B$1:$B$1001,,0)))</f>
        <v>Noni Furber</v>
      </c>
      <c r="G973" s="2" t="str">
        <f>IF(VLOOKUP(C973,customers!$A$1:I1972,3,FALSE)=0," ",(VLOOKUP(C973,customers!$A$1:I1972,3,FALSE)))</f>
        <v>nfurberqz@jugem.jp</v>
      </c>
      <c r="H973" s="2" t="str">
        <f>VLOOKUP(C973,customers!$A$1:I1972,7,FALSE)</f>
        <v>United States</v>
      </c>
      <c r="I973" t="str">
        <f>VLOOKUP(D973,products!$A$1:G1020,2,FALSE)</f>
        <v>Ara</v>
      </c>
      <c r="J973" t="str">
        <f>VLOOKUP(D973,products!$A$1:G1020,3,FALSE)</f>
        <v>L</v>
      </c>
      <c r="K973" s="1">
        <f>VLOOKUP(D973,products!$A$1:G1020,4,FALSE)</f>
        <v>2.5</v>
      </c>
      <c r="L973" s="6">
        <f>VLOOKUP(D973,products!$A$1:G1020,5,FALSE)</f>
        <v>29.784999999999997</v>
      </c>
      <c r="M973" s="6">
        <f t="shared" si="15"/>
        <v>148.92499999999998</v>
      </c>
      <c r="N973" t="s">
        <v>6198</v>
      </c>
      <c r="O973" t="s">
        <v>6203</v>
      </c>
    </row>
    <row r="974" spans="1:15" x14ac:dyDescent="0.4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2" t="str">
        <f>IF(_xlfn.XLOOKUP(C974,customers!$A$1:$A$1001,customers!$B$1:$B$1001,,0)=0," ",(_xlfn.XLOOKUP(C974,customers!$A$1:$A$1001,customers!$B$1:$B$1001,,0)))</f>
        <v>Dinah Crutcher</v>
      </c>
      <c r="G974" s="2" t="str">
        <f>IF(VLOOKUP(C974,customers!$A$1:I1973,3,FALSE)=0," ",(VLOOKUP(C974,customers!$A$1:I1973,3,FALSE)))</f>
        <v xml:space="preserve"> </v>
      </c>
      <c r="H974" s="2" t="str">
        <f>VLOOKUP(C974,customers!$A$1:I1973,7,FALSE)</f>
        <v>Ireland</v>
      </c>
      <c r="I974" t="str">
        <f>VLOOKUP(D974,products!$A$1:G1021,2,FALSE)</f>
        <v>Ara</v>
      </c>
      <c r="J974" t="str">
        <f>VLOOKUP(D974,products!$A$1:G1021,3,FALSE)</f>
        <v>L</v>
      </c>
      <c r="K974" s="1">
        <f>VLOOKUP(D974,products!$A$1:G1021,4,FALSE)</f>
        <v>2.5</v>
      </c>
      <c r="L974" s="6">
        <f>VLOOKUP(D974,products!$A$1:G1021,5,FALSE)</f>
        <v>29.784999999999997</v>
      </c>
      <c r="M974" s="6">
        <f t="shared" si="15"/>
        <v>89.35499999999999</v>
      </c>
      <c r="N974" t="s">
        <v>6198</v>
      </c>
      <c r="O974" t="s">
        <v>6203</v>
      </c>
    </row>
    <row r="975" spans="1:15" x14ac:dyDescent="0.4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2" t="str">
        <f>IF(_xlfn.XLOOKUP(C975,customers!$A$1:$A$1001,customers!$B$1:$B$1001,,0)=0," ",(_xlfn.XLOOKUP(C975,customers!$A$1:$A$1001,customers!$B$1:$B$1001,,0)))</f>
        <v>Charlean Keave</v>
      </c>
      <c r="G975" s="2" t="str">
        <f>IF(VLOOKUP(C975,customers!$A$1:I1974,3,FALSE)=0," ",(VLOOKUP(C975,customers!$A$1:I1974,3,FALSE)))</f>
        <v>ckeaver1@ucoz.com</v>
      </c>
      <c r="H975" s="2" t="str">
        <f>VLOOKUP(C975,customers!$A$1:I1974,7,FALSE)</f>
        <v>United States</v>
      </c>
      <c r="I975" t="str">
        <f>VLOOKUP(D975,products!$A$1:G1022,2,FALSE)</f>
        <v>Lib</v>
      </c>
      <c r="J975" t="str">
        <f>VLOOKUP(D975,products!$A$1:G1022,3,FALSE)</f>
        <v>M</v>
      </c>
      <c r="K975" s="1">
        <f>VLOOKUP(D975,products!$A$1:G1022,4,FALSE)</f>
        <v>1</v>
      </c>
      <c r="L975" s="6">
        <f>VLOOKUP(D975,products!$A$1:G1022,5,FALSE)</f>
        <v>14.55</v>
      </c>
      <c r="M975" s="6">
        <f t="shared" si="15"/>
        <v>87.300000000000011</v>
      </c>
      <c r="N975" t="s">
        <v>6199</v>
      </c>
      <c r="O975" t="s">
        <v>6202</v>
      </c>
    </row>
    <row r="976" spans="1:15" x14ac:dyDescent="0.4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2" t="str">
        <f>IF(_xlfn.XLOOKUP(C976,customers!$A$1:$A$1001,customers!$B$1:$B$1001,,0)=0," ",(_xlfn.XLOOKUP(C976,customers!$A$1:$A$1001,customers!$B$1:$B$1001,,0)))</f>
        <v>Sada Roseborough</v>
      </c>
      <c r="G976" s="2" t="str">
        <f>IF(VLOOKUP(C976,customers!$A$1:I1975,3,FALSE)=0," ",(VLOOKUP(C976,customers!$A$1:I1975,3,FALSE)))</f>
        <v>sroseboroughr2@virginia.edu</v>
      </c>
      <c r="H976" s="2" t="str">
        <f>VLOOKUP(C976,customers!$A$1:I1975,7,FALSE)</f>
        <v>United States</v>
      </c>
      <c r="I976" t="str">
        <f>VLOOKUP(D976,products!$A$1:G1023,2,FALSE)</f>
        <v>Rob</v>
      </c>
      <c r="J976" t="str">
        <f>VLOOKUP(D976,products!$A$1:G1023,3,FALSE)</f>
        <v>D</v>
      </c>
      <c r="K976" s="1">
        <f>VLOOKUP(D976,products!$A$1:G1023,4,FALSE)</f>
        <v>0.5</v>
      </c>
      <c r="L976" s="6">
        <f>VLOOKUP(D976,products!$A$1:G1023,5,FALSE)</f>
        <v>5.3699999999999992</v>
      </c>
      <c r="M976" s="6">
        <f t="shared" si="15"/>
        <v>5.3699999999999992</v>
      </c>
      <c r="N976" t="s">
        <v>6196</v>
      </c>
      <c r="O976" t="s">
        <v>6204</v>
      </c>
    </row>
    <row r="977" spans="1:15" x14ac:dyDescent="0.4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2" t="str">
        <f>IF(_xlfn.XLOOKUP(C977,customers!$A$1:$A$1001,customers!$B$1:$B$1001,,0)=0," ",(_xlfn.XLOOKUP(C977,customers!$A$1:$A$1001,customers!$B$1:$B$1001,,0)))</f>
        <v>Clayton Kingwell</v>
      </c>
      <c r="G977" s="2" t="str">
        <f>IF(VLOOKUP(C977,customers!$A$1:I1976,3,FALSE)=0," ",(VLOOKUP(C977,customers!$A$1:I1976,3,FALSE)))</f>
        <v>ckingwellr3@squarespace.com</v>
      </c>
      <c r="H977" s="2" t="str">
        <f>VLOOKUP(C977,customers!$A$1:I1976,7,FALSE)</f>
        <v>Ireland</v>
      </c>
      <c r="I977" t="str">
        <f>VLOOKUP(D977,products!$A$1:G1024,2,FALSE)</f>
        <v>Ara</v>
      </c>
      <c r="J977" t="str">
        <f>VLOOKUP(D977,products!$A$1:G1024,3,FALSE)</f>
        <v>D</v>
      </c>
      <c r="K977" s="1">
        <f>VLOOKUP(D977,products!$A$1:G1024,4,FALSE)</f>
        <v>0.2</v>
      </c>
      <c r="L977" s="6">
        <f>VLOOKUP(D977,products!$A$1:G1024,5,FALSE)</f>
        <v>2.9849999999999999</v>
      </c>
      <c r="M977" s="6">
        <f t="shared" si="15"/>
        <v>8.9550000000000001</v>
      </c>
      <c r="N977" t="s">
        <v>6198</v>
      </c>
      <c r="O977" t="s">
        <v>6204</v>
      </c>
    </row>
    <row r="978" spans="1:15" x14ac:dyDescent="0.4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2" t="str">
        <f>IF(_xlfn.XLOOKUP(C978,customers!$A$1:$A$1001,customers!$B$1:$B$1001,,0)=0," ",(_xlfn.XLOOKUP(C978,customers!$A$1:$A$1001,customers!$B$1:$B$1001,,0)))</f>
        <v>Kacy Canto</v>
      </c>
      <c r="G978" s="2" t="str">
        <f>IF(VLOOKUP(C978,customers!$A$1:I1977,3,FALSE)=0," ",(VLOOKUP(C978,customers!$A$1:I1977,3,FALSE)))</f>
        <v>kcantor4@gmpg.org</v>
      </c>
      <c r="H978" s="2" t="str">
        <f>VLOOKUP(C978,customers!$A$1:I1977,7,FALSE)</f>
        <v>United States</v>
      </c>
      <c r="I978" t="str">
        <f>VLOOKUP(D978,products!$A$1:G1025,2,FALSE)</f>
        <v>Rob</v>
      </c>
      <c r="J978" t="str">
        <f>VLOOKUP(D978,products!$A$1:G1025,3,FALSE)</f>
        <v>L</v>
      </c>
      <c r="K978" s="1">
        <f>VLOOKUP(D978,products!$A$1:G1025,4,FALSE)</f>
        <v>2.5</v>
      </c>
      <c r="L978" s="6">
        <f>VLOOKUP(D978,products!$A$1:G1025,5,FALSE)</f>
        <v>27.484999999999996</v>
      </c>
      <c r="M978" s="6">
        <f t="shared" si="15"/>
        <v>137.42499999999998</v>
      </c>
      <c r="N978" t="s">
        <v>6196</v>
      </c>
      <c r="O978" t="s">
        <v>6203</v>
      </c>
    </row>
    <row r="979" spans="1:15" x14ac:dyDescent="0.4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2" t="str">
        <f>IF(_xlfn.XLOOKUP(C979,customers!$A$1:$A$1001,customers!$B$1:$B$1001,,0)=0," ",(_xlfn.XLOOKUP(C979,customers!$A$1:$A$1001,customers!$B$1:$B$1001,,0)))</f>
        <v>Mab Blakemore</v>
      </c>
      <c r="G979" s="2" t="str">
        <f>IF(VLOOKUP(C979,customers!$A$1:I1978,3,FALSE)=0," ",(VLOOKUP(C979,customers!$A$1:I1978,3,FALSE)))</f>
        <v>mblakemorer5@nsw.gov.au</v>
      </c>
      <c r="H979" s="2" t="str">
        <f>VLOOKUP(C979,customers!$A$1:I1978,7,FALSE)</f>
        <v>United States</v>
      </c>
      <c r="I979" t="str">
        <f>VLOOKUP(D979,products!$A$1:G1026,2,FALSE)</f>
        <v>Rob</v>
      </c>
      <c r="J979" t="str">
        <f>VLOOKUP(D979,products!$A$1:G1026,3,FALSE)</f>
        <v>L</v>
      </c>
      <c r="K979" s="1">
        <f>VLOOKUP(D979,products!$A$1:G1026,4,FALSE)</f>
        <v>1</v>
      </c>
      <c r="L979" s="6">
        <f>VLOOKUP(D979,products!$A$1:G1026,5,FALSE)</f>
        <v>11.95</v>
      </c>
      <c r="M979" s="6">
        <f t="shared" si="15"/>
        <v>59.75</v>
      </c>
      <c r="N979" t="s">
        <v>6196</v>
      </c>
      <c r="O979" t="s">
        <v>6203</v>
      </c>
    </row>
    <row r="980" spans="1:15" x14ac:dyDescent="0.4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2" t="str">
        <f>IF(_xlfn.XLOOKUP(C980,customers!$A$1:$A$1001,customers!$B$1:$B$1001,,0)=0," ",(_xlfn.XLOOKUP(C980,customers!$A$1:$A$1001,customers!$B$1:$B$1001,,0)))</f>
        <v>Charlean Keave</v>
      </c>
      <c r="G980" s="2" t="str">
        <f>IF(VLOOKUP(C980,customers!$A$1:I1979,3,FALSE)=0," ",(VLOOKUP(C980,customers!$A$1:I1979,3,FALSE)))</f>
        <v>ckeaver1@ucoz.com</v>
      </c>
      <c r="H980" s="2" t="str">
        <f>VLOOKUP(C980,customers!$A$1:I1979,7,FALSE)</f>
        <v>United States</v>
      </c>
      <c r="I980" t="str">
        <f>VLOOKUP(D980,products!$A$1:G1027,2,FALSE)</f>
        <v>Ara</v>
      </c>
      <c r="J980" t="str">
        <f>VLOOKUP(D980,products!$A$1:G1027,3,FALSE)</f>
        <v>L</v>
      </c>
      <c r="K980" s="1">
        <f>VLOOKUP(D980,products!$A$1:G1027,4,FALSE)</f>
        <v>0.5</v>
      </c>
      <c r="L980" s="6">
        <f>VLOOKUP(D980,products!$A$1:G1027,5,FALSE)</f>
        <v>7.77</v>
      </c>
      <c r="M980" s="6">
        <f t="shared" si="15"/>
        <v>23.31</v>
      </c>
      <c r="N980" t="s">
        <v>6198</v>
      </c>
      <c r="O980" t="s">
        <v>6203</v>
      </c>
    </row>
    <row r="981" spans="1:15" x14ac:dyDescent="0.4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2" t="str">
        <f>IF(_xlfn.XLOOKUP(C981,customers!$A$1:$A$1001,customers!$B$1:$B$1001,,0)=0," ",(_xlfn.XLOOKUP(C981,customers!$A$1:$A$1001,customers!$B$1:$B$1001,,0)))</f>
        <v>Javier Causnett</v>
      </c>
      <c r="G981" s="2" t="str">
        <f>IF(VLOOKUP(C981,customers!$A$1:I1980,3,FALSE)=0," ",(VLOOKUP(C981,customers!$A$1:I1980,3,FALSE)))</f>
        <v xml:space="preserve"> </v>
      </c>
      <c r="H981" s="2" t="str">
        <f>VLOOKUP(C981,customers!$A$1:I1980,7,FALSE)</f>
        <v>United States</v>
      </c>
      <c r="I981" t="str">
        <f>VLOOKUP(D981,products!$A$1:G1028,2,FALSE)</f>
        <v>Rob</v>
      </c>
      <c r="J981" t="str">
        <f>VLOOKUP(D981,products!$A$1:G1028,3,FALSE)</f>
        <v>D</v>
      </c>
      <c r="K981" s="1">
        <f>VLOOKUP(D981,products!$A$1:G1028,4,FALSE)</f>
        <v>0.5</v>
      </c>
      <c r="L981" s="6">
        <f>VLOOKUP(D981,products!$A$1:G1028,5,FALSE)</f>
        <v>5.3699999999999992</v>
      </c>
      <c r="M981" s="6">
        <f t="shared" si="15"/>
        <v>10.739999999999998</v>
      </c>
      <c r="N981" t="s">
        <v>6196</v>
      </c>
      <c r="O981" t="s">
        <v>6204</v>
      </c>
    </row>
    <row r="982" spans="1:15" x14ac:dyDescent="0.4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2" t="str">
        <f>IF(_xlfn.XLOOKUP(C982,customers!$A$1:$A$1001,customers!$B$1:$B$1001,,0)=0," ",(_xlfn.XLOOKUP(C982,customers!$A$1:$A$1001,customers!$B$1:$B$1001,,0)))</f>
        <v>Demetris Micheli</v>
      </c>
      <c r="G982" s="2" t="str">
        <f>IF(VLOOKUP(C982,customers!$A$1:I1981,3,FALSE)=0," ",(VLOOKUP(C982,customers!$A$1:I1981,3,FALSE)))</f>
        <v xml:space="preserve"> </v>
      </c>
      <c r="H982" s="2" t="str">
        <f>VLOOKUP(C982,customers!$A$1:I1981,7,FALSE)</f>
        <v>United States</v>
      </c>
      <c r="I982" t="str">
        <f>VLOOKUP(D982,products!$A$1:G1029,2,FALSE)</f>
        <v>Exc</v>
      </c>
      <c r="J982" t="str">
        <f>VLOOKUP(D982,products!$A$1:G1029,3,FALSE)</f>
        <v>D</v>
      </c>
      <c r="K982" s="1">
        <f>VLOOKUP(D982,products!$A$1:G1029,4,FALSE)</f>
        <v>2.5</v>
      </c>
      <c r="L982" s="6">
        <f>VLOOKUP(D982,products!$A$1:G1029,5,FALSE)</f>
        <v>27.945</v>
      </c>
      <c r="M982" s="6">
        <f t="shared" si="15"/>
        <v>167.67000000000002</v>
      </c>
      <c r="N982" t="s">
        <v>6197</v>
      </c>
      <c r="O982" t="s">
        <v>6204</v>
      </c>
    </row>
    <row r="983" spans="1:15" x14ac:dyDescent="0.4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2" t="str">
        <f>IF(_xlfn.XLOOKUP(C983,customers!$A$1:$A$1001,customers!$B$1:$B$1001,,0)=0," ",(_xlfn.XLOOKUP(C983,customers!$A$1:$A$1001,customers!$B$1:$B$1001,,0)))</f>
        <v>Chloette Bernardot</v>
      </c>
      <c r="G983" s="2" t="str">
        <f>IF(VLOOKUP(C983,customers!$A$1:I1982,3,FALSE)=0," ",(VLOOKUP(C983,customers!$A$1:I1982,3,FALSE)))</f>
        <v>cbernardotr9@wix.com</v>
      </c>
      <c r="H983" s="2" t="str">
        <f>VLOOKUP(C983,customers!$A$1:I1982,7,FALSE)</f>
        <v>United States</v>
      </c>
      <c r="I983" t="str">
        <f>VLOOKUP(D983,products!$A$1:G1030,2,FALSE)</f>
        <v>Exc</v>
      </c>
      <c r="J983" t="str">
        <f>VLOOKUP(D983,products!$A$1:G1030,3,FALSE)</f>
        <v>D</v>
      </c>
      <c r="K983" s="1">
        <f>VLOOKUP(D983,products!$A$1:G1030,4,FALSE)</f>
        <v>0.2</v>
      </c>
      <c r="L983" s="6">
        <f>VLOOKUP(D983,products!$A$1:G1030,5,FALSE)</f>
        <v>3.645</v>
      </c>
      <c r="M983" s="6">
        <f t="shared" si="15"/>
        <v>21.87</v>
      </c>
      <c r="N983" t="s">
        <v>6197</v>
      </c>
      <c r="O983" t="s">
        <v>6204</v>
      </c>
    </row>
    <row r="984" spans="1:15" x14ac:dyDescent="0.4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2" t="str">
        <f>IF(_xlfn.XLOOKUP(C984,customers!$A$1:$A$1001,customers!$B$1:$B$1001,,0)=0," ",(_xlfn.XLOOKUP(C984,customers!$A$1:$A$1001,customers!$B$1:$B$1001,,0)))</f>
        <v>Kim Kemery</v>
      </c>
      <c r="G984" s="2" t="str">
        <f>IF(VLOOKUP(C984,customers!$A$1:I1983,3,FALSE)=0," ",(VLOOKUP(C984,customers!$A$1:I1983,3,FALSE)))</f>
        <v>kkemeryra@t.co</v>
      </c>
      <c r="H984" s="2" t="str">
        <f>VLOOKUP(C984,customers!$A$1:I1983,7,FALSE)</f>
        <v>United States</v>
      </c>
      <c r="I984" t="str">
        <f>VLOOKUP(D984,products!$A$1:G1031,2,FALSE)</f>
        <v>Rob</v>
      </c>
      <c r="J984" t="str">
        <f>VLOOKUP(D984,products!$A$1:G1031,3,FALSE)</f>
        <v>L</v>
      </c>
      <c r="K984" s="1">
        <f>VLOOKUP(D984,products!$A$1:G1031,4,FALSE)</f>
        <v>1</v>
      </c>
      <c r="L984" s="6">
        <f>VLOOKUP(D984,products!$A$1:G1031,5,FALSE)</f>
        <v>11.95</v>
      </c>
      <c r="M984" s="6">
        <f t="shared" si="15"/>
        <v>23.9</v>
      </c>
      <c r="N984" t="s">
        <v>6196</v>
      </c>
      <c r="O984" t="s">
        <v>6203</v>
      </c>
    </row>
    <row r="985" spans="1:15" x14ac:dyDescent="0.4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2" t="str">
        <f>IF(_xlfn.XLOOKUP(C985,customers!$A$1:$A$1001,customers!$B$1:$B$1001,,0)=0," ",(_xlfn.XLOOKUP(C985,customers!$A$1:$A$1001,customers!$B$1:$B$1001,,0)))</f>
        <v>Fanchette Parlot</v>
      </c>
      <c r="G985" s="2" t="str">
        <f>IF(VLOOKUP(C985,customers!$A$1:I1984,3,FALSE)=0," ",(VLOOKUP(C985,customers!$A$1:I1984,3,FALSE)))</f>
        <v>fparlotrb@forbes.com</v>
      </c>
      <c r="H985" s="2" t="str">
        <f>VLOOKUP(C985,customers!$A$1:I1984,7,FALSE)</f>
        <v>United States</v>
      </c>
      <c r="I985" t="str">
        <f>VLOOKUP(D985,products!$A$1:G1032,2,FALSE)</f>
        <v>Ara</v>
      </c>
      <c r="J985" t="str">
        <f>VLOOKUP(D985,products!$A$1:G1032,3,FALSE)</f>
        <v>M</v>
      </c>
      <c r="K985" s="1">
        <f>VLOOKUP(D985,products!$A$1:G1032,4,FALSE)</f>
        <v>0.2</v>
      </c>
      <c r="L985" s="6">
        <f>VLOOKUP(D985,products!$A$1:G1032,5,FALSE)</f>
        <v>3.375</v>
      </c>
      <c r="M985" s="6">
        <f t="shared" si="15"/>
        <v>6.75</v>
      </c>
      <c r="N985" t="s">
        <v>6198</v>
      </c>
      <c r="O985" t="s">
        <v>6202</v>
      </c>
    </row>
    <row r="986" spans="1:15" x14ac:dyDescent="0.4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2" t="str">
        <f>IF(_xlfn.XLOOKUP(C986,customers!$A$1:$A$1001,customers!$B$1:$B$1001,,0)=0," ",(_xlfn.XLOOKUP(C986,customers!$A$1:$A$1001,customers!$B$1:$B$1001,,0)))</f>
        <v>Ramon Cheak</v>
      </c>
      <c r="G986" s="2" t="str">
        <f>IF(VLOOKUP(C986,customers!$A$1:I1985,3,FALSE)=0," ",(VLOOKUP(C986,customers!$A$1:I1985,3,FALSE)))</f>
        <v>rcheakrc@tripadvisor.com</v>
      </c>
      <c r="H986" s="2" t="str">
        <f>VLOOKUP(C986,customers!$A$1:I1985,7,FALSE)</f>
        <v>Ireland</v>
      </c>
      <c r="I986" t="str">
        <f>VLOOKUP(D986,products!$A$1:G1033,2,FALSE)</f>
        <v>Exc</v>
      </c>
      <c r="J986" t="str">
        <f>VLOOKUP(D986,products!$A$1:G1033,3,FALSE)</f>
        <v>M</v>
      </c>
      <c r="K986" s="1">
        <f>VLOOKUP(D986,products!$A$1:G1033,4,FALSE)</f>
        <v>2.5</v>
      </c>
      <c r="L986" s="6">
        <f>VLOOKUP(D986,products!$A$1:G1033,5,FALSE)</f>
        <v>31.624999999999996</v>
      </c>
      <c r="M986" s="6">
        <f t="shared" si="15"/>
        <v>31.624999999999996</v>
      </c>
      <c r="N986" t="s">
        <v>6197</v>
      </c>
      <c r="O986" t="s">
        <v>6202</v>
      </c>
    </row>
    <row r="987" spans="1:15" x14ac:dyDescent="0.4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2" t="str">
        <f>IF(_xlfn.XLOOKUP(C987,customers!$A$1:$A$1001,customers!$B$1:$B$1001,,0)=0," ",(_xlfn.XLOOKUP(C987,customers!$A$1:$A$1001,customers!$B$1:$B$1001,,0)))</f>
        <v>Koressa O'Geneay</v>
      </c>
      <c r="G987" s="2" t="str">
        <f>IF(VLOOKUP(C987,customers!$A$1:I1986,3,FALSE)=0," ",(VLOOKUP(C987,customers!$A$1:I1986,3,FALSE)))</f>
        <v>kogeneayrd@utexas.edu</v>
      </c>
      <c r="H987" s="2" t="str">
        <f>VLOOKUP(C987,customers!$A$1:I1986,7,FALSE)</f>
        <v>United States</v>
      </c>
      <c r="I987" t="str">
        <f>VLOOKUP(D987,products!$A$1:G1034,2,FALSE)</f>
        <v>Rob</v>
      </c>
      <c r="J987" t="str">
        <f>VLOOKUP(D987,products!$A$1:G1034,3,FALSE)</f>
        <v>L</v>
      </c>
      <c r="K987" s="1">
        <f>VLOOKUP(D987,products!$A$1:G1034,4,FALSE)</f>
        <v>1</v>
      </c>
      <c r="L987" s="6">
        <f>VLOOKUP(D987,products!$A$1:G1034,5,FALSE)</f>
        <v>11.95</v>
      </c>
      <c r="M987" s="6">
        <f t="shared" si="15"/>
        <v>47.8</v>
      </c>
      <c r="N987" t="s">
        <v>6196</v>
      </c>
      <c r="O987" t="s">
        <v>6203</v>
      </c>
    </row>
    <row r="988" spans="1:15" x14ac:dyDescent="0.4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2" t="str">
        <f>IF(_xlfn.XLOOKUP(C988,customers!$A$1:$A$1001,customers!$B$1:$B$1001,,0)=0," ",(_xlfn.XLOOKUP(C988,customers!$A$1:$A$1001,customers!$B$1:$B$1001,,0)))</f>
        <v>Claudell Ayre</v>
      </c>
      <c r="G988" s="2" t="str">
        <f>IF(VLOOKUP(C988,customers!$A$1:I1987,3,FALSE)=0," ",(VLOOKUP(C988,customers!$A$1:I1987,3,FALSE)))</f>
        <v>cayrere@symantec.com</v>
      </c>
      <c r="H988" s="2" t="str">
        <f>VLOOKUP(C988,customers!$A$1:I1987,7,FALSE)</f>
        <v>United States</v>
      </c>
      <c r="I988" t="str">
        <f>VLOOKUP(D988,products!$A$1:G1035,2,FALSE)</f>
        <v>Lib</v>
      </c>
      <c r="J988" t="str">
        <f>VLOOKUP(D988,products!$A$1:G1035,3,FALSE)</f>
        <v>M</v>
      </c>
      <c r="K988" s="1">
        <f>VLOOKUP(D988,products!$A$1:G1035,4,FALSE)</f>
        <v>2.5</v>
      </c>
      <c r="L988" s="6">
        <f>VLOOKUP(D988,products!$A$1:G1035,5,FALSE)</f>
        <v>33.464999999999996</v>
      </c>
      <c r="M988" s="6">
        <f t="shared" si="15"/>
        <v>33.464999999999996</v>
      </c>
      <c r="N988" t="s">
        <v>6199</v>
      </c>
      <c r="O988" t="s">
        <v>6202</v>
      </c>
    </row>
    <row r="989" spans="1:15" x14ac:dyDescent="0.4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2" t="str">
        <f>IF(_xlfn.XLOOKUP(C989,customers!$A$1:$A$1001,customers!$B$1:$B$1001,,0)=0," ",(_xlfn.XLOOKUP(C989,customers!$A$1:$A$1001,customers!$B$1:$B$1001,,0)))</f>
        <v>Lorianne Kyneton</v>
      </c>
      <c r="G989" s="2" t="str">
        <f>IF(VLOOKUP(C989,customers!$A$1:I1988,3,FALSE)=0," ",(VLOOKUP(C989,customers!$A$1:I1988,3,FALSE)))</f>
        <v>lkynetonrf@macromedia.com</v>
      </c>
      <c r="H989" s="2" t="str">
        <f>VLOOKUP(C989,customers!$A$1:I1988,7,FALSE)</f>
        <v>United Kingdom</v>
      </c>
      <c r="I989" t="str">
        <f>VLOOKUP(D989,products!$A$1:G1036,2,FALSE)</f>
        <v>Ara</v>
      </c>
      <c r="J989" t="str">
        <f>VLOOKUP(D989,products!$A$1:G1036,3,FALSE)</f>
        <v>D</v>
      </c>
      <c r="K989" s="1">
        <f>VLOOKUP(D989,products!$A$1:G1036,4,FALSE)</f>
        <v>0.5</v>
      </c>
      <c r="L989" s="6">
        <f>VLOOKUP(D989,products!$A$1:G1036,5,FALSE)</f>
        <v>5.97</v>
      </c>
      <c r="M989" s="6">
        <f t="shared" si="15"/>
        <v>29.849999999999998</v>
      </c>
      <c r="N989" t="s">
        <v>6198</v>
      </c>
      <c r="O989" t="s">
        <v>6204</v>
      </c>
    </row>
    <row r="990" spans="1:15" x14ac:dyDescent="0.4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2" t="str">
        <f>IF(_xlfn.XLOOKUP(C990,customers!$A$1:$A$1001,customers!$B$1:$B$1001,,0)=0," ",(_xlfn.XLOOKUP(C990,customers!$A$1:$A$1001,customers!$B$1:$B$1001,,0)))</f>
        <v>Adele McFayden</v>
      </c>
      <c r="G990" s="2" t="str">
        <f>IF(VLOOKUP(C990,customers!$A$1:I1989,3,FALSE)=0," ",(VLOOKUP(C990,customers!$A$1:I1989,3,FALSE)))</f>
        <v xml:space="preserve"> </v>
      </c>
      <c r="H990" s="2" t="str">
        <f>VLOOKUP(C990,customers!$A$1:I1989,7,FALSE)</f>
        <v>United Kingdom</v>
      </c>
      <c r="I990" t="str">
        <f>VLOOKUP(D990,products!$A$1:G1037,2,FALSE)</f>
        <v>Rob</v>
      </c>
      <c r="J990" t="str">
        <f>VLOOKUP(D990,products!$A$1:G1037,3,FALSE)</f>
        <v>M</v>
      </c>
      <c r="K990" s="1">
        <f>VLOOKUP(D990,products!$A$1:G1037,4,FALSE)</f>
        <v>1</v>
      </c>
      <c r="L990" s="6">
        <f>VLOOKUP(D990,products!$A$1:G1037,5,FALSE)</f>
        <v>9.9499999999999993</v>
      </c>
      <c r="M990" s="6">
        <f t="shared" si="15"/>
        <v>29.849999999999998</v>
      </c>
      <c r="N990" t="s">
        <v>6196</v>
      </c>
      <c r="O990" t="s">
        <v>6202</v>
      </c>
    </row>
    <row r="991" spans="1:15" x14ac:dyDescent="0.4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2" t="str">
        <f>IF(_xlfn.XLOOKUP(C991,customers!$A$1:$A$1001,customers!$B$1:$B$1001,,0)=0," ",(_xlfn.XLOOKUP(C991,customers!$A$1:$A$1001,customers!$B$1:$B$1001,,0)))</f>
        <v>Herta Layne</v>
      </c>
      <c r="G991" s="2" t="str">
        <f>IF(VLOOKUP(C991,customers!$A$1:I1990,3,FALSE)=0," ",(VLOOKUP(C991,customers!$A$1:I1990,3,FALSE)))</f>
        <v xml:space="preserve"> </v>
      </c>
      <c r="H991" s="2" t="str">
        <f>VLOOKUP(C991,customers!$A$1:I1990,7,FALSE)</f>
        <v>United States</v>
      </c>
      <c r="I991" t="str">
        <f>VLOOKUP(D991,products!$A$1:G1038,2,FALSE)</f>
        <v>Ara</v>
      </c>
      <c r="J991" t="str">
        <f>VLOOKUP(D991,products!$A$1:G1038,3,FALSE)</f>
        <v>M</v>
      </c>
      <c r="K991" s="1">
        <f>VLOOKUP(D991,products!$A$1:G1038,4,FALSE)</f>
        <v>2.5</v>
      </c>
      <c r="L991" s="6">
        <f>VLOOKUP(D991,products!$A$1:G1038,5,FALSE)</f>
        <v>25.874999999999996</v>
      </c>
      <c r="M991" s="6">
        <f t="shared" si="15"/>
        <v>155.24999999999997</v>
      </c>
      <c r="N991" t="s">
        <v>6198</v>
      </c>
      <c r="O991" t="s">
        <v>6202</v>
      </c>
    </row>
    <row r="992" spans="1:15" x14ac:dyDescent="0.4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2" t="str">
        <f>IF(_xlfn.XLOOKUP(C992,customers!$A$1:$A$1001,customers!$B$1:$B$1001,,0)=0," ",(_xlfn.XLOOKUP(C992,customers!$A$1:$A$1001,customers!$B$1:$B$1001,,0)))</f>
        <v>Marguerite Graves</v>
      </c>
      <c r="G992" s="2" t="str">
        <f>IF(VLOOKUP(C992,customers!$A$1:I1991,3,FALSE)=0," ",(VLOOKUP(C992,customers!$A$1:I1991,3,FALSE)))</f>
        <v xml:space="preserve"> </v>
      </c>
      <c r="H992" s="2" t="str">
        <f>VLOOKUP(C992,customers!$A$1:I1991,7,FALSE)</f>
        <v>United States</v>
      </c>
      <c r="I992" t="str">
        <f>VLOOKUP(D992,products!$A$1:G1039,2,FALSE)</f>
        <v>Exc</v>
      </c>
      <c r="J992" t="str">
        <f>VLOOKUP(D992,products!$A$1:G1039,3,FALSE)</f>
        <v>D</v>
      </c>
      <c r="K992" s="1">
        <f>VLOOKUP(D992,products!$A$1:G1039,4,FALSE)</f>
        <v>0.2</v>
      </c>
      <c r="L992" s="6">
        <f>VLOOKUP(D992,products!$A$1:G1039,5,FALSE)</f>
        <v>3.645</v>
      </c>
      <c r="M992" s="6">
        <f t="shared" si="15"/>
        <v>18.225000000000001</v>
      </c>
      <c r="N992" t="s">
        <v>6197</v>
      </c>
      <c r="O992" t="s">
        <v>6204</v>
      </c>
    </row>
    <row r="993" spans="1:15" x14ac:dyDescent="0.4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2" t="str">
        <f>IF(_xlfn.XLOOKUP(C993,customers!$A$1:$A$1001,customers!$B$1:$B$1001,,0)=0," ",(_xlfn.XLOOKUP(C993,customers!$A$1:$A$1001,customers!$B$1:$B$1001,,0)))</f>
        <v>Marguerite Graves</v>
      </c>
      <c r="G993" s="2" t="str">
        <f>IF(VLOOKUP(C993,customers!$A$1:I1992,3,FALSE)=0," ",(VLOOKUP(C993,customers!$A$1:I1992,3,FALSE)))</f>
        <v xml:space="preserve"> </v>
      </c>
      <c r="H993" s="2" t="str">
        <f>VLOOKUP(C993,customers!$A$1:I1992,7,FALSE)</f>
        <v>United States</v>
      </c>
      <c r="I993" t="str">
        <f>VLOOKUP(D993,products!$A$1:G1040,2,FALSE)</f>
        <v>Lib</v>
      </c>
      <c r="J993" t="str">
        <f>VLOOKUP(D993,products!$A$1:G1040,3,FALSE)</f>
        <v>D</v>
      </c>
      <c r="K993" s="1">
        <f>VLOOKUP(D993,products!$A$1:G1040,4,FALSE)</f>
        <v>0.5</v>
      </c>
      <c r="L993" s="6">
        <f>VLOOKUP(D993,products!$A$1:G1040,5,FALSE)</f>
        <v>7.77</v>
      </c>
      <c r="M993" s="6">
        <f t="shared" si="15"/>
        <v>15.54</v>
      </c>
      <c r="N993" t="s">
        <v>6199</v>
      </c>
      <c r="O993" t="s">
        <v>6204</v>
      </c>
    </row>
    <row r="994" spans="1:15" x14ac:dyDescent="0.4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2" t="str">
        <f>IF(_xlfn.XLOOKUP(C994,customers!$A$1:$A$1001,customers!$B$1:$B$1001,,0)=0," ",(_xlfn.XLOOKUP(C994,customers!$A$1:$A$1001,customers!$B$1:$B$1001,,0)))</f>
        <v>Desdemona Eye</v>
      </c>
      <c r="G994" s="2" t="str">
        <f>IF(VLOOKUP(C994,customers!$A$1:I1993,3,FALSE)=0," ",(VLOOKUP(C994,customers!$A$1:I1993,3,FALSE)))</f>
        <v xml:space="preserve"> </v>
      </c>
      <c r="H994" s="2" t="str">
        <f>VLOOKUP(C994,customers!$A$1:I1993,7,FALSE)</f>
        <v>Ireland</v>
      </c>
      <c r="I994" t="str">
        <f>VLOOKUP(D994,products!$A$1:G1041,2,FALSE)</f>
        <v>Lib</v>
      </c>
      <c r="J994" t="str">
        <f>VLOOKUP(D994,products!$A$1:G1041,3,FALSE)</f>
        <v>L</v>
      </c>
      <c r="K994" s="1">
        <f>VLOOKUP(D994,products!$A$1:G1041,4,FALSE)</f>
        <v>2.5</v>
      </c>
      <c r="L994" s="6">
        <f>VLOOKUP(D994,products!$A$1:G1041,5,FALSE)</f>
        <v>36.454999999999998</v>
      </c>
      <c r="M994" s="6">
        <f t="shared" si="15"/>
        <v>109.36499999999999</v>
      </c>
      <c r="N994" t="s">
        <v>6199</v>
      </c>
      <c r="O994" t="s">
        <v>6203</v>
      </c>
    </row>
    <row r="995" spans="1:15" x14ac:dyDescent="0.4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2" t="str">
        <f>IF(_xlfn.XLOOKUP(C995,customers!$A$1:$A$1001,customers!$B$1:$B$1001,,0)=0," ",(_xlfn.XLOOKUP(C995,customers!$A$1:$A$1001,customers!$B$1:$B$1001,,0)))</f>
        <v>Margarette Sterland</v>
      </c>
      <c r="G995" s="2" t="str">
        <f>IF(VLOOKUP(C995,customers!$A$1:I1994,3,FALSE)=0," ",(VLOOKUP(C995,customers!$A$1:I1994,3,FALSE)))</f>
        <v xml:space="preserve"> </v>
      </c>
      <c r="H995" s="2" t="str">
        <f>VLOOKUP(C995,customers!$A$1:I1994,7,FALSE)</f>
        <v>United States</v>
      </c>
      <c r="I995" t="str">
        <f>VLOOKUP(D995,products!$A$1:G1042,2,FALSE)</f>
        <v>Ara</v>
      </c>
      <c r="J995" t="str">
        <f>VLOOKUP(D995,products!$A$1:G1042,3,FALSE)</f>
        <v>L</v>
      </c>
      <c r="K995" s="1">
        <f>VLOOKUP(D995,products!$A$1:G1042,4,FALSE)</f>
        <v>1</v>
      </c>
      <c r="L995" s="6">
        <f>VLOOKUP(D995,products!$A$1:G1042,5,FALSE)</f>
        <v>12.95</v>
      </c>
      <c r="M995" s="6">
        <f t="shared" si="15"/>
        <v>77.699999999999989</v>
      </c>
      <c r="N995" t="s">
        <v>6198</v>
      </c>
      <c r="O995" t="s">
        <v>6203</v>
      </c>
    </row>
    <row r="996" spans="1:15" x14ac:dyDescent="0.4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2" t="str">
        <f>IF(_xlfn.XLOOKUP(C996,customers!$A$1:$A$1001,customers!$B$1:$B$1001,,0)=0," ",(_xlfn.XLOOKUP(C996,customers!$A$1:$A$1001,customers!$B$1:$B$1001,,0)))</f>
        <v>Catharine Scoines</v>
      </c>
      <c r="G996" s="2" t="str">
        <f>IF(VLOOKUP(C996,customers!$A$1:I1995,3,FALSE)=0," ",(VLOOKUP(C996,customers!$A$1:I1995,3,FALSE)))</f>
        <v xml:space="preserve"> </v>
      </c>
      <c r="H996" s="2" t="str">
        <f>VLOOKUP(C996,customers!$A$1:I1995,7,FALSE)</f>
        <v>Ireland</v>
      </c>
      <c r="I996" t="str">
        <f>VLOOKUP(D996,products!$A$1:G1043,2,FALSE)</f>
        <v>Ara</v>
      </c>
      <c r="J996" t="str">
        <f>VLOOKUP(D996,products!$A$1:G1043,3,FALSE)</f>
        <v>D</v>
      </c>
      <c r="K996" s="1">
        <f>VLOOKUP(D996,products!$A$1:G1043,4,FALSE)</f>
        <v>0.2</v>
      </c>
      <c r="L996" s="6">
        <f>VLOOKUP(D996,products!$A$1:G1043,5,FALSE)</f>
        <v>2.9849999999999999</v>
      </c>
      <c r="M996" s="6">
        <f t="shared" si="15"/>
        <v>8.9550000000000001</v>
      </c>
      <c r="N996" t="s">
        <v>6198</v>
      </c>
      <c r="O996" t="s">
        <v>6204</v>
      </c>
    </row>
    <row r="997" spans="1:15" x14ac:dyDescent="0.4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2" t="str">
        <f>IF(_xlfn.XLOOKUP(C997,customers!$A$1:$A$1001,customers!$B$1:$B$1001,,0)=0," ",(_xlfn.XLOOKUP(C997,customers!$A$1:$A$1001,customers!$B$1:$B$1001,,0)))</f>
        <v>Jennica Tewelson</v>
      </c>
      <c r="G997" s="2" t="str">
        <f>IF(VLOOKUP(C997,customers!$A$1:I1996,3,FALSE)=0," ",(VLOOKUP(C997,customers!$A$1:I1996,3,FALSE)))</f>
        <v>jtewelsonrn@samsung.com</v>
      </c>
      <c r="H997" s="2" t="str">
        <f>VLOOKUP(C997,customers!$A$1:I1996,7,FALSE)</f>
        <v>United States</v>
      </c>
      <c r="I997" t="str">
        <f>VLOOKUP(D997,products!$A$1:G1044,2,FALSE)</f>
        <v>Rob</v>
      </c>
      <c r="J997" t="str">
        <f>VLOOKUP(D997,products!$A$1:G1044,3,FALSE)</f>
        <v>L</v>
      </c>
      <c r="K997" s="1">
        <f>VLOOKUP(D997,products!$A$1:G1044,4,FALSE)</f>
        <v>2.5</v>
      </c>
      <c r="L997" s="6">
        <f>VLOOKUP(D997,products!$A$1:G1044,5,FALSE)</f>
        <v>27.484999999999996</v>
      </c>
      <c r="M997" s="6">
        <f t="shared" si="15"/>
        <v>27.484999999999996</v>
      </c>
      <c r="N997" t="s">
        <v>6196</v>
      </c>
      <c r="O997" t="s">
        <v>6203</v>
      </c>
    </row>
    <row r="998" spans="1:15" x14ac:dyDescent="0.4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2" t="str">
        <f>IF(_xlfn.XLOOKUP(C998,customers!$A$1:$A$1001,customers!$B$1:$B$1001,,0)=0," ",(_xlfn.XLOOKUP(C998,customers!$A$1:$A$1001,customers!$B$1:$B$1001,,0)))</f>
        <v>Marguerite Graves</v>
      </c>
      <c r="G998" s="2" t="str">
        <f>IF(VLOOKUP(C998,customers!$A$1:I1997,3,FALSE)=0," ",(VLOOKUP(C998,customers!$A$1:I1997,3,FALSE)))</f>
        <v xml:space="preserve"> </v>
      </c>
      <c r="H998" s="2" t="str">
        <f>VLOOKUP(C998,customers!$A$1:I1997,7,FALSE)</f>
        <v>United States</v>
      </c>
      <c r="I998" t="str">
        <f>VLOOKUP(D998,products!$A$1:G1045,2,FALSE)</f>
        <v>Rob</v>
      </c>
      <c r="J998" t="str">
        <f>VLOOKUP(D998,products!$A$1:G1045,3,FALSE)</f>
        <v>M</v>
      </c>
      <c r="K998" s="1">
        <f>VLOOKUP(D998,products!$A$1:G1045,4,FALSE)</f>
        <v>0.5</v>
      </c>
      <c r="L998" s="6">
        <f>VLOOKUP(D998,products!$A$1:G1045,5,FALSE)</f>
        <v>5.97</v>
      </c>
      <c r="M998" s="6">
        <f t="shared" si="15"/>
        <v>29.849999999999998</v>
      </c>
      <c r="N998" t="s">
        <v>6196</v>
      </c>
      <c r="O998" t="s">
        <v>6202</v>
      </c>
    </row>
    <row r="999" spans="1:15" x14ac:dyDescent="0.4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2" t="str">
        <f>IF(_xlfn.XLOOKUP(C999,customers!$A$1:$A$1001,customers!$B$1:$B$1001,,0)=0," ",(_xlfn.XLOOKUP(C999,customers!$A$1:$A$1001,customers!$B$1:$B$1001,,0)))</f>
        <v>Marguerite Graves</v>
      </c>
      <c r="G999" s="2" t="str">
        <f>IF(VLOOKUP(C999,customers!$A$1:I1998,3,FALSE)=0," ",(VLOOKUP(C999,customers!$A$1:I1998,3,FALSE)))</f>
        <v xml:space="preserve"> </v>
      </c>
      <c r="H999" s="2" t="str">
        <f>VLOOKUP(C999,customers!$A$1:I1998,7,FALSE)</f>
        <v>United States</v>
      </c>
      <c r="I999" t="str">
        <f>VLOOKUP(D999,products!$A$1:G1046,2,FALSE)</f>
        <v>Ara</v>
      </c>
      <c r="J999" t="str">
        <f>VLOOKUP(D999,products!$A$1:G1046,3,FALSE)</f>
        <v>M</v>
      </c>
      <c r="K999" s="1">
        <f>VLOOKUP(D999,products!$A$1:G1046,4,FALSE)</f>
        <v>0.5</v>
      </c>
      <c r="L999" s="6">
        <f>VLOOKUP(D999,products!$A$1:G1046,5,FALSE)</f>
        <v>6.75</v>
      </c>
      <c r="M999" s="6">
        <f t="shared" si="15"/>
        <v>27</v>
      </c>
      <c r="N999" t="s">
        <v>6198</v>
      </c>
      <c r="O999" t="s">
        <v>6202</v>
      </c>
    </row>
    <row r="1000" spans="1:15" x14ac:dyDescent="0.4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2" t="str">
        <f>IF(_xlfn.XLOOKUP(C1000,customers!$A$1:$A$1001,customers!$B$1:$B$1001,,0)=0," ",(_xlfn.XLOOKUP(C1000,customers!$A$1:$A$1001,customers!$B$1:$B$1001,,0)))</f>
        <v>Nicolina Jenny</v>
      </c>
      <c r="G1000" s="2" t="str">
        <f>IF(VLOOKUP(C1000,customers!$A$1:I1999,3,FALSE)=0," ",(VLOOKUP(C1000,customers!$A$1:I1999,3,FALSE)))</f>
        <v>njennyrq@bigcartel.com</v>
      </c>
      <c r="H1000" s="2" t="str">
        <f>VLOOKUP(C1000,customers!$A$1:I1999,7,FALSE)</f>
        <v>United States</v>
      </c>
      <c r="I1000" t="str">
        <f>VLOOKUP(D1000,products!$A$1:G1047,2,FALSE)</f>
        <v>Ara</v>
      </c>
      <c r="J1000" t="str">
        <f>VLOOKUP(D1000,products!$A$1:G1047,3,FALSE)</f>
        <v>D</v>
      </c>
      <c r="K1000" s="1">
        <f>VLOOKUP(D1000,products!$A$1:G1047,4,FALSE)</f>
        <v>1</v>
      </c>
      <c r="L1000" s="6">
        <f>VLOOKUP(D1000,products!$A$1:G1047,5,FALSE)</f>
        <v>9.9499999999999993</v>
      </c>
      <c r="M1000" s="6">
        <f t="shared" si="15"/>
        <v>9.9499999999999993</v>
      </c>
      <c r="N1000" t="s">
        <v>6198</v>
      </c>
      <c r="O1000" t="s">
        <v>6204</v>
      </c>
    </row>
    <row r="1001" spans="1:15" x14ac:dyDescent="0.4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tr">
        <f>IF(_xlfn.XLOOKUP(C1001,customers!$A$1:$A$1001,customers!$B$1:$B$1001,,0)=0," ",(_xlfn.XLOOKUP(C1001,customers!$A$1:$A$1001,customers!$B$1:$B$1001,,0)))</f>
        <v>Vidovic Antonelli</v>
      </c>
      <c r="G1001" s="2" t="str">
        <f>IF(VLOOKUP(C1001,customers!$A$1:I2000,3,FALSE)=0," ",(VLOOKUP(C1001,customers!$A$1:I2000,3,FALSE)))</f>
        <v xml:space="preserve"> </v>
      </c>
      <c r="H1001" s="2" t="str">
        <f>VLOOKUP(C1001,customers!$A$1:I2000,7,FALSE)</f>
        <v>United Kingdom</v>
      </c>
      <c r="I1001" t="str">
        <f>VLOOKUP(D1001,products!$A$1:G1048,2,FALSE)</f>
        <v>Exc</v>
      </c>
      <c r="J1001" t="str">
        <f>VLOOKUP(D1001,products!$A$1:G1048,3,FALSE)</f>
        <v>M</v>
      </c>
      <c r="K1001" s="1">
        <f>VLOOKUP(D1001,products!$A$1:G1048,4,FALSE)</f>
        <v>0.2</v>
      </c>
      <c r="L1001" s="6">
        <f>VLOOKUP(D1001,products!$A$1:G1048,5,FALSE)</f>
        <v>4.125</v>
      </c>
      <c r="M1001" s="6">
        <f t="shared" si="15"/>
        <v>12.375</v>
      </c>
      <c r="N1001" t="s">
        <v>6197</v>
      </c>
      <c r="O1001" t="s">
        <v>6202</v>
      </c>
    </row>
  </sheetData>
  <autoFilter ref="A1:O1001" xr:uid="{69737714-8310-43F8-B658-AD9D3E19716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6" x14ac:dyDescent="0.4"/>
  <cols>
    <col min="1" max="1" width="16.3046875" bestFit="1" customWidth="1"/>
    <col min="2" max="2" width="23.69140625" bestFit="1" customWidth="1"/>
    <col min="3" max="3" width="39.3828125" bestFit="1" customWidth="1"/>
    <col min="4" max="4" width="18.3046875" bestFit="1" customWidth="1"/>
    <col min="5" max="5" width="27" bestFit="1" customWidth="1"/>
    <col min="6" max="6" width="20.69140625" bestFit="1" customWidth="1"/>
    <col min="7" max="7" width="15.3828125" bestFit="1" customWidth="1"/>
    <col min="9" max="9" width="11.69140625" bestFit="1" customWidth="1"/>
  </cols>
  <sheetData>
    <row r="1" spans="1:9" x14ac:dyDescent="0.4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4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4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4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4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4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4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4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4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4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4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4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4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4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4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4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4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4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4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4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4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4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4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4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4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4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4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4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4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4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4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4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4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4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4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4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4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4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4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4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4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4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4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4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4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4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4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4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4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4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4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4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4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4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4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4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4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4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4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4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4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4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4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4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4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4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4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4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4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4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4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4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4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4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4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4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4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4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4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4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4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4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4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4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4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4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4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4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4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4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4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4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4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4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4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4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4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4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4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4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4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4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4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4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4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4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4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4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4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4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4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4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4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4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4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4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4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4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4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4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4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4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4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4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4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4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4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4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4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4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4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4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4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4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4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4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4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4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4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4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4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4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4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4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4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4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4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4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4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4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4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4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4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4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4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4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4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4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4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4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4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4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4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4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4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4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4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4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4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4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4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4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4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4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4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4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4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4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4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4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4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4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4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4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4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4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4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4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4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4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4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4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4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4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4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4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4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4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4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4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4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4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4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4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4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4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4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4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4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4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4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4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4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4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4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4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4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4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4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4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4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4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4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4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4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4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4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4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4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4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4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4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4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4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4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4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4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4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4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4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4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4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4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4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4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4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4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4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4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4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4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4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4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4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4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4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4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4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4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4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4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4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4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4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4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4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4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4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4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4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4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4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4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4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4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4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4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4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4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4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4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4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4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4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4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4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4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4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4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4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4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4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4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4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4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4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4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4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4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4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4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4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4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4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4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4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4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4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4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4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4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4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4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4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4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4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4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4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4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4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4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4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4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4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4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4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4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4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4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4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4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4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4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4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4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4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4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4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4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4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4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4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4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4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4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4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4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4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4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4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4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4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4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4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4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4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4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4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4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4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4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4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4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4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4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4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4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4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4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4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4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4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4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4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4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4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4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4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4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4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4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4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4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4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4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4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4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4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4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4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4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4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4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4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4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4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4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4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4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4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4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4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4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4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4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4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4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4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4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4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4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4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4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4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4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4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4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4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4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4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4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4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4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4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4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4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4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4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4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4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4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4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4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4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4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4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4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4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4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4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4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4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4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4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4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4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4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4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4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4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4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4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4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4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4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4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4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4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4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4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4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4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4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4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4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4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4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4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4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4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4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4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4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4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4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4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4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4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4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4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4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4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4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4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4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4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4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4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4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4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4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4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4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4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4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4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4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4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4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4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4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4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4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4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4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4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4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4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4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4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4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4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4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4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4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4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4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4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4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4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4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4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4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4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4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4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4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4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4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4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4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4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4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4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4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4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4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4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4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4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4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4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4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4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4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4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4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4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4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4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4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4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4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4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4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4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4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4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4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4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4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4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4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4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4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4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4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4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4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4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4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4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4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4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4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4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4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4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4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4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4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4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4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4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4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4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4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4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4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4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4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4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4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4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4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4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4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4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4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4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4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4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4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4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4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4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4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4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4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4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4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4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4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4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4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4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4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4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4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4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4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4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4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4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4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4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4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4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4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4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4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4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4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4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4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4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4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4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4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4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4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4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4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4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4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4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4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4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4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4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4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4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4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4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4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4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4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4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4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4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4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4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4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4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4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4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4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4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4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4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4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4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4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4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4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4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4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4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4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4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4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4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4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4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4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4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4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4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4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4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4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4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4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4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4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4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4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4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4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4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4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4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4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4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4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4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4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4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4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4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4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4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4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4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4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4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4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4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4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4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4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4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4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4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4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4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4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4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4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4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4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4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4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4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4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4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4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4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4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4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4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4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4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4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4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4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4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4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4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4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4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4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4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4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4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4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4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4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4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4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4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4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4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4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4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4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4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4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4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4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4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4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4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4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4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4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4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4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4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4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4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4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4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4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4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4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4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4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4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4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4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4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4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4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4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4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4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4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4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4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4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4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4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4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4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4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4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4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4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4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4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4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4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4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4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4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4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4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4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4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4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4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4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4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4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4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4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4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4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4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4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4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4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4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4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4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4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4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4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4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4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4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4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4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4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4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4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4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4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4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4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4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4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4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4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4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4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4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4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4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4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4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4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4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4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4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4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4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4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4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4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4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4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4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4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4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4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4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4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4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4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4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4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4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4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4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4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4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4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4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4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4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4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4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4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4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4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4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4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4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4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4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4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4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4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4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4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4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4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4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4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4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4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4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4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4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4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4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4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4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4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4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4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4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4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4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4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4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4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4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4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4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4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4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4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4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4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4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4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4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4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4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4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4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4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4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4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4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4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4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4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4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4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4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4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4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4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4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4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4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4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4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4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4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4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4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4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4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4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4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4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4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4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4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4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4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4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4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4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4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4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4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4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4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4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4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4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4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4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4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4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4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4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4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4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4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4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4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4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4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4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6" x14ac:dyDescent="0.4"/>
  <cols>
    <col min="1" max="1" width="10.15234375" bestFit="1" customWidth="1"/>
    <col min="2" max="2" width="11.69140625" bestFit="1" customWidth="1"/>
    <col min="3" max="3" width="10.53515625" bestFit="1" customWidth="1"/>
    <col min="4" max="4" width="4.53515625" bestFit="1" customWidth="1"/>
    <col min="5" max="5" width="9.53515625" bestFit="1" customWidth="1"/>
    <col min="6" max="6" width="13.3828125" bestFit="1" customWidth="1"/>
    <col min="7" max="7" width="8" bestFit="1" customWidth="1"/>
  </cols>
  <sheetData>
    <row r="1" spans="1:7" x14ac:dyDescent="0.4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4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4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4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4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4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4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4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4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4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4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4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4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4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4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4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4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4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4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4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4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4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4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4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4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4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4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4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4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4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4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4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4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4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4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4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4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4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4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4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4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4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4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4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4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4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4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4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4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Raheemah Bentil</cp:lastModifiedBy>
  <cp:revision/>
  <dcterms:created xsi:type="dcterms:W3CDTF">2022-11-26T09:51:45Z</dcterms:created>
  <dcterms:modified xsi:type="dcterms:W3CDTF">2023-12-16T00:43:17Z</dcterms:modified>
  <cp:category/>
  <cp:contentStatus/>
</cp:coreProperties>
</file>