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70" windowHeight="8970" activeTab="2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</sheets>
  <calcPr calcId="144525"/>
</workbook>
</file>

<file path=xl/sharedStrings.xml><?xml version="1.0" encoding="utf-8"?>
<sst xmlns="http://schemas.openxmlformats.org/spreadsheetml/2006/main" count="67">
  <si>
    <t>SOAL UJIAN AKHIR SEMESTER R1 2010/2011 NO 2</t>
  </si>
  <si>
    <t>Eliminasi Gauss</t>
  </si>
  <si>
    <t>x1</t>
  </si>
  <si>
    <t>x2</t>
  </si>
  <si>
    <t>x3</t>
  </si>
  <si>
    <t>x4</t>
  </si>
  <si>
    <t>Baris 1</t>
  </si>
  <si>
    <t>Baris 2</t>
  </si>
  <si>
    <t>Baris 3</t>
  </si>
  <si>
    <t>Baris 4</t>
  </si>
  <si>
    <t>Eliminasi 1</t>
  </si>
  <si>
    <t>Eliminasi 2</t>
  </si>
  <si>
    <t>Eliminasi 3</t>
  </si>
  <si>
    <t>Eliminasi 4</t>
  </si>
  <si>
    <t>SOAL UJIAN AKHIR SEMESTER 2010/2011 R2 No 2</t>
  </si>
  <si>
    <t>SOAL UJIAN AKHIR SEMESTER 2012/2013 NO 1</t>
  </si>
  <si>
    <t>y(x) = x^2-5</t>
  </si>
  <si>
    <t>xo = 2</t>
  </si>
  <si>
    <t>y(x)=0</t>
  </si>
  <si>
    <t>x0</t>
  </si>
  <si>
    <t>y(x)</t>
  </si>
  <si>
    <t>y1(x)</t>
  </si>
  <si>
    <t>Galat</t>
  </si>
  <si>
    <t>SOAL UJIAN AKHIR SEMESTER R1 2010/2011 NO 3</t>
  </si>
  <si>
    <t>i</t>
  </si>
  <si>
    <t>xn</t>
  </si>
  <si>
    <t>xn-1</t>
  </si>
  <si>
    <t>yn-1</t>
  </si>
  <si>
    <t>y!</t>
  </si>
  <si>
    <t>y</t>
  </si>
  <si>
    <t>h=</t>
  </si>
  <si>
    <t>y =</t>
  </si>
  <si>
    <t>X+2Y</t>
  </si>
  <si>
    <t>y0=</t>
  </si>
  <si>
    <t>x</t>
  </si>
  <si>
    <t>k1</t>
  </si>
  <si>
    <t>k2</t>
  </si>
  <si>
    <t>k3</t>
  </si>
  <si>
    <t>k4</t>
  </si>
  <si>
    <t>SOAL UJIAN TENGAH SEMESTER 2010/2011 R2 NO 3</t>
  </si>
  <si>
    <t xml:space="preserve">Fungsi = f(x) = 8x^2-9x+1 </t>
  </si>
  <si>
    <t>range (0,1/2)</t>
  </si>
  <si>
    <t>Iterasi</t>
  </si>
  <si>
    <t>a</t>
  </si>
  <si>
    <t>b</t>
  </si>
  <si>
    <t>f(a)</t>
  </si>
  <si>
    <t>f(x)</t>
  </si>
  <si>
    <t>f(b)</t>
  </si>
  <si>
    <t>f(a) * f(b)</t>
  </si>
  <si>
    <t>f(a) * f(x)</t>
  </si>
  <si>
    <t>Nilai akar persamaannya ialah 0.00012 dengan nilai f(x) = 0.9989 pada iterasi ke - 12</t>
  </si>
  <si>
    <t>X0</t>
  </si>
  <si>
    <t>f1(x)</t>
  </si>
  <si>
    <t>SOAL UJIAN AKHIR SEMESTER 2010/2011 R2 No 3</t>
  </si>
  <si>
    <t>1+XY</t>
  </si>
  <si>
    <t>Ujian Tengah Semester 2014/2015 Nomor 2</t>
  </si>
  <si>
    <t xml:space="preserve">Fungsi = f(x) = x^3-6x^2+11x-6 </t>
  </si>
  <si>
    <t>Range (0,2)</t>
  </si>
  <si>
    <t>SOAL UJIAN TENGAH SEMESTER 2014/2015 NO 1</t>
  </si>
  <si>
    <t>Interpolasi Linier</t>
  </si>
  <si>
    <t>1,2</t>
  </si>
  <si>
    <t>1,4</t>
  </si>
  <si>
    <t>1,6</t>
  </si>
  <si>
    <t>1,8</t>
  </si>
  <si>
    <t xml:space="preserve">x = 1.3 </t>
  </si>
  <si>
    <t>f(1.3) = (0.07918 + 0,14613)/2</t>
  </si>
  <si>
    <t>(0.22531/2)</t>
  </si>
</sst>
</file>

<file path=xl/styles.xml><?xml version="1.0" encoding="utf-8"?>
<styleSheet xmlns="http://schemas.openxmlformats.org/spreadsheetml/2006/main">
  <numFmts count="5">
    <numFmt numFmtId="176" formatCode="0.0000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7" formatCode="_ * #,##0_ ;_ * \-#,##0_ ;_ * &quot;-&quot;_ ;_ @_ "/>
    <numFmt numFmtId="178" formatCode="_ * #,##0.00_ ;_ * \-#,##0.00_ ;_ * &quot;-&quot;??_ ;_ @_ "/>
  </numFmts>
  <fonts count="24">
    <font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sz val="12"/>
      <color rgb="FF006100"/>
      <name val="Calibri"/>
      <charset val="134"/>
      <scheme val="minor"/>
    </font>
    <font>
      <sz val="11"/>
      <color theme="1"/>
      <name val="Calibri"/>
      <charset val="134"/>
      <scheme val="minor"/>
    </font>
    <font>
      <sz val="12"/>
      <color theme="1"/>
      <name val="Times New Roman"/>
      <charset val="134"/>
    </font>
    <font>
      <sz val="11"/>
      <color theme="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800080"/>
      <name val="Calibri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11" fillId="17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11" borderId="6" applyNumberFormat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0" fillId="8" borderId="5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9" fillId="18" borderId="8" applyNumberFormat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15" fillId="15" borderId="9" applyNumberFormat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4" fillId="15" borderId="8" applyNumberFormat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1" fillId="0" borderId="0" xfId="0" applyFont="1" applyFill="1" applyAlignment="1"/>
    <xf numFmtId="0" fontId="1" fillId="0" borderId="1" xfId="0" applyFont="1" applyFill="1" applyBorder="1" applyAlignment="1"/>
    <xf numFmtId="0" fontId="1" fillId="0" borderId="1" xfId="0" applyFont="1" applyFill="1" applyBorder="1" applyAlignment="1">
      <alignment horizontal="center"/>
    </xf>
    <xf numFmtId="0" fontId="2" fillId="2" borderId="1" xfId="23" applyFont="1" applyFill="1" applyBorder="1" applyAlignment="1">
      <alignment horizontal="center" vertical="center"/>
    </xf>
    <xf numFmtId="0" fontId="2" fillId="3" borderId="1" xfId="23" applyFont="1" applyFill="1" applyBorder="1" applyAlignment="1">
      <alignment horizontal="center"/>
    </xf>
    <xf numFmtId="0" fontId="2" fillId="2" borderId="1" xfId="23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0" xfId="0" applyFont="1" applyFill="1" applyAlignment="1"/>
    <xf numFmtId="0" fontId="4" fillId="0" borderId="1" xfId="0" applyFont="1" applyFill="1" applyBorder="1" applyAlignment="1">
      <alignment vertical="top"/>
    </xf>
    <xf numFmtId="0" fontId="4" fillId="0" borderId="1" xfId="0" applyFont="1" applyFill="1" applyBorder="1" applyAlignment="1"/>
    <xf numFmtId="0" fontId="4" fillId="4" borderId="1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left" vertical="top"/>
    </xf>
    <xf numFmtId="0" fontId="4" fillId="0" borderId="3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176" fontId="4" fillId="4" borderId="1" xfId="0" applyNumberFormat="1" applyFont="1" applyFill="1" applyBorder="1" applyAlignment="1">
      <alignment horizontal="center"/>
    </xf>
    <xf numFmtId="2" fontId="1" fillId="4" borderId="1" xfId="0" applyNumberFormat="1" applyFont="1" applyFill="1" applyBorder="1" applyAlignment="1"/>
    <xf numFmtId="0" fontId="1" fillId="4" borderId="1" xfId="0" applyFont="1" applyFill="1" applyBorder="1" applyAlignment="1"/>
    <xf numFmtId="0" fontId="4" fillId="0" borderId="1" xfId="0" applyFont="1" applyFill="1" applyBorder="1" applyAlignment="1"/>
    <xf numFmtId="176" fontId="4" fillId="0" borderId="1" xfId="0" applyNumberFormat="1" applyFont="1" applyFill="1" applyBorder="1" applyAlignment="1">
      <alignment horizontal="center"/>
    </xf>
    <xf numFmtId="176" fontId="4" fillId="5" borderId="1" xfId="0" applyNumberFormat="1" applyFont="1" applyFill="1" applyBorder="1" applyAlignment="1">
      <alignment horizontal="center"/>
    </xf>
    <xf numFmtId="176" fontId="4" fillId="0" borderId="0" xfId="0" applyNumberFormat="1" applyFont="1" applyFill="1" applyBorder="1" applyAlignment="1">
      <alignment horizontal="center"/>
    </xf>
    <xf numFmtId="0" fontId="1" fillId="0" borderId="1" xfId="0" applyFont="1" applyFill="1" applyBorder="1" applyAlignment="1"/>
    <xf numFmtId="0" fontId="1" fillId="6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9525</xdr:colOff>
      <xdr:row>1</xdr:row>
      <xdr:rowOff>10160</xdr:rowOff>
    </xdr:from>
    <xdr:to>
      <xdr:col>6</xdr:col>
      <xdr:colOff>607695</xdr:colOff>
      <xdr:row>7</xdr:row>
      <xdr:rowOff>168275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525" y="210185"/>
          <a:ext cx="4255770" cy="135826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9525</xdr:colOff>
      <xdr:row>1</xdr:row>
      <xdr:rowOff>67310</xdr:rowOff>
    </xdr:from>
    <xdr:to>
      <xdr:col>6</xdr:col>
      <xdr:colOff>361315</xdr:colOff>
      <xdr:row>6</xdr:row>
      <xdr:rowOff>161925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525" y="267335"/>
          <a:ext cx="4009390" cy="10947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9525</xdr:colOff>
      <xdr:row>1</xdr:row>
      <xdr:rowOff>47625</xdr:rowOff>
    </xdr:from>
    <xdr:to>
      <xdr:col>7</xdr:col>
      <xdr:colOff>332740</xdr:colOff>
      <xdr:row>5</xdr:row>
      <xdr:rowOff>153035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525" y="247650"/>
          <a:ext cx="4590415" cy="90551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635</xdr:colOff>
      <xdr:row>1</xdr:row>
      <xdr:rowOff>85725</xdr:rowOff>
    </xdr:from>
    <xdr:to>
      <xdr:col>9</xdr:col>
      <xdr:colOff>295275</xdr:colOff>
      <xdr:row>4</xdr:row>
      <xdr:rowOff>152400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35" y="285750"/>
          <a:ext cx="5781040" cy="66675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635</xdr:colOff>
      <xdr:row>1</xdr:row>
      <xdr:rowOff>57150</xdr:rowOff>
    </xdr:from>
    <xdr:to>
      <xdr:col>6</xdr:col>
      <xdr:colOff>104775</xdr:colOff>
      <xdr:row>5</xdr:row>
      <xdr:rowOff>66675</xdr:rowOff>
    </xdr:to>
    <xdr:pic>
      <xdr:nvPicPr>
        <xdr:cNvPr id="3" name="Picture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35" y="257175"/>
          <a:ext cx="3761740" cy="80962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9525</xdr:colOff>
      <xdr:row>2</xdr:row>
      <xdr:rowOff>0</xdr:rowOff>
    </xdr:from>
    <xdr:to>
      <xdr:col>6</xdr:col>
      <xdr:colOff>497205</xdr:colOff>
      <xdr:row>5</xdr:row>
      <xdr:rowOff>52070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525" y="400050"/>
          <a:ext cx="4145280" cy="65214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11</xdr:col>
      <xdr:colOff>246380</xdr:colOff>
      <xdr:row>4</xdr:row>
      <xdr:rowOff>170815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381000"/>
          <a:ext cx="6951980" cy="55181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9525</xdr:colOff>
      <xdr:row>1</xdr:row>
      <xdr:rowOff>75565</xdr:rowOff>
    </xdr:from>
    <xdr:to>
      <xdr:col>5</xdr:col>
      <xdr:colOff>580390</xdr:colOff>
      <xdr:row>5</xdr:row>
      <xdr:rowOff>133350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525" y="275590"/>
          <a:ext cx="3618865" cy="85788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ables/table1.xml><?xml version="1.0" encoding="utf-8"?>
<table xmlns="http://schemas.openxmlformats.org/spreadsheetml/2006/main" id="1" name="Table2" displayName="Table2" ref="B8:C12" totalsRowShown="0">
  <autoFilter ref="B8:C12"/>
  <tableColumns count="2">
    <tableColumn id="1" name="x"/>
    <tableColumn id="2" name="f(x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4"/>
  <sheetViews>
    <sheetView workbookViewId="0">
      <selection activeCell="J20" sqref="J20"/>
    </sheetView>
  </sheetViews>
  <sheetFormatPr defaultColWidth="9.14285714285714" defaultRowHeight="15"/>
  <sheetData>
    <row r="1" ht="15.75" spans="1:9">
      <c r="A1" s="1" t="s">
        <v>0</v>
      </c>
      <c r="B1" s="1"/>
      <c r="C1" s="1"/>
      <c r="D1" s="1"/>
      <c r="E1" s="1"/>
      <c r="F1" s="1"/>
      <c r="G1" s="1"/>
      <c r="H1" s="1"/>
      <c r="I1" s="1"/>
    </row>
    <row r="2" ht="15.75" spans="1:9">
      <c r="A2" s="2"/>
      <c r="B2" s="2"/>
      <c r="C2" s="2"/>
      <c r="D2" s="2"/>
      <c r="E2" s="2"/>
      <c r="F2" s="2"/>
      <c r="G2" s="2"/>
      <c r="H2" s="2"/>
      <c r="I2" s="2"/>
    </row>
    <row r="3" ht="15.75" spans="1:9">
      <c r="A3" s="2"/>
      <c r="B3" s="2"/>
      <c r="C3" s="2"/>
      <c r="D3" s="2"/>
      <c r="E3" s="2"/>
      <c r="F3" s="2"/>
      <c r="G3" s="2"/>
      <c r="H3" s="2"/>
      <c r="I3" s="2"/>
    </row>
    <row r="4" ht="15.75" spans="1:9">
      <c r="A4" s="2"/>
      <c r="B4" s="2"/>
      <c r="C4" s="2"/>
      <c r="D4" s="2"/>
      <c r="E4" s="2"/>
      <c r="F4" s="2"/>
      <c r="G4" s="2"/>
      <c r="H4" s="2"/>
      <c r="I4" s="2"/>
    </row>
    <row r="5" ht="15.75" spans="1:9">
      <c r="A5" s="2"/>
      <c r="B5" s="2"/>
      <c r="C5" s="2"/>
      <c r="D5" s="2"/>
      <c r="E5" s="2"/>
      <c r="F5" s="2"/>
      <c r="G5" s="2"/>
      <c r="H5" s="2"/>
      <c r="I5" s="2"/>
    </row>
    <row r="6" ht="15.75" spans="1:9">
      <c r="A6" s="2"/>
      <c r="B6" s="2"/>
      <c r="C6" s="2"/>
      <c r="D6" s="2"/>
      <c r="E6" s="2"/>
      <c r="F6" s="2"/>
      <c r="G6" s="2"/>
      <c r="H6" s="2"/>
      <c r="I6" s="2"/>
    </row>
    <row r="7" ht="15.75" spans="1:9">
      <c r="A7" s="2"/>
      <c r="B7" s="2"/>
      <c r="C7" s="2"/>
      <c r="D7" s="2"/>
      <c r="E7" s="2"/>
      <c r="F7" s="2"/>
      <c r="G7" s="2"/>
      <c r="H7" s="2"/>
      <c r="I7" s="2"/>
    </row>
    <row r="8" ht="15.75" spans="1:9">
      <c r="A8" s="3"/>
      <c r="B8" s="3"/>
      <c r="C8" s="3"/>
      <c r="D8" s="3"/>
      <c r="E8" s="3"/>
      <c r="F8" s="3"/>
      <c r="G8" s="3"/>
      <c r="H8" s="3"/>
      <c r="I8" s="3"/>
    </row>
    <row r="9" ht="15.75" spans="1:9">
      <c r="A9" s="5" t="s">
        <v>1</v>
      </c>
      <c r="B9" s="5"/>
      <c r="C9" s="5"/>
      <c r="D9" s="5"/>
      <c r="E9" s="5"/>
      <c r="F9" s="5"/>
      <c r="G9" s="5"/>
      <c r="H9" s="4"/>
      <c r="I9" s="4"/>
    </row>
    <row r="10" ht="15.75" spans="1:9">
      <c r="A10" s="5"/>
      <c r="B10" s="5" t="s">
        <v>2</v>
      </c>
      <c r="C10" s="5" t="s">
        <v>3</v>
      </c>
      <c r="D10" s="5" t="s">
        <v>4</v>
      </c>
      <c r="E10" s="5" t="s">
        <v>5</v>
      </c>
      <c r="F10" s="5"/>
      <c r="G10" s="5"/>
      <c r="H10" s="4"/>
      <c r="I10" s="4"/>
    </row>
    <row r="11" ht="15.75" spans="1:9">
      <c r="A11" s="5" t="s">
        <v>6</v>
      </c>
      <c r="B11" s="30">
        <v>1</v>
      </c>
      <c r="C11" s="5">
        <v>-1</v>
      </c>
      <c r="D11" s="5">
        <v>1</v>
      </c>
      <c r="E11" s="5">
        <v>2</v>
      </c>
      <c r="F11" s="5">
        <v>5</v>
      </c>
      <c r="G11" s="5"/>
      <c r="H11" s="4" t="s">
        <v>2</v>
      </c>
      <c r="I11" s="5">
        <v>1</v>
      </c>
    </row>
    <row r="12" ht="15.75" spans="1:9">
      <c r="A12" s="5" t="s">
        <v>7</v>
      </c>
      <c r="B12" s="9">
        <v>3</v>
      </c>
      <c r="C12" s="5">
        <v>2</v>
      </c>
      <c r="D12" s="5">
        <v>2</v>
      </c>
      <c r="E12" s="5">
        <v>1</v>
      </c>
      <c r="F12" s="5">
        <v>12</v>
      </c>
      <c r="G12" s="5"/>
      <c r="H12" s="4" t="s">
        <v>3</v>
      </c>
      <c r="I12" s="5">
        <v>1</v>
      </c>
    </row>
    <row r="13" ht="15.75" spans="1:9">
      <c r="A13" s="5" t="s">
        <v>8</v>
      </c>
      <c r="B13" s="9">
        <v>2</v>
      </c>
      <c r="C13" s="5">
        <v>-3</v>
      </c>
      <c r="D13" s="5">
        <v>2</v>
      </c>
      <c r="E13" s="5">
        <v>5</v>
      </c>
      <c r="F13" s="5">
        <v>10</v>
      </c>
      <c r="G13" s="5"/>
      <c r="H13" s="4" t="s">
        <v>4</v>
      </c>
      <c r="I13" s="5">
        <v>3</v>
      </c>
    </row>
    <row r="14" ht="15.75" spans="1:9">
      <c r="A14" s="5" t="s">
        <v>9</v>
      </c>
      <c r="B14" s="31">
        <v>1</v>
      </c>
      <c r="C14" s="5">
        <v>1</v>
      </c>
      <c r="D14" s="5">
        <v>-3</v>
      </c>
      <c r="E14" s="5">
        <v>-1</v>
      </c>
      <c r="F14" s="5">
        <v>-8</v>
      </c>
      <c r="G14" s="5"/>
      <c r="H14" s="4" t="s">
        <v>5</v>
      </c>
      <c r="I14" s="5">
        <v>1</v>
      </c>
    </row>
    <row r="15" ht="15.75" spans="1:9">
      <c r="A15" s="5"/>
      <c r="B15" s="5"/>
      <c r="C15" s="32"/>
      <c r="D15" s="32"/>
      <c r="E15" s="5"/>
      <c r="F15" s="5"/>
      <c r="G15" s="5"/>
      <c r="H15" s="4"/>
      <c r="I15" s="4"/>
    </row>
    <row r="16" ht="15.75" spans="1:9">
      <c r="A16" s="5" t="s">
        <v>6</v>
      </c>
      <c r="B16" s="5">
        <f t="shared" ref="B16:F16" si="0">B11</f>
        <v>1</v>
      </c>
      <c r="C16" s="9">
        <f t="shared" si="0"/>
        <v>-1</v>
      </c>
      <c r="D16" s="5">
        <f t="shared" si="0"/>
        <v>1</v>
      </c>
      <c r="E16" s="32">
        <f t="shared" si="0"/>
        <v>2</v>
      </c>
      <c r="F16" s="5">
        <f t="shared" si="0"/>
        <v>5</v>
      </c>
      <c r="G16" s="33" t="s">
        <v>10</v>
      </c>
      <c r="H16" s="33"/>
      <c r="I16" s="4"/>
    </row>
    <row r="17" ht="15.75" spans="1:9">
      <c r="A17" s="5" t="s">
        <v>7</v>
      </c>
      <c r="B17" s="5">
        <f>B11*B12-B12*B11</f>
        <v>0</v>
      </c>
      <c r="C17" s="30">
        <f>(B11*C12)-(B12*C11)</f>
        <v>5</v>
      </c>
      <c r="D17" s="32">
        <f>(B11*D12)-(B12*D11)</f>
        <v>-1</v>
      </c>
      <c r="E17" s="32">
        <f>(B11*E12)-(B12*E11)</f>
        <v>-5</v>
      </c>
      <c r="F17" s="5">
        <f>B11*F12-B12*F11</f>
        <v>-3</v>
      </c>
      <c r="G17" s="33"/>
      <c r="H17" s="33"/>
      <c r="I17" s="4"/>
    </row>
    <row r="18" ht="15.75" spans="1:9">
      <c r="A18" s="5" t="s">
        <v>8</v>
      </c>
      <c r="B18" s="5">
        <f>B11*B13-B13*B11</f>
        <v>0</v>
      </c>
      <c r="C18" s="9">
        <f>(B11*C13)-(B13*C11)</f>
        <v>-1</v>
      </c>
      <c r="D18" s="32">
        <f>(B11*D13)-(B13*D11)</f>
        <v>0</v>
      </c>
      <c r="E18" s="32">
        <f>(B11*E13)-(B13*E11)</f>
        <v>1</v>
      </c>
      <c r="F18" s="5">
        <f>B11*F13-B13*F11</f>
        <v>0</v>
      </c>
      <c r="G18" s="33"/>
      <c r="H18" s="33"/>
      <c r="I18" s="4"/>
    </row>
    <row r="19" ht="15.75" spans="1:9">
      <c r="A19" s="5" t="s">
        <v>9</v>
      </c>
      <c r="B19" s="5">
        <f>B11*B14-B14*B11</f>
        <v>0</v>
      </c>
      <c r="C19" s="9">
        <f>(B11*C14)-(B14*C11)</f>
        <v>2</v>
      </c>
      <c r="D19" s="32">
        <f>(B11*D14)-(B14*D11)</f>
        <v>-4</v>
      </c>
      <c r="E19" s="32">
        <f>(B11*E14)-(B14*E11)</f>
        <v>-3</v>
      </c>
      <c r="F19" s="5">
        <f>B11*F14-B14*F11</f>
        <v>-13</v>
      </c>
      <c r="G19" s="33"/>
      <c r="H19" s="33"/>
      <c r="I19" s="4"/>
    </row>
    <row r="20" ht="15.75" spans="1:9">
      <c r="A20" s="5"/>
      <c r="B20" s="5"/>
      <c r="C20" s="32"/>
      <c r="D20" s="32"/>
      <c r="E20" s="5"/>
      <c r="F20" s="5"/>
      <c r="G20" s="5"/>
      <c r="H20" s="4"/>
      <c r="I20" s="4"/>
    </row>
    <row r="21" ht="15.75" spans="1:9">
      <c r="A21" s="5" t="s">
        <v>6</v>
      </c>
      <c r="B21" s="5">
        <f>C17*B16-C16*B17</f>
        <v>5</v>
      </c>
      <c r="C21" s="32">
        <f>C17*C16-C16*C17</f>
        <v>0</v>
      </c>
      <c r="D21" s="9">
        <f>C17*D16-C16*D17</f>
        <v>4</v>
      </c>
      <c r="E21" s="5">
        <f>C17*E16-C16*E17</f>
        <v>5</v>
      </c>
      <c r="F21" s="5">
        <f>C17*F16-C16*F17</f>
        <v>22</v>
      </c>
      <c r="G21" s="33" t="s">
        <v>11</v>
      </c>
      <c r="H21" s="33"/>
      <c r="I21" s="4"/>
    </row>
    <row r="22" ht="15.75" spans="1:9">
      <c r="A22" s="5" t="s">
        <v>7</v>
      </c>
      <c r="B22" s="5">
        <f t="shared" ref="B22:F22" si="1">B17</f>
        <v>0</v>
      </c>
      <c r="C22" s="5">
        <f t="shared" si="1"/>
        <v>5</v>
      </c>
      <c r="D22" s="9">
        <f t="shared" si="1"/>
        <v>-1</v>
      </c>
      <c r="E22" s="5">
        <f t="shared" si="1"/>
        <v>-5</v>
      </c>
      <c r="F22" s="5">
        <f t="shared" si="1"/>
        <v>-3</v>
      </c>
      <c r="G22" s="33"/>
      <c r="H22" s="33"/>
      <c r="I22" s="4"/>
    </row>
    <row r="23" ht="15.75" spans="1:9">
      <c r="A23" s="5" t="s">
        <v>8</v>
      </c>
      <c r="B23" s="5">
        <f>C17*B18-B17*C18</f>
        <v>0</v>
      </c>
      <c r="C23" s="5">
        <f>C18*C17-C17*C18</f>
        <v>0</v>
      </c>
      <c r="D23" s="30">
        <f>C17*D18-D17*C18</f>
        <v>-1</v>
      </c>
      <c r="E23" s="5">
        <f>C17*E18-C18*E17</f>
        <v>0</v>
      </c>
      <c r="F23" s="5">
        <f>C17*F18-C18*F17</f>
        <v>-3</v>
      </c>
      <c r="G23" s="33"/>
      <c r="H23" s="33"/>
      <c r="I23" s="4"/>
    </row>
    <row r="24" ht="15.75" spans="1:9">
      <c r="A24" s="5" t="s">
        <v>9</v>
      </c>
      <c r="B24" s="5">
        <f>B19*C17-C19*B17</f>
        <v>0</v>
      </c>
      <c r="C24" s="5">
        <f>C19*C17-C17*C19</f>
        <v>0</v>
      </c>
      <c r="D24" s="9">
        <f>D19*C17-C19*D17</f>
        <v>-18</v>
      </c>
      <c r="E24" s="5">
        <f>E19*C17-C19*E17</f>
        <v>-5</v>
      </c>
      <c r="F24" s="5">
        <f>F19*C17-C19*F17</f>
        <v>-59</v>
      </c>
      <c r="G24" s="33"/>
      <c r="H24" s="33"/>
      <c r="I24" s="4"/>
    </row>
    <row r="25" ht="15.75" spans="1:9">
      <c r="A25" s="5"/>
      <c r="B25" s="5"/>
      <c r="C25" s="5"/>
      <c r="D25" s="5"/>
      <c r="E25" s="5"/>
      <c r="F25" s="5"/>
      <c r="G25" s="5"/>
      <c r="H25" s="4"/>
      <c r="I25" s="4"/>
    </row>
    <row r="26" ht="15.75" spans="1:9">
      <c r="A26" s="5" t="s">
        <v>6</v>
      </c>
      <c r="B26" s="5">
        <f>B21*D23-D21*B23</f>
        <v>-5</v>
      </c>
      <c r="C26" s="5">
        <f>D23*C21-C23*D21</f>
        <v>0</v>
      </c>
      <c r="D26" s="5">
        <f>D23*D21-D21*D23</f>
        <v>0</v>
      </c>
      <c r="E26" s="9">
        <f>D23*E21-E23*D21</f>
        <v>-5</v>
      </c>
      <c r="F26" s="5">
        <f>D23*F21-F23*D21</f>
        <v>-10</v>
      </c>
      <c r="G26" s="33" t="s">
        <v>12</v>
      </c>
      <c r="H26" s="33"/>
      <c r="I26" s="4"/>
    </row>
    <row r="27" ht="15.75" spans="1:9">
      <c r="A27" s="5" t="s">
        <v>7</v>
      </c>
      <c r="B27" s="5">
        <f>D23*B22-B23*D22</f>
        <v>0</v>
      </c>
      <c r="C27" s="5">
        <f>D23*C22-C23*D22</f>
        <v>-5</v>
      </c>
      <c r="D27" s="5">
        <f>D23*D22-D22*D23</f>
        <v>0</v>
      </c>
      <c r="E27" s="9">
        <f>D23*E22-E23*D22</f>
        <v>5</v>
      </c>
      <c r="F27" s="5">
        <f>D23*F22-F23*D22</f>
        <v>0</v>
      </c>
      <c r="G27" s="33"/>
      <c r="H27" s="33"/>
      <c r="I27" s="4"/>
    </row>
    <row r="28" ht="15.75" spans="1:9">
      <c r="A28" s="5" t="s">
        <v>8</v>
      </c>
      <c r="B28" s="5">
        <f t="shared" ref="B28:F28" si="2">B23</f>
        <v>0</v>
      </c>
      <c r="C28" s="5">
        <f t="shared" si="2"/>
        <v>0</v>
      </c>
      <c r="D28" s="5">
        <f t="shared" si="2"/>
        <v>-1</v>
      </c>
      <c r="E28" s="9">
        <f t="shared" si="2"/>
        <v>0</v>
      </c>
      <c r="F28" s="5">
        <f t="shared" si="2"/>
        <v>-3</v>
      </c>
      <c r="G28" s="33"/>
      <c r="H28" s="33"/>
      <c r="I28" s="4"/>
    </row>
    <row r="29" ht="15.75" spans="1:9">
      <c r="A29" s="5" t="s">
        <v>9</v>
      </c>
      <c r="B29" s="5">
        <f>D23*B24-B23*D24</f>
        <v>0</v>
      </c>
      <c r="C29" s="5">
        <f>D23*C24-C23*D24</f>
        <v>0</v>
      </c>
      <c r="D29" s="5">
        <f>D24*D23-D23*D24</f>
        <v>0</v>
      </c>
      <c r="E29" s="30">
        <f>D23*E24-E23*D24</f>
        <v>5</v>
      </c>
      <c r="F29" s="5">
        <f>D23*F24-F23*D24</f>
        <v>5</v>
      </c>
      <c r="G29" s="33"/>
      <c r="H29" s="33"/>
      <c r="I29" s="4"/>
    </row>
    <row r="30" ht="15.75" spans="1:9">
      <c r="A30" s="4"/>
      <c r="B30" s="4"/>
      <c r="C30" s="4"/>
      <c r="D30" s="4"/>
      <c r="E30" s="4"/>
      <c r="F30" s="4"/>
      <c r="G30" s="4"/>
      <c r="H30" s="4"/>
      <c r="I30" s="4"/>
    </row>
    <row r="31" ht="15.75" spans="1:9">
      <c r="A31" s="5" t="s">
        <v>6</v>
      </c>
      <c r="B31" s="5">
        <f>B26*E29-E26*B29</f>
        <v>-25</v>
      </c>
      <c r="C31" s="5">
        <f>C26*E29-E26*C29</f>
        <v>0</v>
      </c>
      <c r="D31" s="5">
        <f>D26*E29-E26*D29</f>
        <v>0</v>
      </c>
      <c r="E31" s="5">
        <f>E26*E29-E29*E26</f>
        <v>0</v>
      </c>
      <c r="F31" s="5">
        <f>F26*E29-E26*F29</f>
        <v>-25</v>
      </c>
      <c r="G31" s="33" t="s">
        <v>13</v>
      </c>
      <c r="H31" s="33"/>
      <c r="I31" s="4"/>
    </row>
    <row r="32" ht="15.75" spans="1:9">
      <c r="A32" s="5" t="s">
        <v>7</v>
      </c>
      <c r="B32" s="5">
        <f>B27*E29-E27*B29</f>
        <v>0</v>
      </c>
      <c r="C32" s="5">
        <f>C27*E29-E27*C29</f>
        <v>-25</v>
      </c>
      <c r="D32" s="5">
        <f>D27*E29-E27*D29</f>
        <v>0</v>
      </c>
      <c r="E32" s="5">
        <f>E27*E29-E29*E27</f>
        <v>0</v>
      </c>
      <c r="F32" s="5">
        <f>F27*E29-E27*F29</f>
        <v>-25</v>
      </c>
      <c r="G32" s="33"/>
      <c r="H32" s="33"/>
      <c r="I32" s="4"/>
    </row>
    <row r="33" ht="15.75" spans="1:9">
      <c r="A33" s="5" t="s">
        <v>8</v>
      </c>
      <c r="B33" s="5">
        <f>B28*E29-E28*B29</f>
        <v>0</v>
      </c>
      <c r="C33" s="5">
        <f>C28*E29-E28*C29</f>
        <v>0</v>
      </c>
      <c r="D33" s="5">
        <f>D28*E29-E28*D29</f>
        <v>-5</v>
      </c>
      <c r="E33" s="5">
        <f>E28*E29-E29*E28</f>
        <v>0</v>
      </c>
      <c r="F33" s="5">
        <f>F28*E29-E28*F29</f>
        <v>-15</v>
      </c>
      <c r="G33" s="33"/>
      <c r="H33" s="33"/>
      <c r="I33" s="4"/>
    </row>
    <row r="34" ht="15.75" spans="1:9">
      <c r="A34" s="5" t="s">
        <v>9</v>
      </c>
      <c r="B34" s="5">
        <f t="shared" ref="B34:F34" si="3">B29</f>
        <v>0</v>
      </c>
      <c r="C34" s="5">
        <f t="shared" si="3"/>
        <v>0</v>
      </c>
      <c r="D34" s="5">
        <f t="shared" si="3"/>
        <v>0</v>
      </c>
      <c r="E34" s="5">
        <f t="shared" si="3"/>
        <v>5</v>
      </c>
      <c r="F34" s="5">
        <f t="shared" si="3"/>
        <v>5</v>
      </c>
      <c r="G34" s="33"/>
      <c r="H34" s="33"/>
      <c r="I34" s="4"/>
    </row>
  </sheetData>
  <mergeCells count="6">
    <mergeCell ref="A1:I1"/>
    <mergeCell ref="A9:G9"/>
    <mergeCell ref="G16:H19"/>
    <mergeCell ref="G21:H24"/>
    <mergeCell ref="G26:H29"/>
    <mergeCell ref="G31:H34"/>
  </mergeCells>
  <pageMargins left="0.75" right="0.75" top="1" bottom="1" header="0.511805555555556" footer="0.511805555555556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3"/>
  <sheetViews>
    <sheetView workbookViewId="0">
      <selection activeCell="K22" sqref="K22"/>
    </sheetView>
  </sheetViews>
  <sheetFormatPr defaultColWidth="9.14285714285714" defaultRowHeight="15"/>
  <sheetData>
    <row r="1" ht="15.75" spans="1:9">
      <c r="A1" s="1" t="s">
        <v>14</v>
      </c>
      <c r="B1" s="1"/>
      <c r="C1" s="1"/>
      <c r="D1" s="1"/>
      <c r="E1" s="1"/>
      <c r="F1" s="1"/>
      <c r="G1" s="1"/>
      <c r="H1" s="1"/>
      <c r="I1" s="1"/>
    </row>
    <row r="2" ht="15.75" spans="1:9">
      <c r="A2" s="3"/>
      <c r="B2" s="3"/>
      <c r="C2" s="2"/>
      <c r="D2" s="2"/>
      <c r="E2" s="2"/>
      <c r="F2" s="2"/>
      <c r="G2" s="2"/>
      <c r="H2" s="3"/>
      <c r="I2" s="3"/>
    </row>
    <row r="3" ht="15.75" spans="1:9">
      <c r="A3" s="3"/>
      <c r="B3" s="3"/>
      <c r="C3" s="2"/>
      <c r="D3" s="2"/>
      <c r="E3" s="2"/>
      <c r="F3" s="2"/>
      <c r="G3" s="2"/>
      <c r="H3" s="3"/>
      <c r="I3" s="3"/>
    </row>
    <row r="4" ht="15.75" spans="1:9">
      <c r="A4" s="3"/>
      <c r="B4" s="3"/>
      <c r="C4" s="2"/>
      <c r="D4" s="2"/>
      <c r="E4" s="2"/>
      <c r="F4" s="2"/>
      <c r="G4" s="2"/>
      <c r="H4" s="3"/>
      <c r="I4" s="3"/>
    </row>
    <row r="5" ht="15.75" spans="1:9">
      <c r="A5" s="3"/>
      <c r="B5" s="3"/>
      <c r="C5" s="2"/>
      <c r="D5" s="2"/>
      <c r="E5" s="2"/>
      <c r="F5" s="2"/>
      <c r="G5" s="2"/>
      <c r="H5" s="3"/>
      <c r="I5" s="3"/>
    </row>
    <row r="6" ht="15.75" spans="1:9">
      <c r="A6" s="3"/>
      <c r="B6" s="3"/>
      <c r="C6" s="2"/>
      <c r="D6" s="2"/>
      <c r="E6" s="2"/>
      <c r="F6" s="2"/>
      <c r="G6" s="2"/>
      <c r="H6" s="3"/>
      <c r="I6" s="3"/>
    </row>
    <row r="7" ht="15.75" spans="1:9">
      <c r="A7" s="3"/>
      <c r="B7" s="3"/>
      <c r="C7" s="3"/>
      <c r="D7" s="3"/>
      <c r="E7" s="3"/>
      <c r="F7" s="3"/>
      <c r="G7" s="3"/>
      <c r="H7" s="3"/>
      <c r="I7" s="3"/>
    </row>
    <row r="8" ht="15.75" spans="1:9">
      <c r="A8" s="5" t="s">
        <v>1</v>
      </c>
      <c r="B8" s="5"/>
      <c r="C8" s="5"/>
      <c r="D8" s="5"/>
      <c r="E8" s="5"/>
      <c r="F8" s="5"/>
      <c r="G8" s="5"/>
      <c r="H8" s="4"/>
      <c r="I8" s="4"/>
    </row>
    <row r="9" ht="15.75" spans="1:9">
      <c r="A9" s="5"/>
      <c r="B9" s="5" t="s">
        <v>2</v>
      </c>
      <c r="C9" s="5" t="s">
        <v>3</v>
      </c>
      <c r="D9" s="5" t="s">
        <v>4</v>
      </c>
      <c r="E9" s="5" t="s">
        <v>5</v>
      </c>
      <c r="F9" s="5"/>
      <c r="G9" s="5"/>
      <c r="H9" s="4"/>
      <c r="I9" s="4"/>
    </row>
    <row r="10" ht="15.75" spans="1:9">
      <c r="A10" s="5" t="s">
        <v>6</v>
      </c>
      <c r="B10" s="30">
        <v>1</v>
      </c>
      <c r="C10" s="5">
        <v>-1</v>
      </c>
      <c r="D10" s="5">
        <v>1</v>
      </c>
      <c r="E10" s="5">
        <v>2</v>
      </c>
      <c r="F10" s="5">
        <v>4</v>
      </c>
      <c r="G10" s="5"/>
      <c r="H10" s="4" t="s">
        <v>2</v>
      </c>
      <c r="I10" s="5">
        <v>0</v>
      </c>
    </row>
    <row r="11" ht="15.75" spans="1:9">
      <c r="A11" s="5" t="s">
        <v>7</v>
      </c>
      <c r="B11" s="9">
        <v>3</v>
      </c>
      <c r="C11" s="5">
        <v>2</v>
      </c>
      <c r="D11" s="5">
        <v>2</v>
      </c>
      <c r="E11" s="5">
        <v>1</v>
      </c>
      <c r="F11" s="5">
        <v>9</v>
      </c>
      <c r="G11" s="5"/>
      <c r="H11" s="4" t="s">
        <v>3</v>
      </c>
      <c r="I11" s="5">
        <v>1</v>
      </c>
    </row>
    <row r="12" ht="15.75" spans="1:9">
      <c r="A12" s="5" t="s">
        <v>8</v>
      </c>
      <c r="B12" s="9">
        <v>2</v>
      </c>
      <c r="C12" s="5">
        <v>-3</v>
      </c>
      <c r="D12" s="5">
        <v>2</v>
      </c>
      <c r="E12" s="5">
        <v>5</v>
      </c>
      <c r="F12" s="5">
        <v>8</v>
      </c>
      <c r="G12" s="5"/>
      <c r="H12" s="4" t="s">
        <v>4</v>
      </c>
      <c r="I12" s="5">
        <v>3</v>
      </c>
    </row>
    <row r="13" ht="15.75" spans="1:9">
      <c r="A13" s="5" t="s">
        <v>9</v>
      </c>
      <c r="B13" s="31">
        <v>1</v>
      </c>
      <c r="C13" s="5">
        <v>1</v>
      </c>
      <c r="D13" s="5">
        <v>-3</v>
      </c>
      <c r="E13" s="5">
        <v>-1</v>
      </c>
      <c r="F13" s="5">
        <v>-9</v>
      </c>
      <c r="G13" s="5"/>
      <c r="H13" s="4" t="s">
        <v>5</v>
      </c>
      <c r="I13" s="5">
        <v>1</v>
      </c>
    </row>
    <row r="14" ht="15.75" spans="1:9">
      <c r="A14" s="5"/>
      <c r="B14" s="5"/>
      <c r="C14" s="32"/>
      <c r="D14" s="32"/>
      <c r="E14" s="5"/>
      <c r="F14" s="5"/>
      <c r="G14" s="5"/>
      <c r="H14" s="4"/>
      <c r="I14" s="4"/>
    </row>
    <row r="15" ht="15.75" spans="1:9">
      <c r="A15" s="5" t="s">
        <v>6</v>
      </c>
      <c r="B15" s="5">
        <f t="shared" ref="B15:F15" si="0">B10</f>
        <v>1</v>
      </c>
      <c r="C15" s="9">
        <f t="shared" si="0"/>
        <v>-1</v>
      </c>
      <c r="D15" s="5">
        <f t="shared" si="0"/>
        <v>1</v>
      </c>
      <c r="E15" s="32">
        <f t="shared" si="0"/>
        <v>2</v>
      </c>
      <c r="F15" s="5">
        <f t="shared" si="0"/>
        <v>4</v>
      </c>
      <c r="G15" s="33" t="s">
        <v>10</v>
      </c>
      <c r="H15" s="33"/>
      <c r="I15" s="4"/>
    </row>
    <row r="16" ht="15.75" spans="1:9">
      <c r="A16" s="5" t="s">
        <v>7</v>
      </c>
      <c r="B16" s="5">
        <f>B10*B11-B11*B10</f>
        <v>0</v>
      </c>
      <c r="C16" s="30">
        <f>(B10*C11)-(B11*C10)</f>
        <v>5</v>
      </c>
      <c r="D16" s="32">
        <f>(B10*D11)-(B11*D10)</f>
        <v>-1</v>
      </c>
      <c r="E16" s="32">
        <f>(B10*E11)-(B11*E10)</f>
        <v>-5</v>
      </c>
      <c r="F16" s="5">
        <f>B10*F11-B11*F10</f>
        <v>-3</v>
      </c>
      <c r="G16" s="33"/>
      <c r="H16" s="33"/>
      <c r="I16" s="4"/>
    </row>
    <row r="17" ht="15.75" spans="1:9">
      <c r="A17" s="5" t="s">
        <v>8</v>
      </c>
      <c r="B17" s="5">
        <f>B10*B12-B12*B10</f>
        <v>0</v>
      </c>
      <c r="C17" s="9">
        <f>(B10*C12)-(B12*C10)</f>
        <v>-1</v>
      </c>
      <c r="D17" s="32">
        <f>(B10*D12)-(B12*D10)</f>
        <v>0</v>
      </c>
      <c r="E17" s="32">
        <f>(B10*E12)-(B12*E10)</f>
        <v>1</v>
      </c>
      <c r="F17" s="5">
        <f>B10*F12-B12*F10</f>
        <v>0</v>
      </c>
      <c r="G17" s="33"/>
      <c r="H17" s="33"/>
      <c r="I17" s="4"/>
    </row>
    <row r="18" ht="15.75" spans="1:9">
      <c r="A18" s="5" t="s">
        <v>9</v>
      </c>
      <c r="B18" s="5">
        <f>B10*B13-B13*B10</f>
        <v>0</v>
      </c>
      <c r="C18" s="9">
        <f>(B10*C13)-(B13*C10)</f>
        <v>2</v>
      </c>
      <c r="D18" s="32">
        <f>(B10*D13)-(B13*D10)</f>
        <v>-4</v>
      </c>
      <c r="E18" s="32">
        <f>(B10*E13)-(B13*E10)</f>
        <v>-3</v>
      </c>
      <c r="F18" s="5">
        <f>B10*F13-B13*F10</f>
        <v>-13</v>
      </c>
      <c r="G18" s="33"/>
      <c r="H18" s="33"/>
      <c r="I18" s="4"/>
    </row>
    <row r="19" ht="15.75" spans="1:9">
      <c r="A19" s="5"/>
      <c r="B19" s="5"/>
      <c r="C19" s="32"/>
      <c r="D19" s="32"/>
      <c r="E19" s="5"/>
      <c r="F19" s="5"/>
      <c r="G19" s="5"/>
      <c r="H19" s="4"/>
      <c r="I19" s="4"/>
    </row>
    <row r="20" ht="15.75" spans="1:9">
      <c r="A20" s="5" t="s">
        <v>6</v>
      </c>
      <c r="B20" s="5">
        <f>C16*B15-C15*B16</f>
        <v>5</v>
      </c>
      <c r="C20" s="32">
        <f>C16*C15-C15*C16</f>
        <v>0</v>
      </c>
      <c r="D20" s="9">
        <f>C16*D15-C15*D16</f>
        <v>4</v>
      </c>
      <c r="E20" s="5">
        <f>C16*E15-C15*E16</f>
        <v>5</v>
      </c>
      <c r="F20" s="5">
        <f>C16*F15-C15*F16</f>
        <v>17</v>
      </c>
      <c r="G20" s="33" t="s">
        <v>11</v>
      </c>
      <c r="H20" s="33"/>
      <c r="I20" s="4"/>
    </row>
    <row r="21" ht="15.75" spans="1:9">
      <c r="A21" s="5" t="s">
        <v>7</v>
      </c>
      <c r="B21" s="5">
        <f t="shared" ref="B21:F21" si="1">B16</f>
        <v>0</v>
      </c>
      <c r="C21" s="5">
        <f t="shared" si="1"/>
        <v>5</v>
      </c>
      <c r="D21" s="9">
        <f t="shared" si="1"/>
        <v>-1</v>
      </c>
      <c r="E21" s="5">
        <f t="shared" si="1"/>
        <v>-5</v>
      </c>
      <c r="F21" s="5">
        <f t="shared" si="1"/>
        <v>-3</v>
      </c>
      <c r="G21" s="33"/>
      <c r="H21" s="33"/>
      <c r="I21" s="4"/>
    </row>
    <row r="22" ht="15.75" spans="1:9">
      <c r="A22" s="5" t="s">
        <v>8</v>
      </c>
      <c r="B22" s="5">
        <f>C16*B17-B16*C17</f>
        <v>0</v>
      </c>
      <c r="C22" s="5">
        <f>C17*C16-C16*C17</f>
        <v>0</v>
      </c>
      <c r="D22" s="30">
        <f>C16*D17-D16*C17</f>
        <v>-1</v>
      </c>
      <c r="E22" s="5">
        <f>C16*E17-C17*E16</f>
        <v>0</v>
      </c>
      <c r="F22" s="5">
        <f>C16*F17-C17*F16</f>
        <v>-3</v>
      </c>
      <c r="G22" s="33"/>
      <c r="H22" s="33"/>
      <c r="I22" s="4"/>
    </row>
    <row r="23" ht="15.75" spans="1:9">
      <c r="A23" s="5" t="s">
        <v>9</v>
      </c>
      <c r="B23" s="5">
        <f>B18*C16-C18*B16</f>
        <v>0</v>
      </c>
      <c r="C23" s="5">
        <f>C18*C16-C16*C18</f>
        <v>0</v>
      </c>
      <c r="D23" s="9">
        <f>D18*C16-C18*D16</f>
        <v>-18</v>
      </c>
      <c r="E23" s="5">
        <f>E18*C16-C18*E16</f>
        <v>-5</v>
      </c>
      <c r="F23" s="5">
        <f>F18*C16-C18*F16</f>
        <v>-59</v>
      </c>
      <c r="G23" s="33"/>
      <c r="H23" s="33"/>
      <c r="I23" s="4"/>
    </row>
    <row r="24" ht="15.75" spans="1:9">
      <c r="A24" s="5"/>
      <c r="B24" s="5"/>
      <c r="C24" s="5"/>
      <c r="D24" s="5"/>
      <c r="E24" s="5"/>
      <c r="F24" s="5"/>
      <c r="G24" s="5"/>
      <c r="H24" s="4"/>
      <c r="I24" s="4"/>
    </row>
    <row r="25" ht="15.75" spans="1:9">
      <c r="A25" s="5" t="s">
        <v>6</v>
      </c>
      <c r="B25" s="5">
        <f>B20*D22-D20*B22</f>
        <v>-5</v>
      </c>
      <c r="C25" s="5">
        <f>D22*C20-C22*D20</f>
        <v>0</v>
      </c>
      <c r="D25" s="5">
        <f>D22*D20-D20*D22</f>
        <v>0</v>
      </c>
      <c r="E25" s="9">
        <f>D22*E20-E22*D20</f>
        <v>-5</v>
      </c>
      <c r="F25" s="5">
        <f>D22*F20-F22*D20</f>
        <v>-5</v>
      </c>
      <c r="G25" s="33" t="s">
        <v>12</v>
      </c>
      <c r="H25" s="33"/>
      <c r="I25" s="4"/>
    </row>
    <row r="26" ht="15.75" spans="1:9">
      <c r="A26" s="5" t="s">
        <v>7</v>
      </c>
      <c r="B26" s="5">
        <f>D22*B21-B22*D21</f>
        <v>0</v>
      </c>
      <c r="C26" s="5">
        <f>D22*C21-C22*D21</f>
        <v>-5</v>
      </c>
      <c r="D26" s="5">
        <f>D22*D21-D21*D22</f>
        <v>0</v>
      </c>
      <c r="E26" s="9">
        <f>D22*E21-E22*D21</f>
        <v>5</v>
      </c>
      <c r="F26" s="5">
        <f>D22*F21-F22*D21</f>
        <v>0</v>
      </c>
      <c r="G26" s="33"/>
      <c r="H26" s="33"/>
      <c r="I26" s="4"/>
    </row>
    <row r="27" ht="15.75" spans="1:9">
      <c r="A27" s="5" t="s">
        <v>8</v>
      </c>
      <c r="B27" s="5">
        <f t="shared" ref="B27:F27" si="2">B22</f>
        <v>0</v>
      </c>
      <c r="C27" s="5">
        <f t="shared" si="2"/>
        <v>0</v>
      </c>
      <c r="D27" s="5">
        <f t="shared" si="2"/>
        <v>-1</v>
      </c>
      <c r="E27" s="9">
        <f t="shared" si="2"/>
        <v>0</v>
      </c>
      <c r="F27" s="5">
        <f t="shared" si="2"/>
        <v>-3</v>
      </c>
      <c r="G27" s="33"/>
      <c r="H27" s="33"/>
      <c r="I27" s="4"/>
    </row>
    <row r="28" ht="15.75" spans="1:9">
      <c r="A28" s="5" t="s">
        <v>9</v>
      </c>
      <c r="B28" s="5">
        <f>D22*B23-B22*D23</f>
        <v>0</v>
      </c>
      <c r="C28" s="5">
        <f>D22*C23-C22*D23</f>
        <v>0</v>
      </c>
      <c r="D28" s="5">
        <f>D23*D22-D22*D23</f>
        <v>0</v>
      </c>
      <c r="E28" s="30">
        <f>D22*E23-E22*D23</f>
        <v>5</v>
      </c>
      <c r="F28" s="5">
        <f>D22*F23-F22*D23</f>
        <v>5</v>
      </c>
      <c r="G28" s="33"/>
      <c r="H28" s="33"/>
      <c r="I28" s="4"/>
    </row>
    <row r="29" ht="15.75" spans="1:9">
      <c r="A29" s="4"/>
      <c r="B29" s="4"/>
      <c r="C29" s="4"/>
      <c r="D29" s="4"/>
      <c r="E29" s="4"/>
      <c r="F29" s="4"/>
      <c r="G29" s="4"/>
      <c r="H29" s="4"/>
      <c r="I29" s="4"/>
    </row>
    <row r="30" ht="15.75" spans="1:9">
      <c r="A30" s="5" t="s">
        <v>6</v>
      </c>
      <c r="B30" s="5">
        <f>B25*E28-E25*B28</f>
        <v>-25</v>
      </c>
      <c r="C30" s="5">
        <f>C25*E28-E25*C28</f>
        <v>0</v>
      </c>
      <c r="D30" s="5">
        <f>D25*E28-E25*D28</f>
        <v>0</v>
      </c>
      <c r="E30" s="5">
        <f>E25*E28-E28*E25</f>
        <v>0</v>
      </c>
      <c r="F30" s="5">
        <f>F25*E28-E25*F28</f>
        <v>0</v>
      </c>
      <c r="G30" s="33" t="s">
        <v>13</v>
      </c>
      <c r="H30" s="33"/>
      <c r="I30" s="4"/>
    </row>
    <row r="31" ht="15.75" spans="1:9">
      <c r="A31" s="5" t="s">
        <v>7</v>
      </c>
      <c r="B31" s="5">
        <f>B26*E28-E26*B28</f>
        <v>0</v>
      </c>
      <c r="C31" s="5">
        <f>C26*E28-E26*C28</f>
        <v>-25</v>
      </c>
      <c r="D31" s="5">
        <f>D26*E28-E26*D28</f>
        <v>0</v>
      </c>
      <c r="E31" s="5">
        <f>E26*E28-E28*E26</f>
        <v>0</v>
      </c>
      <c r="F31" s="5">
        <f>F26*E28-E26*F28</f>
        <v>-25</v>
      </c>
      <c r="G31" s="33"/>
      <c r="H31" s="33"/>
      <c r="I31" s="4"/>
    </row>
    <row r="32" ht="15.75" spans="1:9">
      <c r="A32" s="5" t="s">
        <v>8</v>
      </c>
      <c r="B32" s="5">
        <f>B27*E28-E27*B28</f>
        <v>0</v>
      </c>
      <c r="C32" s="5">
        <f>C27*E28-E27*C28</f>
        <v>0</v>
      </c>
      <c r="D32" s="5">
        <f>D27*E28-E27*D28</f>
        <v>-5</v>
      </c>
      <c r="E32" s="5">
        <f>E27*E28-E28*E27</f>
        <v>0</v>
      </c>
      <c r="F32" s="5">
        <f>F27*E28-E27*F28</f>
        <v>-15</v>
      </c>
      <c r="G32" s="33"/>
      <c r="H32" s="33"/>
      <c r="I32" s="4"/>
    </row>
    <row r="33" ht="15.75" spans="1:9">
      <c r="A33" s="5" t="s">
        <v>9</v>
      </c>
      <c r="B33" s="5">
        <f t="shared" ref="B33:F33" si="3">B28</f>
        <v>0</v>
      </c>
      <c r="C33" s="5">
        <f t="shared" si="3"/>
        <v>0</v>
      </c>
      <c r="D33" s="5">
        <f t="shared" si="3"/>
        <v>0</v>
      </c>
      <c r="E33" s="5">
        <f t="shared" si="3"/>
        <v>5</v>
      </c>
      <c r="F33" s="5">
        <f t="shared" si="3"/>
        <v>5</v>
      </c>
      <c r="G33" s="33"/>
      <c r="H33" s="33"/>
      <c r="I33" s="4"/>
    </row>
  </sheetData>
  <mergeCells count="6">
    <mergeCell ref="A1:I1"/>
    <mergeCell ref="A8:G8"/>
    <mergeCell ref="G15:H18"/>
    <mergeCell ref="G20:H23"/>
    <mergeCell ref="G25:H28"/>
    <mergeCell ref="G30:H33"/>
  </mergeCells>
  <pageMargins left="0.75" right="0.75" top="1" bottom="1" header="0.511805555555556" footer="0.511805555555556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5"/>
  <sheetViews>
    <sheetView tabSelected="1" workbookViewId="0">
      <selection activeCell="G13" sqref="G13"/>
    </sheetView>
  </sheetViews>
  <sheetFormatPr defaultColWidth="9.14285714285714" defaultRowHeight="15" outlineLevelCol="4"/>
  <sheetData>
    <row r="1" ht="15.75" spans="1:5">
      <c r="A1" s="5" t="s">
        <v>15</v>
      </c>
      <c r="B1" s="5"/>
      <c r="C1" s="5"/>
      <c r="D1" s="5"/>
      <c r="E1" s="5"/>
    </row>
    <row r="2" ht="15.75" spans="1:5">
      <c r="A2" s="2"/>
      <c r="B2" s="2"/>
      <c r="C2" s="2"/>
      <c r="D2" s="2"/>
      <c r="E2" s="2"/>
    </row>
    <row r="3" ht="15.75" spans="1:5">
      <c r="A3" s="2"/>
      <c r="B3" s="2"/>
      <c r="C3" s="2"/>
      <c r="D3" s="2"/>
      <c r="E3" s="2"/>
    </row>
    <row r="4" ht="15.75" spans="1:5">
      <c r="A4" s="2"/>
      <c r="B4" s="2"/>
      <c r="C4" s="2"/>
      <c r="D4" s="2"/>
      <c r="E4" s="2"/>
    </row>
    <row r="5" ht="15.75" spans="1:5">
      <c r="A5" s="2"/>
      <c r="B5" s="2"/>
      <c r="C5" s="2"/>
      <c r="D5" s="2"/>
      <c r="E5" s="2"/>
    </row>
    <row r="6" ht="15.75" spans="1:5">
      <c r="A6" s="3"/>
      <c r="B6" s="3"/>
      <c r="C6" s="3"/>
      <c r="D6" s="3"/>
      <c r="E6" s="3"/>
    </row>
    <row r="7" ht="15.75" spans="1:5">
      <c r="A7" s="20" t="s">
        <v>16</v>
      </c>
      <c r="B7" s="20"/>
      <c r="C7" s="20"/>
      <c r="D7" s="20"/>
      <c r="E7" s="3"/>
    </row>
    <row r="8" ht="15.75" spans="1:5">
      <c r="A8" s="20" t="s">
        <v>17</v>
      </c>
      <c r="B8" s="20"/>
      <c r="C8" s="20"/>
      <c r="D8" s="20"/>
      <c r="E8" s="3"/>
    </row>
    <row r="9" ht="15.75" spans="1:5">
      <c r="A9" s="20" t="s">
        <v>18</v>
      </c>
      <c r="B9" s="20"/>
      <c r="C9" s="20"/>
      <c r="D9" s="20"/>
      <c r="E9" s="3"/>
    </row>
    <row r="10" ht="15.75" spans="1:5">
      <c r="A10" s="20" t="s">
        <v>19</v>
      </c>
      <c r="B10" s="20" t="s">
        <v>20</v>
      </c>
      <c r="C10" s="20" t="s">
        <v>21</v>
      </c>
      <c r="D10" s="20" t="s">
        <v>22</v>
      </c>
      <c r="E10" s="3"/>
    </row>
    <row r="11" ht="15.75" spans="1:5">
      <c r="A11" s="20">
        <v>2</v>
      </c>
      <c r="B11" s="20">
        <f t="shared" ref="B11:B15" si="0">A11^2-5</f>
        <v>-1</v>
      </c>
      <c r="C11" s="20">
        <f t="shared" ref="C11:C15" si="1">2*A11</f>
        <v>4</v>
      </c>
      <c r="D11" s="20">
        <f>A15-A14/A15</f>
        <v>1.23606797731374</v>
      </c>
      <c r="E11" s="3"/>
    </row>
    <row r="12" ht="15.75" spans="1:5">
      <c r="A12" s="21">
        <f t="shared" ref="A12:A15" si="2">A11-B11/C11</f>
        <v>2.25</v>
      </c>
      <c r="B12" s="20">
        <f t="shared" si="0"/>
        <v>0.0625</v>
      </c>
      <c r="C12" s="20">
        <f t="shared" si="1"/>
        <v>4.5</v>
      </c>
      <c r="D12" s="21"/>
      <c r="E12" s="3"/>
    </row>
    <row r="13" ht="15.75" spans="1:5">
      <c r="A13" s="21">
        <f t="shared" si="2"/>
        <v>2.23611111111111</v>
      </c>
      <c r="B13" s="20">
        <f t="shared" si="0"/>
        <v>0.000192901234568055</v>
      </c>
      <c r="C13" s="20">
        <f t="shared" si="1"/>
        <v>4.47222222222222</v>
      </c>
      <c r="D13" s="20"/>
      <c r="E13" s="3"/>
    </row>
    <row r="14" ht="15.75" spans="1:5">
      <c r="A14" s="21">
        <f t="shared" si="2"/>
        <v>2.2360679779158</v>
      </c>
      <c r="B14" s="20">
        <f t="shared" si="0"/>
        <v>1.86047355299479e-9</v>
      </c>
      <c r="C14" s="20">
        <f t="shared" si="1"/>
        <v>4.47213595583161</v>
      </c>
      <c r="D14" s="29"/>
      <c r="E14" s="3"/>
    </row>
    <row r="15" ht="15.75" spans="1:5">
      <c r="A15" s="14">
        <f t="shared" si="2"/>
        <v>2.23606797749979</v>
      </c>
      <c r="B15" s="14">
        <f t="shared" si="0"/>
        <v>0</v>
      </c>
      <c r="C15" s="14">
        <f t="shared" si="1"/>
        <v>4.47213595499958</v>
      </c>
      <c r="D15" s="29"/>
      <c r="E15" s="3"/>
    </row>
  </sheetData>
  <mergeCells count="2">
    <mergeCell ref="A1:E1"/>
    <mergeCell ref="A7:B7"/>
  </mergeCells>
  <pageMargins left="0.75" right="0.75" top="1" bottom="1" header="0.511805555555556" footer="0.511805555555556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1"/>
  <sheetViews>
    <sheetView workbookViewId="0">
      <selection activeCell="L10" sqref="L10"/>
    </sheetView>
  </sheetViews>
  <sheetFormatPr defaultColWidth="9.14285714285714" defaultRowHeight="15" outlineLevelCol="7"/>
  <sheetData>
    <row r="1" ht="15.75" spans="1:8">
      <c r="A1" s="2" t="s">
        <v>23</v>
      </c>
      <c r="B1" s="2"/>
      <c r="C1" s="2"/>
      <c r="D1" s="2"/>
      <c r="E1" s="2"/>
      <c r="F1" s="2"/>
      <c r="G1" s="2"/>
      <c r="H1" s="2"/>
    </row>
    <row r="2" ht="15.75" spans="1:8">
      <c r="A2" s="3"/>
      <c r="B2" s="2"/>
      <c r="C2" s="2"/>
      <c r="D2" s="2"/>
      <c r="E2" s="2"/>
      <c r="F2" s="2"/>
      <c r="G2" s="3"/>
      <c r="H2" s="3"/>
    </row>
    <row r="3" ht="15.75" spans="1:8">
      <c r="A3" s="3"/>
      <c r="B3" s="2"/>
      <c r="C3" s="2"/>
      <c r="D3" s="2"/>
      <c r="E3" s="2"/>
      <c r="F3" s="2"/>
      <c r="G3" s="3"/>
      <c r="H3" s="3"/>
    </row>
    <row r="4" ht="15.75" spans="1:8">
      <c r="A4" s="3"/>
      <c r="B4" s="2"/>
      <c r="C4" s="2"/>
      <c r="D4" s="2"/>
      <c r="E4" s="2"/>
      <c r="F4" s="2"/>
      <c r="G4" s="3"/>
      <c r="H4" s="3"/>
    </row>
    <row r="5" ht="15.75" spans="1:8">
      <c r="A5" s="3"/>
      <c r="B5" s="2"/>
      <c r="C5" s="2"/>
      <c r="D5" s="2"/>
      <c r="E5" s="2"/>
      <c r="F5" s="2"/>
      <c r="G5" s="3"/>
      <c r="H5" s="3"/>
    </row>
    <row r="6" ht="15.75" spans="1:8">
      <c r="A6" s="3"/>
      <c r="B6" s="3"/>
      <c r="C6" s="3"/>
      <c r="D6" s="3"/>
      <c r="E6" s="3"/>
      <c r="F6" s="3"/>
      <c r="G6" s="3"/>
      <c r="H6" s="3"/>
    </row>
    <row r="7" ht="15.75" spans="1:8">
      <c r="A7" s="23" t="s">
        <v>24</v>
      </c>
      <c r="B7" s="23" t="s">
        <v>25</v>
      </c>
      <c r="C7" s="23" t="s">
        <v>26</v>
      </c>
      <c r="D7" s="23" t="s">
        <v>27</v>
      </c>
      <c r="E7" s="23" t="s">
        <v>28</v>
      </c>
      <c r="F7" s="23" t="s">
        <v>29</v>
      </c>
      <c r="G7" s="3"/>
      <c r="H7" s="3"/>
    </row>
    <row r="8" ht="15.75" spans="1:8">
      <c r="A8" s="4">
        <v>1</v>
      </c>
      <c r="B8" s="4">
        <v>0.125</v>
      </c>
      <c r="C8" s="4">
        <v>0</v>
      </c>
      <c r="D8" s="4">
        <v>1</v>
      </c>
      <c r="E8" s="4">
        <f t="shared" ref="E8:E15" si="0">C8+2*D8</f>
        <v>2</v>
      </c>
      <c r="F8" s="4">
        <f>D8+H8*E8</f>
        <v>1.25</v>
      </c>
      <c r="G8" s="4" t="s">
        <v>30</v>
      </c>
      <c r="H8" s="4">
        <v>0.125</v>
      </c>
    </row>
    <row r="9" ht="15.75" spans="1:8">
      <c r="A9" s="4">
        <v>2</v>
      </c>
      <c r="B9" s="4">
        <v>0.25</v>
      </c>
      <c r="C9" s="4">
        <v>0.125</v>
      </c>
      <c r="D9" s="4">
        <f t="shared" ref="D9:D15" si="1">F8</f>
        <v>1.25</v>
      </c>
      <c r="E9" s="4">
        <f t="shared" si="0"/>
        <v>2.625</v>
      </c>
      <c r="F9" s="4">
        <f>D9+H8*E9</f>
        <v>1.578125</v>
      </c>
      <c r="G9" s="4" t="s">
        <v>31</v>
      </c>
      <c r="H9" s="4" t="s">
        <v>32</v>
      </c>
    </row>
    <row r="10" ht="15.75" spans="1:8">
      <c r="A10" s="4">
        <v>3</v>
      </c>
      <c r="B10" s="4">
        <v>0.375</v>
      </c>
      <c r="C10" s="4">
        <v>0.25</v>
      </c>
      <c r="D10" s="4">
        <f t="shared" si="1"/>
        <v>1.578125</v>
      </c>
      <c r="E10" s="4">
        <f t="shared" si="0"/>
        <v>3.40625</v>
      </c>
      <c r="F10" s="4">
        <f>D10+H8*E10</f>
        <v>2.00390625</v>
      </c>
      <c r="G10" s="3"/>
      <c r="H10" s="3"/>
    </row>
    <row r="11" ht="15.75" spans="1:8">
      <c r="A11" s="4">
        <v>4</v>
      </c>
      <c r="B11" s="4">
        <v>0.5</v>
      </c>
      <c r="C11" s="4">
        <v>0.375</v>
      </c>
      <c r="D11" s="4">
        <f t="shared" si="1"/>
        <v>2.00390625</v>
      </c>
      <c r="E11" s="4">
        <f t="shared" si="0"/>
        <v>4.3828125</v>
      </c>
      <c r="F11" s="4">
        <f>D11+H8*E11</f>
        <v>2.5517578125</v>
      </c>
      <c r="G11" s="3"/>
      <c r="H11" s="3"/>
    </row>
    <row r="12" ht="15.75" spans="1:8">
      <c r="A12" s="4">
        <v>5</v>
      </c>
      <c r="B12" s="4">
        <v>0.625</v>
      </c>
      <c r="C12" s="4">
        <v>0.5</v>
      </c>
      <c r="D12" s="4">
        <f t="shared" si="1"/>
        <v>2.5517578125</v>
      </c>
      <c r="E12" s="4">
        <f t="shared" si="0"/>
        <v>5.603515625</v>
      </c>
      <c r="F12" s="4">
        <f>D12+H8*E12</f>
        <v>3.252197265625</v>
      </c>
      <c r="G12" s="3"/>
      <c r="H12" s="3"/>
    </row>
    <row r="13" ht="15.75" spans="1:8">
      <c r="A13" s="4">
        <v>6</v>
      </c>
      <c r="B13" s="4">
        <v>0.75</v>
      </c>
      <c r="C13" s="4">
        <v>0.625</v>
      </c>
      <c r="D13" s="4">
        <f t="shared" si="1"/>
        <v>3.252197265625</v>
      </c>
      <c r="E13" s="4">
        <f t="shared" si="0"/>
        <v>7.12939453125</v>
      </c>
      <c r="F13" s="4">
        <f>D13+H8*E13</f>
        <v>4.14337158203125</v>
      </c>
      <c r="G13" s="4" t="s">
        <v>30</v>
      </c>
      <c r="H13" s="4">
        <v>0.5</v>
      </c>
    </row>
    <row r="14" ht="15.75" spans="1:8">
      <c r="A14" s="4">
        <v>7</v>
      </c>
      <c r="B14" s="4">
        <v>0.875</v>
      </c>
      <c r="C14" s="4">
        <v>0.75</v>
      </c>
      <c r="D14" s="4">
        <f t="shared" si="1"/>
        <v>4.14337158203125</v>
      </c>
      <c r="E14" s="4">
        <f t="shared" si="0"/>
        <v>9.0367431640625</v>
      </c>
      <c r="F14" s="4">
        <f>D14+H8*E14</f>
        <v>5.27296447753906</v>
      </c>
      <c r="G14" s="4" t="s">
        <v>33</v>
      </c>
      <c r="H14" s="4">
        <v>1</v>
      </c>
    </row>
    <row r="15" ht="15.75" spans="1:8">
      <c r="A15" s="24">
        <v>8</v>
      </c>
      <c r="B15" s="24">
        <v>1</v>
      </c>
      <c r="C15" s="24">
        <v>0.875</v>
      </c>
      <c r="D15" s="24">
        <f t="shared" si="1"/>
        <v>5.27296447753906</v>
      </c>
      <c r="E15" s="24">
        <f t="shared" si="0"/>
        <v>11.4209289550781</v>
      </c>
      <c r="F15" s="24">
        <f>D15+H8*E15</f>
        <v>6.70058059692383</v>
      </c>
      <c r="G15" s="3"/>
      <c r="H15" s="3"/>
    </row>
    <row r="16" ht="15.75" spans="1:8">
      <c r="A16" s="3"/>
      <c r="B16" s="3"/>
      <c r="C16" s="3"/>
      <c r="D16" s="3"/>
      <c r="E16" s="3"/>
      <c r="F16" s="3"/>
      <c r="G16" s="3"/>
      <c r="H16" s="3"/>
    </row>
    <row r="17" ht="15.75" spans="1:8">
      <c r="A17" s="24" t="s">
        <v>24</v>
      </c>
      <c r="B17" s="24" t="s">
        <v>34</v>
      </c>
      <c r="C17" s="24" t="s">
        <v>29</v>
      </c>
      <c r="D17" s="24" t="s">
        <v>35</v>
      </c>
      <c r="E17" s="24" t="s">
        <v>36</v>
      </c>
      <c r="F17" s="24" t="s">
        <v>37</v>
      </c>
      <c r="G17" s="24" t="s">
        <v>38</v>
      </c>
      <c r="H17" s="3"/>
    </row>
    <row r="18" ht="15.75" spans="1:8">
      <c r="A18" s="4">
        <v>0</v>
      </c>
      <c r="B18" s="4">
        <v>0</v>
      </c>
      <c r="C18" s="4">
        <v>1</v>
      </c>
      <c r="D18" s="4">
        <f t="shared" ref="D18:D20" si="2">B18+2*C18</f>
        <v>2</v>
      </c>
      <c r="E18" s="4">
        <f>(B18+0.5*H13)+(2*C18+0.5*H13*D18)</f>
        <v>2.75</v>
      </c>
      <c r="F18" s="4">
        <f>(B18+0.5*H13)+(2*C18+0.5*H13*E18)</f>
        <v>2.9375</v>
      </c>
      <c r="G18" s="24">
        <f>(B18+H13)+(2*C18+H13*F18)</f>
        <v>3.96875</v>
      </c>
      <c r="H18" s="3"/>
    </row>
    <row r="19" ht="15.75" spans="1:8">
      <c r="A19" s="4">
        <v>1</v>
      </c>
      <c r="B19" s="4">
        <f>B18+H13</f>
        <v>0.5</v>
      </c>
      <c r="C19" s="4">
        <f>C18+H13*(D18+2*E18+2*F18+G18)/6</f>
        <v>2.4453125</v>
      </c>
      <c r="D19" s="4">
        <f t="shared" si="2"/>
        <v>5.390625</v>
      </c>
      <c r="E19" s="4">
        <f>(B19+0.5*H13)+(2*C19+0.5*H13*D19)</f>
        <v>6.98828125</v>
      </c>
      <c r="F19" s="4">
        <f>(B19+0.5*H13)+(2*C19+0.5*H13*E19)</f>
        <v>7.3876953125</v>
      </c>
      <c r="G19" s="24">
        <f>(B19+H13)+(2*C19+H13*F19)</f>
        <v>9.58447265625</v>
      </c>
      <c r="H19" s="3"/>
    </row>
    <row r="20" ht="15.75" spans="1:8">
      <c r="A20" s="4">
        <v>2</v>
      </c>
      <c r="B20" s="4">
        <f>B19+H13</f>
        <v>1</v>
      </c>
      <c r="C20" s="4">
        <f>C19+H13*(D19+2*E19+2*F19+G19)/6</f>
        <v>6.0892333984375</v>
      </c>
      <c r="D20" s="4">
        <f t="shared" si="2"/>
        <v>13.178466796875</v>
      </c>
      <c r="E20" s="4">
        <f>(B20+0.5*H13)+(2*C20+0.5*H13*D20)</f>
        <v>16.7230834960938</v>
      </c>
      <c r="F20" s="4">
        <f>(B20+0.5*H13)+(2*C20+0.5*H13*E20)</f>
        <v>17.6092376708984</v>
      </c>
      <c r="G20" s="24">
        <f>(B20+H13)+(2*C20+H13*F20)</f>
        <v>22.4830856323242</v>
      </c>
      <c r="H20" s="3"/>
    </row>
    <row r="21" ht="15.75" spans="1:8">
      <c r="A21" s="3"/>
      <c r="B21" s="3"/>
      <c r="C21" s="3"/>
      <c r="D21" s="3"/>
      <c r="E21" s="3"/>
      <c r="F21" s="3"/>
      <c r="G21" s="3"/>
      <c r="H21" s="3"/>
    </row>
  </sheetData>
  <mergeCells count="1">
    <mergeCell ref="A1:H1"/>
  </mergeCells>
  <pageMargins left="0.75" right="0.75" top="1" bottom="1" header="0.511805555555556" footer="0.511805555555556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2"/>
  <sheetViews>
    <sheetView workbookViewId="0">
      <selection activeCell="A28" sqref="A28:D28"/>
    </sheetView>
  </sheetViews>
  <sheetFormatPr defaultColWidth="9.14285714285714" defaultRowHeight="15"/>
  <sheetData>
    <row r="1" ht="15.75" spans="1:9">
      <c r="A1" s="2" t="s">
        <v>39</v>
      </c>
      <c r="B1" s="2"/>
      <c r="C1" s="2"/>
      <c r="D1" s="2"/>
      <c r="E1" s="2"/>
      <c r="F1" s="2"/>
      <c r="G1" s="2"/>
      <c r="H1" s="2"/>
      <c r="I1" s="2"/>
    </row>
    <row r="2" ht="15.75" spans="1:9">
      <c r="A2" s="3"/>
      <c r="B2" s="2"/>
      <c r="C2" s="2"/>
      <c r="D2" s="2"/>
      <c r="E2" s="2"/>
      <c r="F2" s="2"/>
      <c r="G2" s="3"/>
      <c r="H2" s="3"/>
      <c r="I2" s="3"/>
    </row>
    <row r="3" ht="15.75" spans="1:9">
      <c r="A3" s="3"/>
      <c r="B3" s="2"/>
      <c r="C3" s="2"/>
      <c r="D3" s="2"/>
      <c r="E3" s="2"/>
      <c r="F3" s="2"/>
      <c r="G3" s="3"/>
      <c r="H3" s="3"/>
      <c r="I3" s="3"/>
    </row>
    <row r="4" ht="15.75" spans="1:9">
      <c r="A4" s="3"/>
      <c r="B4" s="2"/>
      <c r="C4" s="2"/>
      <c r="D4" s="2"/>
      <c r="E4" s="2"/>
      <c r="F4" s="2"/>
      <c r="G4" s="3"/>
      <c r="H4" s="3"/>
      <c r="I4" s="3"/>
    </row>
    <row r="5" ht="15.75" spans="1:9">
      <c r="A5" s="3"/>
      <c r="B5" s="2"/>
      <c r="C5" s="2"/>
      <c r="D5" s="2"/>
      <c r="E5" s="2"/>
      <c r="F5" s="2"/>
      <c r="G5" s="3"/>
      <c r="H5" s="3"/>
      <c r="I5" s="3"/>
    </row>
    <row r="6" ht="15.75" spans="1:9">
      <c r="A6" s="3"/>
      <c r="B6" s="2"/>
      <c r="C6" s="2"/>
      <c r="D6" s="2"/>
      <c r="E6" s="2"/>
      <c r="F6" s="2"/>
      <c r="G6" s="3"/>
      <c r="H6" s="3"/>
      <c r="I6" s="3"/>
    </row>
    <row r="7" ht="15.75" spans="1:9">
      <c r="A7" s="3"/>
      <c r="B7" s="3"/>
      <c r="C7" s="3"/>
      <c r="D7" s="3"/>
      <c r="E7" s="3"/>
      <c r="F7" s="3"/>
      <c r="G7" s="3"/>
      <c r="H7" s="3"/>
      <c r="I7" s="3"/>
    </row>
    <row r="8" ht="15.75" spans="1:9">
      <c r="A8" s="13" t="s">
        <v>40</v>
      </c>
      <c r="B8" s="13"/>
      <c r="C8" s="13"/>
      <c r="D8" s="19"/>
      <c r="E8" s="19"/>
      <c r="F8" s="19"/>
      <c r="G8" s="19"/>
      <c r="H8" s="19"/>
      <c r="I8" s="19"/>
    </row>
    <row r="9" ht="15.75" spans="1:9">
      <c r="A9" s="13" t="s">
        <v>41</v>
      </c>
      <c r="B9" s="25"/>
      <c r="C9" s="25"/>
      <c r="D9" s="19"/>
      <c r="E9" s="19"/>
      <c r="F9" s="19"/>
      <c r="G9" s="19"/>
      <c r="H9" s="19"/>
      <c r="I9" s="19"/>
    </row>
    <row r="10" ht="15.75" spans="1:9">
      <c r="A10" s="17"/>
      <c r="B10" s="17"/>
      <c r="C10" s="20"/>
      <c r="D10" s="19"/>
      <c r="E10" s="19"/>
      <c r="F10" s="19"/>
      <c r="G10" s="19"/>
      <c r="H10" s="19"/>
      <c r="I10" s="19"/>
    </row>
    <row r="11" ht="15.75" spans="1:9">
      <c r="A11" s="14" t="s">
        <v>42</v>
      </c>
      <c r="B11" s="14" t="s">
        <v>43</v>
      </c>
      <c r="C11" s="14" t="s">
        <v>34</v>
      </c>
      <c r="D11" s="14" t="s">
        <v>44</v>
      </c>
      <c r="E11" s="14" t="s">
        <v>45</v>
      </c>
      <c r="F11" s="14" t="s">
        <v>46</v>
      </c>
      <c r="G11" s="22" t="s">
        <v>47</v>
      </c>
      <c r="H11" s="22" t="s">
        <v>48</v>
      </c>
      <c r="I11" s="14" t="s">
        <v>49</v>
      </c>
    </row>
    <row r="12" ht="15.75" spans="1:9">
      <c r="A12" s="20">
        <v>1</v>
      </c>
      <c r="B12" s="20">
        <v>0</v>
      </c>
      <c r="C12" s="20">
        <f t="shared" ref="C12:C25" si="0">(B12+D12)/2</f>
        <v>0.25</v>
      </c>
      <c r="D12" s="20">
        <v>0.5</v>
      </c>
      <c r="E12" s="20">
        <f t="shared" ref="E12:E25" si="1">(8*B12)^2-(9*B12)+1</f>
        <v>1</v>
      </c>
      <c r="F12" s="20">
        <f t="shared" ref="F12:F25" si="2">(8*C12)^2-(9*C12)+1</f>
        <v>2.75</v>
      </c>
      <c r="G12" s="20">
        <f t="shared" ref="G12:G25" si="3">(8*D12)^2-(9*D12)+1</f>
        <v>12.5</v>
      </c>
      <c r="H12" s="26">
        <f t="shared" ref="H12:H25" si="4">E12*G12</f>
        <v>12.5</v>
      </c>
      <c r="I12" s="20">
        <f t="shared" ref="I12:I25" si="5">E12*F12</f>
        <v>2.75</v>
      </c>
    </row>
    <row r="13" ht="15.75" spans="1:9">
      <c r="A13" s="21">
        <v>2</v>
      </c>
      <c r="B13" s="21">
        <f t="shared" ref="B13:B25" si="6">IF(E12*F12&gt;=0,B12,C12)</f>
        <v>0</v>
      </c>
      <c r="C13" s="21">
        <f t="shared" si="0"/>
        <v>0.125</v>
      </c>
      <c r="D13" s="21">
        <f t="shared" ref="D13:D25" si="7">IF(F12*G12&lt;0,D12,C12)</f>
        <v>0.25</v>
      </c>
      <c r="E13" s="21">
        <f t="shared" si="1"/>
        <v>1</v>
      </c>
      <c r="F13" s="21">
        <f t="shared" si="2"/>
        <v>0.875</v>
      </c>
      <c r="G13" s="21">
        <f t="shared" si="3"/>
        <v>2.75</v>
      </c>
      <c r="H13" s="27">
        <f t="shared" si="4"/>
        <v>2.75</v>
      </c>
      <c r="I13" s="21">
        <f t="shared" si="5"/>
        <v>0.875</v>
      </c>
    </row>
    <row r="14" ht="15.75" spans="1:9">
      <c r="A14" s="20">
        <v>3</v>
      </c>
      <c r="B14" s="20">
        <f t="shared" si="6"/>
        <v>0</v>
      </c>
      <c r="C14" s="20">
        <f t="shared" si="0"/>
        <v>0.0625</v>
      </c>
      <c r="D14" s="20">
        <f t="shared" si="7"/>
        <v>0.125</v>
      </c>
      <c r="E14" s="20">
        <f t="shared" si="1"/>
        <v>1</v>
      </c>
      <c r="F14" s="20">
        <f t="shared" si="2"/>
        <v>0.6875</v>
      </c>
      <c r="G14" s="20">
        <f t="shared" si="3"/>
        <v>0.875</v>
      </c>
      <c r="H14" s="26">
        <f t="shared" si="4"/>
        <v>0.875</v>
      </c>
      <c r="I14" s="20">
        <f t="shared" si="5"/>
        <v>0.6875</v>
      </c>
    </row>
    <row r="15" ht="15.75" spans="1:9">
      <c r="A15" s="21">
        <v>4</v>
      </c>
      <c r="B15" s="21">
        <f t="shared" si="6"/>
        <v>0</v>
      </c>
      <c r="C15" s="21">
        <f t="shared" si="0"/>
        <v>0.03125</v>
      </c>
      <c r="D15" s="21">
        <f t="shared" si="7"/>
        <v>0.0625</v>
      </c>
      <c r="E15" s="21">
        <f t="shared" si="1"/>
        <v>1</v>
      </c>
      <c r="F15" s="21">
        <f t="shared" si="2"/>
        <v>0.78125</v>
      </c>
      <c r="G15" s="21">
        <f t="shared" si="3"/>
        <v>0.6875</v>
      </c>
      <c r="H15" s="27">
        <f t="shared" si="4"/>
        <v>0.6875</v>
      </c>
      <c r="I15" s="21">
        <f t="shared" si="5"/>
        <v>0.78125</v>
      </c>
    </row>
    <row r="16" ht="15.75" spans="1:9">
      <c r="A16" s="20">
        <v>5</v>
      </c>
      <c r="B16" s="20">
        <f t="shared" si="6"/>
        <v>0</v>
      </c>
      <c r="C16" s="20">
        <f t="shared" si="0"/>
        <v>0.015625</v>
      </c>
      <c r="D16" s="20">
        <f t="shared" si="7"/>
        <v>0.03125</v>
      </c>
      <c r="E16" s="20">
        <f t="shared" si="1"/>
        <v>1</v>
      </c>
      <c r="F16" s="20">
        <f t="shared" si="2"/>
        <v>0.875</v>
      </c>
      <c r="G16" s="20">
        <f t="shared" si="3"/>
        <v>0.78125</v>
      </c>
      <c r="H16" s="26">
        <f t="shared" si="4"/>
        <v>0.78125</v>
      </c>
      <c r="I16" s="20">
        <f t="shared" si="5"/>
        <v>0.875</v>
      </c>
    </row>
    <row r="17" ht="15.75" spans="1:9">
      <c r="A17" s="21">
        <v>6</v>
      </c>
      <c r="B17" s="21">
        <f t="shared" si="6"/>
        <v>0</v>
      </c>
      <c r="C17" s="21">
        <f t="shared" si="0"/>
        <v>0.0078125</v>
      </c>
      <c r="D17" s="21">
        <f t="shared" si="7"/>
        <v>0.015625</v>
      </c>
      <c r="E17" s="21">
        <f t="shared" si="1"/>
        <v>1</v>
      </c>
      <c r="F17" s="21">
        <f t="shared" si="2"/>
        <v>0.93359375</v>
      </c>
      <c r="G17" s="21">
        <f t="shared" si="3"/>
        <v>0.875</v>
      </c>
      <c r="H17" s="27">
        <f t="shared" si="4"/>
        <v>0.875</v>
      </c>
      <c r="I17" s="21">
        <f t="shared" si="5"/>
        <v>0.93359375</v>
      </c>
    </row>
    <row r="18" ht="15.75" spans="1:9">
      <c r="A18" s="20">
        <v>7</v>
      </c>
      <c r="B18" s="20">
        <f t="shared" si="6"/>
        <v>0</v>
      </c>
      <c r="C18" s="20">
        <f t="shared" si="0"/>
        <v>0.00390625</v>
      </c>
      <c r="D18" s="20">
        <f t="shared" si="7"/>
        <v>0.0078125</v>
      </c>
      <c r="E18" s="20">
        <f t="shared" si="1"/>
        <v>1</v>
      </c>
      <c r="F18" s="20">
        <f t="shared" si="2"/>
        <v>0.9658203125</v>
      </c>
      <c r="G18" s="20">
        <f t="shared" si="3"/>
        <v>0.93359375</v>
      </c>
      <c r="H18" s="26">
        <f t="shared" si="4"/>
        <v>0.93359375</v>
      </c>
      <c r="I18" s="20">
        <f t="shared" si="5"/>
        <v>0.9658203125</v>
      </c>
    </row>
    <row r="19" ht="15.75" spans="1:9">
      <c r="A19" s="21">
        <v>8</v>
      </c>
      <c r="B19" s="21">
        <f t="shared" si="6"/>
        <v>0</v>
      </c>
      <c r="C19" s="21">
        <f t="shared" si="0"/>
        <v>0.001953125</v>
      </c>
      <c r="D19" s="21">
        <f t="shared" si="7"/>
        <v>0.00390625</v>
      </c>
      <c r="E19" s="21">
        <f t="shared" si="1"/>
        <v>1</v>
      </c>
      <c r="F19" s="21">
        <f t="shared" si="2"/>
        <v>0.982666015625</v>
      </c>
      <c r="G19" s="21">
        <f t="shared" si="3"/>
        <v>0.9658203125</v>
      </c>
      <c r="H19" s="27">
        <f t="shared" si="4"/>
        <v>0.9658203125</v>
      </c>
      <c r="I19" s="21">
        <f t="shared" si="5"/>
        <v>0.982666015625</v>
      </c>
    </row>
    <row r="20" ht="15.75" spans="1:9">
      <c r="A20" s="20">
        <v>9</v>
      </c>
      <c r="B20" s="20">
        <f t="shared" si="6"/>
        <v>0</v>
      </c>
      <c r="C20" s="20">
        <f t="shared" si="0"/>
        <v>0.0009765625</v>
      </c>
      <c r="D20" s="20">
        <f t="shared" si="7"/>
        <v>0.001953125</v>
      </c>
      <c r="E20" s="20">
        <f t="shared" si="1"/>
        <v>1</v>
      </c>
      <c r="F20" s="20">
        <f t="shared" si="2"/>
        <v>0.99127197265625</v>
      </c>
      <c r="G20" s="20">
        <f t="shared" si="3"/>
        <v>0.982666015625</v>
      </c>
      <c r="H20" s="26">
        <f t="shared" si="4"/>
        <v>0.982666015625</v>
      </c>
      <c r="I20" s="20">
        <f t="shared" si="5"/>
        <v>0.99127197265625</v>
      </c>
    </row>
    <row r="21" ht="15.75" spans="1:9">
      <c r="A21" s="21">
        <v>10</v>
      </c>
      <c r="B21" s="21">
        <f t="shared" si="6"/>
        <v>0</v>
      </c>
      <c r="C21" s="21">
        <f t="shared" si="0"/>
        <v>0.00048828125</v>
      </c>
      <c r="D21" s="21">
        <f t="shared" si="7"/>
        <v>0.0009765625</v>
      </c>
      <c r="E21" s="21">
        <f t="shared" si="1"/>
        <v>1</v>
      </c>
      <c r="F21" s="21">
        <f t="shared" si="2"/>
        <v>0.995620727539062</v>
      </c>
      <c r="G21" s="21">
        <f t="shared" si="3"/>
        <v>0.99127197265625</v>
      </c>
      <c r="H21" s="27">
        <f t="shared" si="4"/>
        <v>0.99127197265625</v>
      </c>
      <c r="I21" s="21">
        <f t="shared" si="5"/>
        <v>0.995620727539062</v>
      </c>
    </row>
    <row r="22" ht="15.75" spans="1:9">
      <c r="A22" s="20">
        <v>11</v>
      </c>
      <c r="B22" s="21">
        <f t="shared" si="6"/>
        <v>0</v>
      </c>
      <c r="C22" s="21">
        <f t="shared" si="0"/>
        <v>0.000244140625</v>
      </c>
      <c r="D22" s="21">
        <f t="shared" si="7"/>
        <v>0.00048828125</v>
      </c>
      <c r="E22" s="21">
        <f t="shared" si="1"/>
        <v>1</v>
      </c>
      <c r="F22" s="21">
        <f t="shared" si="2"/>
        <v>0.997806549072266</v>
      </c>
      <c r="G22" s="21">
        <f t="shared" si="3"/>
        <v>0.995620727539062</v>
      </c>
      <c r="H22" s="27">
        <f t="shared" si="4"/>
        <v>0.995620727539062</v>
      </c>
      <c r="I22" s="21">
        <f t="shared" si="5"/>
        <v>0.997806549072266</v>
      </c>
    </row>
    <row r="23" ht="15.75" spans="1:9">
      <c r="A23" s="14">
        <v>12</v>
      </c>
      <c r="B23" s="14">
        <f t="shared" si="6"/>
        <v>0</v>
      </c>
      <c r="C23" s="14">
        <f t="shared" si="0"/>
        <v>0.0001220703125</v>
      </c>
      <c r="D23" s="14">
        <f t="shared" si="7"/>
        <v>0.000244140625</v>
      </c>
      <c r="E23" s="14">
        <f t="shared" si="1"/>
        <v>1</v>
      </c>
      <c r="F23" s="14">
        <f t="shared" si="2"/>
        <v>0.998902320861816</v>
      </c>
      <c r="G23" s="14">
        <f t="shared" si="3"/>
        <v>0.997806549072266</v>
      </c>
      <c r="H23" s="22">
        <f t="shared" si="4"/>
        <v>0.997806549072266</v>
      </c>
      <c r="I23" s="14">
        <f t="shared" si="5"/>
        <v>0.998902320861816</v>
      </c>
    </row>
    <row r="24" ht="15.75" spans="1:9">
      <c r="A24" s="20">
        <v>13</v>
      </c>
      <c r="B24" s="21">
        <f t="shared" si="6"/>
        <v>0</v>
      </c>
      <c r="C24" s="21">
        <f t="shared" si="0"/>
        <v>6.103515625e-5</v>
      </c>
      <c r="D24" s="21">
        <f t="shared" si="7"/>
        <v>0.0001220703125</v>
      </c>
      <c r="E24" s="21">
        <f t="shared" si="1"/>
        <v>1</v>
      </c>
      <c r="F24" s="21">
        <f t="shared" si="2"/>
        <v>0.999450922012329</v>
      </c>
      <c r="G24" s="21">
        <f t="shared" si="3"/>
        <v>0.998902320861816</v>
      </c>
      <c r="H24" s="27">
        <f t="shared" si="4"/>
        <v>0.998902320861816</v>
      </c>
      <c r="I24" s="21">
        <f t="shared" si="5"/>
        <v>0.999450922012329</v>
      </c>
    </row>
    <row r="25" ht="15.75" spans="1:9">
      <c r="A25" s="21">
        <v>14</v>
      </c>
      <c r="B25" s="21">
        <f t="shared" si="6"/>
        <v>0</v>
      </c>
      <c r="C25" s="21">
        <f t="shared" si="0"/>
        <v>3.0517578125e-5</v>
      </c>
      <c r="D25" s="21">
        <f t="shared" si="7"/>
        <v>6.103515625e-5</v>
      </c>
      <c r="E25" s="21">
        <f t="shared" si="1"/>
        <v>1</v>
      </c>
      <c r="F25" s="21">
        <f t="shared" si="2"/>
        <v>0.99972540140152</v>
      </c>
      <c r="G25" s="21">
        <f t="shared" si="3"/>
        <v>0.999450922012329</v>
      </c>
      <c r="H25" s="27">
        <f t="shared" si="4"/>
        <v>0.999450922012329</v>
      </c>
      <c r="I25" s="21">
        <f t="shared" si="5"/>
        <v>0.99972540140152</v>
      </c>
    </row>
    <row r="26" ht="15.75" spans="1:9">
      <c r="A26" s="20" t="s">
        <v>50</v>
      </c>
      <c r="B26" s="20"/>
      <c r="C26" s="20"/>
      <c r="D26" s="20"/>
      <c r="E26" s="20"/>
      <c r="F26" s="20"/>
      <c r="G26" s="20"/>
      <c r="H26" s="20"/>
      <c r="I26" s="20"/>
    </row>
    <row r="27" ht="15.75" spans="1:9">
      <c r="A27" s="19"/>
      <c r="B27" s="19"/>
      <c r="C27" s="19"/>
      <c r="D27" s="19"/>
      <c r="E27" s="19"/>
      <c r="F27" s="19"/>
      <c r="G27" s="19"/>
      <c r="H27" s="28"/>
      <c r="I27" s="19"/>
    </row>
    <row r="28" ht="15.75" spans="1:9">
      <c r="A28" s="14" t="s">
        <v>42</v>
      </c>
      <c r="B28" s="9" t="s">
        <v>51</v>
      </c>
      <c r="C28" s="14" t="s">
        <v>46</v>
      </c>
      <c r="D28" s="14" t="s">
        <v>52</v>
      </c>
      <c r="E28" s="14" t="s">
        <v>22</v>
      </c>
      <c r="F28" s="19"/>
      <c r="G28" s="19"/>
      <c r="H28" s="28"/>
      <c r="I28" s="19"/>
    </row>
    <row r="29" ht="15.75" spans="1:9">
      <c r="A29" s="20"/>
      <c r="B29" s="20">
        <v>0</v>
      </c>
      <c r="C29" s="20">
        <f t="shared" ref="C29:C32" si="8">(8*B29)^2-(9*B29)+1</f>
        <v>1</v>
      </c>
      <c r="D29" s="20">
        <f t="shared" ref="D29:D32" si="9">(16*B29)-9</f>
        <v>-9</v>
      </c>
      <c r="E29" s="14">
        <f>B31-B30/B31</f>
        <v>-0.283363148479428</v>
      </c>
      <c r="F29" s="19"/>
      <c r="G29" s="19"/>
      <c r="H29" s="28"/>
      <c r="I29" s="19"/>
    </row>
    <row r="30" ht="15.75" spans="1:9">
      <c r="A30" s="20"/>
      <c r="B30" s="20">
        <f t="shared" ref="B30:B32" si="10">B29-C29/D29</f>
        <v>0.111111111111111</v>
      </c>
      <c r="C30" s="20">
        <f t="shared" si="8"/>
        <v>0.790123456790123</v>
      </c>
      <c r="D30" s="20">
        <f t="shared" si="9"/>
        <v>-7.22222222222222</v>
      </c>
      <c r="E30" s="19"/>
      <c r="F30" s="19"/>
      <c r="G30" s="19"/>
      <c r="H30" s="28"/>
      <c r="I30" s="19"/>
    </row>
    <row r="31" ht="15.75" spans="1:9">
      <c r="A31" s="20"/>
      <c r="B31" s="14">
        <f t="shared" si="10"/>
        <v>0.220512820512821</v>
      </c>
      <c r="C31" s="14">
        <f t="shared" si="8"/>
        <v>2.12744247205786</v>
      </c>
      <c r="D31" s="14">
        <f t="shared" si="9"/>
        <v>-5.47179487179487</v>
      </c>
      <c r="E31" s="19"/>
      <c r="F31" s="19"/>
      <c r="G31" s="19"/>
      <c r="H31" s="28"/>
      <c r="I31" s="19"/>
    </row>
    <row r="32" ht="15.75" spans="1:9">
      <c r="A32" s="4"/>
      <c r="B32" s="21">
        <f t="shared" si="10"/>
        <v>0.609314396943263</v>
      </c>
      <c r="C32" s="21">
        <f t="shared" si="8"/>
        <v>19.2770686241399</v>
      </c>
      <c r="D32" s="21">
        <f t="shared" si="9"/>
        <v>0.749030351092205</v>
      </c>
      <c r="E32" s="3"/>
      <c r="F32" s="3"/>
      <c r="G32" s="3"/>
      <c r="H32" s="3"/>
      <c r="I32" s="3"/>
    </row>
  </sheetData>
  <mergeCells count="2">
    <mergeCell ref="A1:I1"/>
    <mergeCell ref="A26:I26"/>
  </mergeCells>
  <pageMargins left="0.75" right="0.75" top="1" bottom="1" header="0.511805555555556" footer="0.511805555555556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1"/>
  <sheetViews>
    <sheetView zoomScale="85" zoomScaleNormal="85" workbookViewId="0">
      <selection activeCell="K12" sqref="K12"/>
    </sheetView>
  </sheetViews>
  <sheetFormatPr defaultColWidth="9.14285714285714" defaultRowHeight="15" outlineLevelCol="7"/>
  <sheetData>
    <row r="1" ht="15.75" spans="1:8">
      <c r="A1" s="2" t="s">
        <v>53</v>
      </c>
      <c r="B1" s="2"/>
      <c r="C1" s="2"/>
      <c r="D1" s="2"/>
      <c r="E1" s="2"/>
      <c r="F1" s="2"/>
      <c r="G1" s="2"/>
      <c r="H1" s="2"/>
    </row>
    <row r="2" ht="15.75" spans="1:8">
      <c r="A2" s="2"/>
      <c r="B2" s="2"/>
      <c r="C2" s="2"/>
      <c r="D2" s="2"/>
      <c r="E2" s="2"/>
      <c r="F2" s="2"/>
      <c r="G2" s="2"/>
      <c r="H2" s="2"/>
    </row>
    <row r="3" ht="15.75" spans="1:8">
      <c r="A3" s="2"/>
      <c r="B3" s="2"/>
      <c r="C3" s="2"/>
      <c r="D3" s="2"/>
      <c r="E3" s="2"/>
      <c r="F3" s="2"/>
      <c r="G3" s="2"/>
      <c r="H3" s="2"/>
    </row>
    <row r="4" ht="15.75" spans="1:8">
      <c r="A4" s="2"/>
      <c r="B4" s="2"/>
      <c r="C4" s="2"/>
      <c r="D4" s="2"/>
      <c r="E4" s="2"/>
      <c r="F4" s="2"/>
      <c r="G4" s="2"/>
      <c r="H4" s="2"/>
    </row>
    <row r="5" ht="15.75" spans="1:8">
      <c r="A5" s="2"/>
      <c r="B5" s="2"/>
      <c r="C5" s="2"/>
      <c r="D5" s="2"/>
      <c r="E5" s="2"/>
      <c r="F5" s="2"/>
      <c r="G5" s="2"/>
      <c r="H5" s="2"/>
    </row>
    <row r="6" ht="15.75" spans="1:8">
      <c r="A6" s="2"/>
      <c r="B6" s="2"/>
      <c r="C6" s="2"/>
      <c r="D6" s="2"/>
      <c r="E6" s="2"/>
      <c r="F6" s="2"/>
      <c r="G6" s="2"/>
      <c r="H6" s="2"/>
    </row>
    <row r="7" ht="15.75" spans="1:8">
      <c r="A7" s="3"/>
      <c r="B7" s="3"/>
      <c r="C7" s="3"/>
      <c r="D7" s="3"/>
      <c r="E7" s="3"/>
      <c r="F7" s="3"/>
      <c r="G7" s="3"/>
      <c r="H7" s="3"/>
    </row>
    <row r="8" ht="15.75" spans="1:8">
      <c r="A8" s="23" t="s">
        <v>24</v>
      </c>
      <c r="B8" s="23" t="s">
        <v>25</v>
      </c>
      <c r="C8" s="23" t="s">
        <v>26</v>
      </c>
      <c r="D8" s="23" t="s">
        <v>27</v>
      </c>
      <c r="E8" s="23" t="s">
        <v>28</v>
      </c>
      <c r="F8" s="23" t="s">
        <v>29</v>
      </c>
      <c r="G8" s="3"/>
      <c r="H8" s="3"/>
    </row>
    <row r="9" ht="15.75" spans="1:8">
      <c r="A9" s="4">
        <v>1</v>
      </c>
      <c r="B9" s="4">
        <v>0.125</v>
      </c>
      <c r="C9" s="4">
        <v>0</v>
      </c>
      <c r="D9" s="4">
        <v>1</v>
      </c>
      <c r="E9" s="4">
        <f>C9+2*D9</f>
        <v>2</v>
      </c>
      <c r="F9" s="4">
        <f>D9+H9*E9</f>
        <v>1.25</v>
      </c>
      <c r="G9" s="4" t="s">
        <v>30</v>
      </c>
      <c r="H9" s="4">
        <v>0.125</v>
      </c>
    </row>
    <row r="10" ht="15.75" spans="1:8">
      <c r="A10" s="4">
        <v>2</v>
      </c>
      <c r="B10" s="4">
        <v>0.25</v>
      </c>
      <c r="C10" s="4">
        <v>0.125</v>
      </c>
      <c r="D10" s="4">
        <f t="shared" ref="D10:D16" si="0">F9</f>
        <v>1.25</v>
      </c>
      <c r="E10" s="4">
        <f t="shared" ref="E10:E16" si="1">1+C10*D10</f>
        <v>1.15625</v>
      </c>
      <c r="F10" s="4">
        <f>D10+H9*E10</f>
        <v>1.39453125</v>
      </c>
      <c r="G10" s="4" t="s">
        <v>31</v>
      </c>
      <c r="H10" s="4" t="s">
        <v>54</v>
      </c>
    </row>
    <row r="11" ht="15.75" spans="1:8">
      <c r="A11" s="4">
        <v>3</v>
      </c>
      <c r="B11" s="4">
        <v>0.375</v>
      </c>
      <c r="C11" s="4">
        <v>0.25</v>
      </c>
      <c r="D11" s="4">
        <f t="shared" si="0"/>
        <v>1.39453125</v>
      </c>
      <c r="E11" s="4">
        <f t="shared" si="1"/>
        <v>1.3486328125</v>
      </c>
      <c r="F11" s="4">
        <f>D11+H9*E11</f>
        <v>1.5631103515625</v>
      </c>
      <c r="G11" s="3"/>
      <c r="H11" s="3"/>
    </row>
    <row r="12" ht="15.75" spans="1:8">
      <c r="A12" s="4">
        <v>4</v>
      </c>
      <c r="B12" s="4">
        <v>0.5</v>
      </c>
      <c r="C12" s="4">
        <v>0.375</v>
      </c>
      <c r="D12" s="4">
        <f t="shared" si="0"/>
        <v>1.5631103515625</v>
      </c>
      <c r="E12" s="4">
        <f t="shared" si="1"/>
        <v>1.58616638183594</v>
      </c>
      <c r="F12" s="4">
        <f>D12+H9*E12</f>
        <v>1.76138114929199</v>
      </c>
      <c r="G12" s="3"/>
      <c r="H12" s="3"/>
    </row>
    <row r="13" ht="15.75" spans="1:8">
      <c r="A13" s="4">
        <v>5</v>
      </c>
      <c r="B13" s="4">
        <v>0.625</v>
      </c>
      <c r="C13" s="4">
        <v>0.5</v>
      </c>
      <c r="D13" s="4">
        <f t="shared" si="0"/>
        <v>1.76138114929199</v>
      </c>
      <c r="E13" s="4">
        <f t="shared" si="1"/>
        <v>1.880690574646</v>
      </c>
      <c r="F13" s="4">
        <f>D13+H9*E13</f>
        <v>1.99646747112274</v>
      </c>
      <c r="G13" s="3"/>
      <c r="H13" s="3"/>
    </row>
    <row r="14" ht="15.75" spans="1:8">
      <c r="A14" s="4">
        <v>6</v>
      </c>
      <c r="B14" s="4">
        <v>0.75</v>
      </c>
      <c r="C14" s="4">
        <v>0.625</v>
      </c>
      <c r="D14" s="4">
        <f t="shared" si="0"/>
        <v>1.99646747112274</v>
      </c>
      <c r="E14" s="4">
        <f t="shared" si="1"/>
        <v>2.24779216945171</v>
      </c>
      <c r="F14" s="4">
        <f>D14+H9*E14</f>
        <v>2.27744149230421</v>
      </c>
      <c r="G14" s="4" t="s">
        <v>30</v>
      </c>
      <c r="H14" s="4">
        <v>0.5</v>
      </c>
    </row>
    <row r="15" ht="15.75" spans="1:8">
      <c r="A15" s="4">
        <v>7</v>
      </c>
      <c r="B15" s="4">
        <v>0.875</v>
      </c>
      <c r="C15" s="4">
        <v>0.75</v>
      </c>
      <c r="D15" s="4">
        <f t="shared" si="0"/>
        <v>2.27744149230421</v>
      </c>
      <c r="E15" s="4">
        <f t="shared" si="1"/>
        <v>2.70808111922815</v>
      </c>
      <c r="F15" s="4">
        <f>D15+H9*E15</f>
        <v>2.61595163220773</v>
      </c>
      <c r="G15" s="4" t="s">
        <v>33</v>
      </c>
      <c r="H15" s="4">
        <v>1</v>
      </c>
    </row>
    <row r="16" ht="15.75" spans="1:8">
      <c r="A16" s="24">
        <v>8</v>
      </c>
      <c r="B16" s="24">
        <v>1</v>
      </c>
      <c r="C16" s="24">
        <v>0.875</v>
      </c>
      <c r="D16" s="24">
        <f t="shared" si="0"/>
        <v>2.61595163220773</v>
      </c>
      <c r="E16" s="24">
        <f t="shared" si="1"/>
        <v>3.28895767818176</v>
      </c>
      <c r="F16" s="24">
        <f>D16+H9*E16</f>
        <v>3.02707134198044</v>
      </c>
      <c r="G16" s="3"/>
      <c r="H16" s="3"/>
    </row>
    <row r="17" ht="15.75" spans="1:8">
      <c r="A17" s="3"/>
      <c r="B17" s="3"/>
      <c r="C17" s="3"/>
      <c r="D17" s="3"/>
      <c r="E17" s="3"/>
      <c r="F17" s="3"/>
      <c r="G17" s="3"/>
      <c r="H17" s="3"/>
    </row>
    <row r="18" ht="15.75" spans="1:8">
      <c r="A18" s="4" t="s">
        <v>24</v>
      </c>
      <c r="B18" s="4" t="s">
        <v>34</v>
      </c>
      <c r="C18" s="4" t="s">
        <v>29</v>
      </c>
      <c r="D18" s="4" t="s">
        <v>35</v>
      </c>
      <c r="E18" s="4" t="s">
        <v>36</v>
      </c>
      <c r="F18" s="4" t="s">
        <v>37</v>
      </c>
      <c r="G18" s="4" t="s">
        <v>38</v>
      </c>
      <c r="H18" s="3"/>
    </row>
    <row r="19" ht="15.75" spans="1:8">
      <c r="A19" s="4">
        <v>0</v>
      </c>
      <c r="B19" s="4">
        <v>0</v>
      </c>
      <c r="C19" s="4">
        <v>1</v>
      </c>
      <c r="D19" s="4">
        <f t="shared" ref="D19:D21" si="2">1+B19*C19</f>
        <v>1</v>
      </c>
      <c r="E19" s="4">
        <f>1+(B19+0.5*H14)*(C19+0.5*H14*D19)</f>
        <v>1.3125</v>
      </c>
      <c r="F19" s="4">
        <f>1+(B19+0.5*H14)*(C19+0.5*H14*E19)</f>
        <v>1.33203125</v>
      </c>
      <c r="G19" s="24">
        <f>1+(B19+H14)*(C19+H14*F19)</f>
        <v>1.8330078125</v>
      </c>
      <c r="H19" s="3"/>
    </row>
    <row r="20" ht="15.75" spans="1:8">
      <c r="A20" s="4">
        <v>1</v>
      </c>
      <c r="B20" s="4">
        <f>B19+H14</f>
        <v>0.5</v>
      </c>
      <c r="C20" s="4">
        <f>C19+H14*(D19+2*E19+2*F19+G19)/6</f>
        <v>1.67683919270833</v>
      </c>
      <c r="D20" s="4">
        <f t="shared" si="2"/>
        <v>1.83841959635417</v>
      </c>
      <c r="E20" s="4">
        <f>1+(B20+0.5*H14)*(C20+0.5*H14*D20)</f>
        <v>2.60233306884766</v>
      </c>
      <c r="F20" s="4">
        <f>1+(B20+0.5*H14)*(C20+0.5*H14*E20)</f>
        <v>2.74556684494019</v>
      </c>
      <c r="G20" s="24">
        <f>(B20+H14)+(C20+H14*F20)</f>
        <v>4.04962261517843</v>
      </c>
      <c r="H20" s="3"/>
    </row>
    <row r="21" ht="15.75" spans="1:8">
      <c r="A21" s="4">
        <v>2</v>
      </c>
      <c r="B21" s="4">
        <f>B20+H14</f>
        <v>1</v>
      </c>
      <c r="C21" s="4">
        <f>C20+H14*(D20+2*E20+2*F20+G20)/6</f>
        <v>3.05882602930069</v>
      </c>
      <c r="D21" s="4">
        <f t="shared" si="2"/>
        <v>4.05882602930069</v>
      </c>
      <c r="E21" s="4">
        <f>1+(B21+0.5*H14)*(C21+0.5*H14*D21)</f>
        <v>6.09191567078233</v>
      </c>
      <c r="F21" s="4">
        <f>1+(B21+0.5*H14)*(C21+0.5*H14*E21)</f>
        <v>6.72725618374534</v>
      </c>
      <c r="G21" s="24">
        <f>(B21+H14)+(C21+H14*F21)</f>
        <v>7.92245412117336</v>
      </c>
      <c r="H21" s="3"/>
    </row>
  </sheetData>
  <mergeCells count="1">
    <mergeCell ref="A1:H1"/>
  </mergeCells>
  <pageMargins left="0.75" right="0.75" top="1" bottom="1" header="0.511805555555556" footer="0.511805555555556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3"/>
  <sheetViews>
    <sheetView workbookViewId="0">
      <selection activeCell="F19" sqref="F19"/>
    </sheetView>
  </sheetViews>
  <sheetFormatPr defaultColWidth="9.14285714285714" defaultRowHeight="15"/>
  <sheetData>
    <row r="1" spans="1:11">
      <c r="A1" s="10" t="s">
        <v>55</v>
      </c>
      <c r="B1" s="10"/>
      <c r="C1" s="10"/>
      <c r="D1" s="10"/>
      <c r="E1" s="10"/>
      <c r="F1" s="10"/>
      <c r="G1" s="10"/>
      <c r="H1" s="10"/>
      <c r="I1" s="10"/>
      <c r="J1" s="10"/>
      <c r="K1" s="10"/>
    </row>
    <row r="2" spans="1:11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</row>
    <row r="3" spans="1:11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</row>
    <row r="4" spans="1:11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</row>
    <row r="5" spans="1:11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</row>
    <row r="6" spans="1:11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</row>
    <row r="7" ht="15.75" spans="1:11">
      <c r="A7" s="12" t="s">
        <v>56</v>
      </c>
      <c r="B7" s="12"/>
      <c r="C7" s="12"/>
      <c r="D7" s="13"/>
      <c r="E7" s="14" t="s">
        <v>42</v>
      </c>
      <c r="F7" s="14" t="s">
        <v>43</v>
      </c>
      <c r="G7" s="15" t="s">
        <v>34</v>
      </c>
      <c r="H7" s="14" t="s">
        <v>44</v>
      </c>
      <c r="I7" s="14" t="s">
        <v>45</v>
      </c>
      <c r="J7" s="14" t="s">
        <v>46</v>
      </c>
      <c r="K7" s="22" t="s">
        <v>47</v>
      </c>
    </row>
    <row r="8" ht="15.75" spans="1:11">
      <c r="A8" s="16" t="s">
        <v>57</v>
      </c>
      <c r="B8" s="17"/>
      <c r="C8" s="18"/>
      <c r="D8" s="19"/>
      <c r="E8" s="20">
        <v>1</v>
      </c>
      <c r="F8" s="20">
        <v>0</v>
      </c>
      <c r="G8" s="20">
        <f t="shared" ref="G8:G13" si="0">(F8+H8)/2</f>
        <v>1</v>
      </c>
      <c r="H8" s="20">
        <v>2</v>
      </c>
      <c r="I8" s="20">
        <f t="shared" ref="I8:K8" si="1">F8^3-6*F8^2+11*F8-6</f>
        <v>-6</v>
      </c>
      <c r="J8" s="20">
        <f t="shared" si="1"/>
        <v>0</v>
      </c>
      <c r="K8" s="20">
        <f t="shared" si="1"/>
        <v>0</v>
      </c>
    </row>
    <row r="9" ht="15.75" spans="1:11">
      <c r="A9" s="19"/>
      <c r="B9" s="19"/>
      <c r="C9" s="19"/>
      <c r="D9" s="19"/>
      <c r="E9" s="21">
        <v>2</v>
      </c>
      <c r="F9" s="21">
        <f>IF(I8*J8&gt;=0,F8,G8)</f>
        <v>0</v>
      </c>
      <c r="G9" s="21">
        <f t="shared" si="0"/>
        <v>0.5</v>
      </c>
      <c r="H9" s="21">
        <f t="shared" ref="H9:H13" si="2">IF(J8*K8&lt;0,H8,G8)</f>
        <v>1</v>
      </c>
      <c r="I9" s="21">
        <f t="shared" ref="I9:I13" si="3">G9^3-6*G9^2+11*G9-6</f>
        <v>-1.875</v>
      </c>
      <c r="J9" s="21">
        <f t="shared" ref="J9:J13" si="4">(I9+K9)/2</f>
        <v>20.0625</v>
      </c>
      <c r="K9" s="21">
        <f t="shared" ref="K9:K13" si="5">(7*H9)^2-(8*H9)+1</f>
        <v>42</v>
      </c>
    </row>
    <row r="10" ht="15.75" spans="1:11">
      <c r="A10" s="11"/>
      <c r="B10" s="11"/>
      <c r="C10" s="11"/>
      <c r="D10" s="11"/>
      <c r="E10" s="20">
        <v>3</v>
      </c>
      <c r="F10" s="20">
        <f t="shared" ref="F10:F13" si="6">IF(I9*J9&lt;0,F9,G9)</f>
        <v>0</v>
      </c>
      <c r="G10" s="20">
        <f t="shared" si="0"/>
        <v>0.25</v>
      </c>
      <c r="H10" s="20">
        <f t="shared" si="2"/>
        <v>0.5</v>
      </c>
      <c r="I10" s="20">
        <f t="shared" si="3"/>
        <v>-3.609375</v>
      </c>
      <c r="J10" s="21">
        <f t="shared" si="4"/>
        <v>2.8203125</v>
      </c>
      <c r="K10" s="20">
        <f t="shared" si="5"/>
        <v>9.25</v>
      </c>
    </row>
    <row r="11" ht="15.75" spans="1:11">
      <c r="A11" s="11"/>
      <c r="B11" s="11"/>
      <c r="C11" s="11"/>
      <c r="D11" s="11"/>
      <c r="E11" s="20">
        <v>4</v>
      </c>
      <c r="F11" s="20">
        <f t="shared" si="6"/>
        <v>0</v>
      </c>
      <c r="G11" s="20">
        <f t="shared" si="0"/>
        <v>0.125</v>
      </c>
      <c r="H11" s="20">
        <f t="shared" si="2"/>
        <v>0.25</v>
      </c>
      <c r="I11" s="20">
        <f t="shared" si="3"/>
        <v>-4.716796875</v>
      </c>
      <c r="J11" s="20">
        <f t="shared" si="4"/>
        <v>-1.3271484375</v>
      </c>
      <c r="K11" s="20">
        <f t="shared" si="5"/>
        <v>2.0625</v>
      </c>
    </row>
    <row r="12" ht="15.75" spans="1:11">
      <c r="A12" s="11"/>
      <c r="B12" s="11"/>
      <c r="C12" s="11"/>
      <c r="D12" s="11"/>
      <c r="E12" s="20">
        <v>5</v>
      </c>
      <c r="F12" s="20">
        <f t="shared" si="6"/>
        <v>0.125</v>
      </c>
      <c r="G12" s="20">
        <f t="shared" si="0"/>
        <v>0.1875</v>
      </c>
      <c r="H12" s="20">
        <f t="shared" si="2"/>
        <v>0.25</v>
      </c>
      <c r="I12" s="20">
        <f t="shared" si="3"/>
        <v>-4.141845703125</v>
      </c>
      <c r="J12" s="21">
        <f t="shared" si="4"/>
        <v>-1.0396728515625</v>
      </c>
      <c r="K12" s="20">
        <f t="shared" si="5"/>
        <v>2.0625</v>
      </c>
    </row>
    <row r="13" ht="15.75" spans="1:11">
      <c r="A13" s="11"/>
      <c r="B13" s="11"/>
      <c r="C13" s="11"/>
      <c r="D13" s="11"/>
      <c r="E13" s="20">
        <v>6</v>
      </c>
      <c r="F13" s="20">
        <f t="shared" si="6"/>
        <v>0.1875</v>
      </c>
      <c r="G13" s="20">
        <f t="shared" si="0"/>
        <v>0.21875</v>
      </c>
      <c r="H13" s="20">
        <f t="shared" si="2"/>
        <v>0.25</v>
      </c>
      <c r="I13" s="20">
        <f t="shared" si="3"/>
        <v>-3.87039184570312</v>
      </c>
      <c r="J13" s="21">
        <f t="shared" si="4"/>
        <v>-0.903945922851562</v>
      </c>
      <c r="K13" s="20">
        <f t="shared" si="5"/>
        <v>2.0625</v>
      </c>
    </row>
  </sheetData>
  <mergeCells count="1">
    <mergeCell ref="A1:K1"/>
  </mergeCells>
  <pageMargins left="0.75" right="0.75" top="1" bottom="1" header="0.511805555555556" footer="0.511805555555556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9"/>
  <sheetViews>
    <sheetView workbookViewId="0">
      <selection activeCell="F15" sqref="F15"/>
    </sheetView>
  </sheetViews>
  <sheetFormatPr defaultColWidth="9.14285714285714" defaultRowHeight="15" outlineLevelCol="5"/>
  <sheetData>
    <row r="1" ht="15.75" spans="1:6">
      <c r="A1" s="1" t="s">
        <v>58</v>
      </c>
      <c r="B1" s="1"/>
      <c r="C1" s="1"/>
      <c r="D1" s="1"/>
      <c r="E1" s="1"/>
      <c r="F1" s="1"/>
    </row>
    <row r="2" ht="15.75" spans="1:5">
      <c r="A2" s="2"/>
      <c r="B2" s="2"/>
      <c r="C2" s="2"/>
      <c r="D2" s="2"/>
      <c r="E2" s="2"/>
    </row>
    <row r="3" ht="15.75" spans="1:5">
      <c r="A3" s="2"/>
      <c r="B3" s="2"/>
      <c r="C3" s="2"/>
      <c r="D3" s="2"/>
      <c r="E3" s="2"/>
    </row>
    <row r="4" ht="15.75" spans="1:5">
      <c r="A4" s="2"/>
      <c r="B4" s="2"/>
      <c r="C4" s="2"/>
      <c r="D4" s="2"/>
      <c r="E4" s="2"/>
    </row>
    <row r="5" ht="15.75" spans="1:5">
      <c r="A5" s="2"/>
      <c r="B5" s="2"/>
      <c r="C5" s="2"/>
      <c r="D5" s="2"/>
      <c r="E5" s="2"/>
    </row>
    <row r="6" ht="15.75" spans="1:5">
      <c r="A6" s="3"/>
      <c r="B6" s="3"/>
      <c r="C6" s="3"/>
      <c r="D6" s="3"/>
      <c r="E6" s="3"/>
    </row>
    <row r="7" ht="15.75" spans="1:5">
      <c r="A7" s="4"/>
      <c r="B7" s="5" t="s">
        <v>59</v>
      </c>
      <c r="C7" s="5"/>
      <c r="D7" s="4"/>
      <c r="E7" s="4"/>
    </row>
    <row r="8" ht="15.75" spans="1:5">
      <c r="A8" s="4"/>
      <c r="B8" s="6" t="s">
        <v>34</v>
      </c>
      <c r="C8" s="6" t="s">
        <v>46</v>
      </c>
      <c r="D8" s="4"/>
      <c r="E8" s="4"/>
    </row>
    <row r="9" ht="15.75" spans="1:5">
      <c r="A9" s="4"/>
      <c r="B9" s="7" t="s">
        <v>60</v>
      </c>
      <c r="C9" s="8">
        <v>0.07918</v>
      </c>
      <c r="D9" s="4"/>
      <c r="E9" s="4"/>
    </row>
    <row r="10" ht="15.75" spans="1:5">
      <c r="A10" s="4"/>
      <c r="B10" s="7" t="s">
        <v>61</v>
      </c>
      <c r="C10" s="8">
        <v>0.14613</v>
      </c>
      <c r="D10" s="4"/>
      <c r="E10" s="4"/>
    </row>
    <row r="11" ht="15.75" spans="1:5">
      <c r="A11" s="4"/>
      <c r="B11" s="8" t="s">
        <v>62</v>
      </c>
      <c r="C11" s="8">
        <v>0.20412</v>
      </c>
      <c r="D11" s="4"/>
      <c r="E11" s="4"/>
    </row>
    <row r="12" ht="15.75" spans="1:5">
      <c r="A12" s="4"/>
      <c r="B12" s="8" t="s">
        <v>63</v>
      </c>
      <c r="C12" s="8">
        <v>0.25527</v>
      </c>
      <c r="D12" s="4"/>
      <c r="E12" s="4"/>
    </row>
    <row r="13" ht="15.75" spans="1:5">
      <c r="A13" s="4"/>
      <c r="B13" s="4"/>
      <c r="C13" s="4"/>
      <c r="D13" s="4"/>
      <c r="E13" s="4"/>
    </row>
    <row r="14" ht="15.75" spans="1:5">
      <c r="A14" s="4"/>
      <c r="B14" s="4" t="s">
        <v>64</v>
      </c>
      <c r="C14" s="4"/>
      <c r="D14" s="4"/>
      <c r="E14" s="4"/>
    </row>
    <row r="15" ht="15.75" spans="1:5">
      <c r="A15" s="4"/>
      <c r="B15" s="4"/>
      <c r="C15" s="4"/>
      <c r="D15" s="4"/>
      <c r="E15" s="4"/>
    </row>
    <row r="16" ht="15.75" spans="1:5">
      <c r="A16" s="4"/>
      <c r="B16" s="5" t="s">
        <v>65</v>
      </c>
      <c r="C16" s="5"/>
      <c r="D16" s="5"/>
      <c r="E16" s="5"/>
    </row>
    <row r="17" ht="15.75" spans="1:5">
      <c r="A17" s="4"/>
      <c r="B17" s="4"/>
      <c r="C17" s="5" t="s">
        <v>66</v>
      </c>
      <c r="D17" s="5"/>
      <c r="E17" s="4"/>
    </row>
    <row r="18" ht="15.75" spans="1:5">
      <c r="A18" s="4"/>
      <c r="B18" s="4"/>
      <c r="C18" s="9">
        <f>0.112655</f>
        <v>0.112655</v>
      </c>
      <c r="D18" s="9"/>
      <c r="E18" s="4"/>
    </row>
    <row r="19" ht="15.75" spans="1:5">
      <c r="A19" s="4"/>
      <c r="B19" s="4"/>
      <c r="C19" s="4"/>
      <c r="D19" s="4"/>
      <c r="E19" s="4"/>
    </row>
  </sheetData>
  <mergeCells count="5">
    <mergeCell ref="A1:F1"/>
    <mergeCell ref="B7:C7"/>
    <mergeCell ref="B16:E16"/>
    <mergeCell ref="C17:D17"/>
    <mergeCell ref="C18:D18"/>
  </mergeCells>
  <pageMargins left="0.75" right="0.75" top="1" bottom="1" header="0.511805555555556" footer="0.511805555555556"/>
  <headerFooter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RAYHAN</dc:creator>
  <cp:lastModifiedBy>RAYHAN</cp:lastModifiedBy>
  <dcterms:created xsi:type="dcterms:W3CDTF">2018-07-11T06:45:24Z</dcterms:created>
  <dcterms:modified xsi:type="dcterms:W3CDTF">2018-07-11T07:22:18Z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1033-10.2.0.6080</vt:lpwstr>
  </property>
</Properties>
</file>