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cel work\"/>
    </mc:Choice>
  </mc:AlternateContent>
  <bookViews>
    <workbookView xWindow="0" yWindow="0" windowWidth="17280" windowHeight="9195" activeTab="1"/>
  </bookViews>
  <sheets>
    <sheet name="Sheet1" sheetId="1" r:id="rId1"/>
    <sheet name="Sheet3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3" l="1"/>
  <c r="Q11" i="3" l="1"/>
  <c r="N11" i="3"/>
  <c r="N9" i="3"/>
  <c r="N7" i="3"/>
  <c r="F16" i="3" l="1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F3" i="3"/>
  <c r="G3" i="3" s="1"/>
  <c r="G4" i="3" l="1"/>
  <c r="Q9" i="3" s="1"/>
  <c r="N13" i="3"/>
</calcChain>
</file>

<file path=xl/sharedStrings.xml><?xml version="1.0" encoding="utf-8"?>
<sst xmlns="http://schemas.openxmlformats.org/spreadsheetml/2006/main" count="70" uniqueCount="62">
  <si>
    <t>Name:</t>
  </si>
  <si>
    <t>Class:</t>
  </si>
  <si>
    <t xml:space="preserve"> Marks:</t>
  </si>
  <si>
    <t>Percentage</t>
  </si>
  <si>
    <t>department</t>
  </si>
  <si>
    <t>date of issue:</t>
  </si>
  <si>
    <t>department:</t>
  </si>
  <si>
    <t>remarks:</t>
  </si>
  <si>
    <t>picture</t>
  </si>
  <si>
    <t>signature</t>
  </si>
  <si>
    <t>s.no</t>
  </si>
  <si>
    <t>name</t>
  </si>
  <si>
    <t>computer</t>
  </si>
  <si>
    <t>naimal</t>
  </si>
  <si>
    <t>isra</t>
  </si>
  <si>
    <t xml:space="preserve">rahba </t>
  </si>
  <si>
    <t>qareena</t>
  </si>
  <si>
    <t>erma</t>
  </si>
  <si>
    <t>dain</t>
  </si>
  <si>
    <t>momina</t>
  </si>
  <si>
    <t>zara</t>
  </si>
  <si>
    <t>ayan</t>
  </si>
  <si>
    <t>ali</t>
  </si>
  <si>
    <t>misbah</t>
  </si>
  <si>
    <t>malaika</t>
  </si>
  <si>
    <t>nafay</t>
  </si>
  <si>
    <t>nawal</t>
  </si>
  <si>
    <t>science</t>
  </si>
  <si>
    <t>bio</t>
  </si>
  <si>
    <t>literacy</t>
  </si>
  <si>
    <t>litrature</t>
  </si>
  <si>
    <t>ecnomics</t>
  </si>
  <si>
    <t>arts</t>
  </si>
  <si>
    <t>web</t>
  </si>
  <si>
    <t>class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</si>
  <si>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</si>
  <si>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</si>
  <si>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</si>
  <si>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</si>
  <si>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</si>
  <si>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</si>
  <si>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</si>
  <si>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</si>
  <si>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</si>
  <si>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</si>
  <si>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</si>
  <si>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</si>
  <si>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</si>
  <si>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</si>
  <si>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marks</t>
  </si>
  <si>
    <t xml:space="preserve">percentage </t>
  </si>
  <si>
    <t xml:space="preserve">remarks </t>
  </si>
  <si>
    <t>date of issue</t>
  </si>
  <si>
    <t>Certificate</t>
  </si>
  <si>
    <t>______</t>
  </si>
  <si>
    <t>S.NO</t>
  </si>
  <si>
    <t>Remarks</t>
  </si>
  <si>
    <t>Group</t>
  </si>
  <si>
    <t>Date of issue:</t>
  </si>
  <si>
    <t>Class</t>
  </si>
  <si>
    <t>Marks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</si>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</sst>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4" fillId="0" borderId="0" xfId="0" applyFont="1" applyFill="1" applyAlignment="1">
      <alignment vertical="center"/>
    </xf>
    <xf numFmtId="0" fontId="5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5" fillId="5" borderId="0" xfId="0" applyFont="1" applyFill="1" applyAlignment="1"/>
    <xf numFmtId="0" fontId="0" fillId="0" borderId="0" xfId="0" applyAlignment="1">
      <alignment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6" borderId="3" xfId="0" applyNumberFormat="1" applyFont="1" applyFill="1" applyBorder="1" applyAlignment="1">
      <alignment horizontal="center" vertical="center"/>
    </xf>
    <xf numFmtId="14" fontId="0" fillId="6" borderId="4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0" fontId="0" fillId="6" borderId="9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14" fontId="0" fillId="6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4" fillId="5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right"/>
    </xf>
    <xf numFmtId="0" fontId="1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283971</xdr:colOff>
      <xdr:row>1</xdr:row>
      <xdr:rowOff>97923</xdr:rowOff>
    </xdr:from>
    <xdr:ext cx="3775456" cy="937629"/>
    <xdr:sp macro="" textlink="">
      <xdr:nvSpPr>
        <xdr:cNvPr id="2" name="Rectangle 1"/>
        <xdr:cNvSpPr/>
      </xdr:nvSpPr>
      <xdr:spPr>
        <a:xfrm>
          <a:off x="3331971" y="288423"/>
          <a:ext cx="3775456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CERTIFICATE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11909</xdr:colOff>
      <xdr:row>12</xdr:row>
      <xdr:rowOff>166687</xdr:rowOff>
    </xdr:from>
    <xdr:to>
      <xdr:col>13</xdr:col>
      <xdr:colOff>104514</xdr:colOff>
      <xdr:row>17</xdr:row>
      <xdr:rowOff>35717</xdr:rowOff>
    </xdr:to>
    <xdr:sp macro="" textlink="">
      <xdr:nvSpPr>
        <xdr:cNvPr id="4" name="Half Frame 3"/>
        <xdr:cNvSpPr/>
      </xdr:nvSpPr>
      <xdr:spPr>
        <a:xfrm rot="16200000">
          <a:off x="8190180" y="2704041"/>
          <a:ext cx="857249" cy="1473730"/>
        </a:xfrm>
        <a:prstGeom prst="halfFrame">
          <a:avLst>
            <a:gd name="adj1" fmla="val 27777"/>
            <a:gd name="adj2" fmla="val 33333"/>
          </a:avLst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414071</xdr:colOff>
      <xdr:row>12</xdr:row>
      <xdr:rowOff>166686</xdr:rowOff>
    </xdr:from>
    <xdr:to>
      <xdr:col>18</xdr:col>
      <xdr:colOff>607217</xdr:colOff>
      <xdr:row>17</xdr:row>
      <xdr:rowOff>2284</xdr:rowOff>
    </xdr:to>
    <xdr:sp macro="" textlink="">
      <xdr:nvSpPr>
        <xdr:cNvPr id="5" name="Half Frame 4"/>
        <xdr:cNvSpPr/>
      </xdr:nvSpPr>
      <xdr:spPr>
        <a:xfrm rot="5400000" flipH="1">
          <a:off x="11862110" y="2720397"/>
          <a:ext cx="823817" cy="1407584"/>
        </a:xfrm>
        <a:prstGeom prst="halfFrame">
          <a:avLst>
            <a:gd name="adj1" fmla="val 24662"/>
            <a:gd name="adj2" fmla="val 31887"/>
          </a:avLst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294409</xdr:colOff>
      <xdr:row>5</xdr:row>
      <xdr:rowOff>153699</xdr:rowOff>
    </xdr:from>
    <xdr:to>
      <xdr:col>18</xdr:col>
      <xdr:colOff>349250</xdr:colOff>
      <xdr:row>9</xdr:row>
      <xdr:rowOff>153699</xdr:rowOff>
    </xdr:to>
    <xdr:sp macro="" textlink="">
      <xdr:nvSpPr>
        <xdr:cNvPr id="8" name="Rounded Rectangle 7"/>
        <xdr:cNvSpPr/>
      </xdr:nvSpPr>
      <xdr:spPr>
        <a:xfrm>
          <a:off x="12057784" y="1594355"/>
          <a:ext cx="662060" cy="797719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>
              <a:solidFill>
                <a:schemeClr val="bg1"/>
              </a:solidFill>
            </a:rPr>
            <a:t>your</a:t>
          </a:r>
        </a:p>
        <a:p>
          <a:pPr algn="ctr"/>
          <a:r>
            <a:rPr lang="en-US" sz="1100" b="1">
              <a:solidFill>
                <a:schemeClr val="bg1"/>
              </a:solidFill>
            </a:rPr>
            <a:t>picture</a:t>
          </a:r>
        </a:p>
      </xdr:txBody>
    </xdr:sp>
    <xdr:clientData/>
  </xdr:twoCellAnchor>
  <xdr:twoCellAnchor>
    <xdr:from>
      <xdr:col>10</xdr:col>
      <xdr:colOff>604841</xdr:colOff>
      <xdr:row>1</xdr:row>
      <xdr:rowOff>184452</xdr:rowOff>
    </xdr:from>
    <xdr:to>
      <xdr:col>13</xdr:col>
      <xdr:colOff>90228</xdr:colOff>
      <xdr:row>3</xdr:row>
      <xdr:rowOff>392909</xdr:rowOff>
    </xdr:to>
    <xdr:sp macro="" textlink="">
      <xdr:nvSpPr>
        <xdr:cNvPr id="9" name="Half Frame 8"/>
        <xdr:cNvSpPr/>
      </xdr:nvSpPr>
      <xdr:spPr>
        <a:xfrm rot="16200000" flipH="1">
          <a:off x="8190728" y="63784"/>
          <a:ext cx="827582" cy="1473730"/>
        </a:xfrm>
        <a:prstGeom prst="halfFrame">
          <a:avLst>
            <a:gd name="adj1" fmla="val 27777"/>
            <a:gd name="adj2" fmla="val 33333"/>
          </a:avLst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375973</xdr:colOff>
      <xdr:row>1</xdr:row>
      <xdr:rowOff>166691</xdr:rowOff>
    </xdr:from>
    <xdr:to>
      <xdr:col>19</xdr:col>
      <xdr:colOff>11906</xdr:colOff>
      <xdr:row>4</xdr:row>
      <xdr:rowOff>35722</xdr:rowOff>
    </xdr:to>
    <xdr:sp macro="" textlink="">
      <xdr:nvSpPr>
        <xdr:cNvPr id="10" name="Half Frame 9"/>
        <xdr:cNvSpPr/>
      </xdr:nvSpPr>
      <xdr:spPr>
        <a:xfrm rot="5400000">
          <a:off x="11802533" y="98693"/>
          <a:ext cx="916781" cy="1457590"/>
        </a:xfrm>
        <a:prstGeom prst="halfFrame">
          <a:avLst>
            <a:gd name="adj1" fmla="val 24662"/>
            <a:gd name="adj2" fmla="val 24661"/>
          </a:avLst>
        </a:prstGeom>
        <a:ln>
          <a:noFill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N21"/>
  <sheetViews>
    <sheetView zoomScale="90" zoomScaleNormal="90" workbookViewId="0">
      <selection activeCell="F11" sqref="F11"/>
    </sheetView>
  </sheetViews>
  <sheetFormatPr defaultRowHeight="15" x14ac:dyDescent="0.25"/>
  <sheetData>
    <row r="3" spans="4:14" x14ac:dyDescent="0.25"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4:14" x14ac:dyDescent="0.25"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4:14" x14ac:dyDescent="0.25"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</row>
    <row r="6" spans="4:14" x14ac:dyDescent="0.25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4:14" x14ac:dyDescent="0.25"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4:14" x14ac:dyDescent="0.25">
      <c r="D8" s="2"/>
      <c r="E8" s="2"/>
      <c r="F8" s="2"/>
      <c r="G8" s="2"/>
      <c r="H8" s="2"/>
      <c r="I8" s="2"/>
      <c r="J8" s="2"/>
      <c r="K8" s="2"/>
      <c r="L8" s="2"/>
      <c r="M8" s="3"/>
      <c r="N8" s="2"/>
    </row>
    <row r="9" spans="4:14" x14ac:dyDescent="0.25">
      <c r="D9" s="2"/>
      <c r="E9" s="2" t="s">
        <v>0</v>
      </c>
      <c r="F9" s="2" t="s">
        <v>13</v>
      </c>
      <c r="G9" s="2"/>
      <c r="H9" s="2"/>
      <c r="I9" s="2" t="s">
        <v>6</v>
      </c>
      <c r="J9" s="2"/>
      <c r="K9" s="2"/>
      <c r="L9" s="2"/>
      <c r="M9" s="3"/>
      <c r="N9" s="2"/>
    </row>
    <row r="10" spans="4:14" x14ac:dyDescent="0.25">
      <c r="D10" s="2"/>
      <c r="E10" s="2"/>
      <c r="F10" s="2"/>
      <c r="G10" s="2"/>
      <c r="H10" s="2"/>
      <c r="I10" s="2"/>
      <c r="J10" s="2"/>
      <c r="K10" s="2"/>
      <c r="L10" s="2"/>
      <c r="M10" s="3"/>
      <c r="N10" s="2"/>
    </row>
    <row r="11" spans="4:14" x14ac:dyDescent="0.25">
      <c r="D11" s="2"/>
      <c r="E11" s="2" t="s">
        <v>1</v>
      </c>
      <c r="F11" s="2"/>
      <c r="G11" s="2"/>
      <c r="H11" s="2"/>
      <c r="I11" s="2" t="s">
        <v>7</v>
      </c>
      <c r="J11" s="2"/>
      <c r="K11" s="2"/>
      <c r="L11" s="2"/>
      <c r="M11" s="3"/>
      <c r="N11" s="2"/>
    </row>
    <row r="12" spans="4:14" x14ac:dyDescent="0.25">
      <c r="D12" s="2"/>
      <c r="E12" s="2"/>
      <c r="F12" s="2"/>
      <c r="G12" s="2"/>
      <c r="H12" s="2"/>
      <c r="I12" s="2"/>
      <c r="J12" s="2"/>
      <c r="K12" s="2"/>
      <c r="L12" s="2"/>
      <c r="M12" s="3"/>
      <c r="N12" s="2"/>
    </row>
    <row r="13" spans="4:14" x14ac:dyDescent="0.25">
      <c r="D13" s="2"/>
      <c r="E13" s="2" t="s">
        <v>2</v>
      </c>
      <c r="F13" s="2"/>
      <c r="G13" s="2"/>
      <c r="H13" s="2"/>
      <c r="I13" s="2" t="s">
        <v>5</v>
      </c>
      <c r="J13" s="2"/>
      <c r="K13" s="2"/>
      <c r="L13" s="2"/>
      <c r="M13" s="2" t="s">
        <v>8</v>
      </c>
      <c r="N13" s="2"/>
    </row>
    <row r="14" spans="4:14" x14ac:dyDescent="0.25"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4:14" x14ac:dyDescent="0.25">
      <c r="D15" s="2"/>
      <c r="E15" s="2" t="s">
        <v>3</v>
      </c>
      <c r="F15" s="2"/>
      <c r="G15" s="2"/>
      <c r="H15" s="2"/>
      <c r="I15" s="2"/>
      <c r="J15" s="2"/>
      <c r="K15" s="2"/>
      <c r="L15" s="2"/>
      <c r="M15" s="2"/>
      <c r="N15" s="2"/>
    </row>
    <row r="16" spans="4:14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4:14" x14ac:dyDescent="0.25"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4:14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4:14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4:14" x14ac:dyDescent="0.25">
      <c r="D20" s="2"/>
      <c r="E20" s="2"/>
      <c r="F20" s="2"/>
      <c r="G20" s="2"/>
      <c r="H20" s="2"/>
      <c r="I20" s="2"/>
      <c r="J20" s="2"/>
      <c r="K20" s="2"/>
      <c r="L20" s="2"/>
      <c r="M20" s="2" t="s">
        <v>9</v>
      </c>
      <c r="N20" s="2"/>
    </row>
    <row r="21" spans="4:14" x14ac:dyDescent="0.25"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</sheetData>
  <mergeCells count="1">
    <mergeCell ref="D3:N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topLeftCell="C1" zoomScale="80" zoomScaleNormal="80" workbookViewId="0">
      <selection activeCell="P15" sqref="P15"/>
    </sheetView>
  </sheetViews>
  <sheetFormatPr defaultRowHeight="15" x14ac:dyDescent="0.25"/>
  <cols>
    <col min="1" max="8" width="11" customWidth="1"/>
    <col min="9" max="9" width="11.28515625" customWidth="1"/>
    <col min="12" max="12" width="9.140625" customWidth="1"/>
    <col min="13" max="13" width="11.5703125" customWidth="1"/>
    <col min="14" max="14" width="10.28515625" customWidth="1"/>
    <col min="16" max="16" width="12" customWidth="1"/>
    <col min="17" max="17" width="10.42578125" customWidth="1"/>
  </cols>
  <sheetData>
    <row r="1" spans="1:19" ht="15.75" thickBot="1" x14ac:dyDescent="0.3">
      <c r="A1" s="15"/>
      <c r="B1" s="15"/>
      <c r="C1" s="15"/>
      <c r="D1" s="15"/>
      <c r="E1" s="15"/>
      <c r="F1" s="15"/>
      <c r="G1" s="15"/>
      <c r="H1" s="15"/>
    </row>
    <row r="2" spans="1:19" x14ac:dyDescent="0.25">
      <c r="A2" s="18" t="s">
        <v>10</v>
      </c>
      <c r="B2" s="19" t="s">
        <v>11</v>
      </c>
      <c r="C2" s="20" t="s">
        <v>4</v>
      </c>
      <c r="D2" s="20" t="s">
        <v>34</v>
      </c>
      <c r="E2" s="20" t="s">
        <v>49</v>
      </c>
      <c r="F2" s="20" t="s">
        <v>50</v>
      </c>
      <c r="G2" s="20" t="s">
        <v>51</v>
      </c>
      <c r="H2" s="21" t="s">
        <v>52</v>
      </c>
    </row>
    <row r="3" spans="1:19" ht="33.75" customHeight="1" x14ac:dyDescent="0.25">
      <c r="A3" s="22">
        <v>1</v>
      </c>
      <c r="B3" s="23" t="s">
        <v>13</v>
      </c>
      <c r="C3" s="23" t="s">
        <v>27</v>
      </c>
      <c r="D3" s="23" t="s">
        <v>35</v>
      </c>
      <c r="E3" s="23">
        <v>200</v>
      </c>
      <c r="F3" s="24">
        <f>Sheet3!$E3/1000*100</f>
        <v>20</v>
      </c>
      <c r="G3" s="23" t="str">
        <f t="shared" ref="G3" si="0">IF(F3:F16&lt;40,"fail",IF(F3:F16&gt;40,"pass"))</f>
        <v>fail</v>
      </c>
      <c r="H3" s="25">
        <v>43867</v>
      </c>
      <c r="I3" s="11"/>
      <c r="J3" s="11"/>
      <c r="K3" s="11"/>
      <c r="L3" s="34" t="s">
        <v>53</v>
      </c>
      <c r="M3" s="34"/>
      <c r="N3" s="34"/>
      <c r="O3" s="34"/>
      <c r="P3" s="34"/>
      <c r="Q3" s="34"/>
      <c r="R3" s="34"/>
      <c r="S3" s="34"/>
    </row>
    <row r="4" spans="1:19" ht="33.75" customHeight="1" x14ac:dyDescent="0.25">
      <c r="A4" s="26">
        <v>2</v>
      </c>
      <c r="B4" s="27" t="s">
        <v>14</v>
      </c>
      <c r="C4" s="27" t="s">
        <v>28</v>
      </c>
      <c r="D4" s="27" t="s">
        <v>36</v>
      </c>
      <c r="E4" s="27">
        <v>200</v>
      </c>
      <c r="F4" s="28">
        <f>Sheet3!$E4/1000*100</f>
        <v>20</v>
      </c>
      <c r="G4" s="27" t="str">
        <f>IF(F4:F16&lt;40,"fail",IF(F4:F16&gt;40,"pass"))</f>
        <v>fail</v>
      </c>
      <c r="H4" s="29">
        <v>43868</v>
      </c>
      <c r="L4" s="34"/>
      <c r="M4" s="34"/>
      <c r="N4" s="34"/>
      <c r="O4" s="34"/>
      <c r="P4" s="34"/>
      <c r="Q4" s="34"/>
      <c r="R4" s="34"/>
      <c r="S4" s="34"/>
    </row>
    <row r="5" spans="1:19" x14ac:dyDescent="0.25">
      <c r="A5" s="22">
        <v>3</v>
      </c>
      <c r="B5" s="23" t="s">
        <v>15</v>
      </c>
      <c r="C5" s="23" t="s">
        <v>12</v>
      </c>
      <c r="D5" s="23" t="s">
        <v>37</v>
      </c>
      <c r="E5" s="23">
        <v>600</v>
      </c>
      <c r="F5" s="24">
        <f>Sheet3!$E5/1000*100</f>
        <v>60</v>
      </c>
      <c r="G5" s="23" t="str">
        <f>IF(F5:F16&lt;40,"fail",IF(F5:F16&gt;40,"pass"))</f>
        <v>pass</v>
      </c>
      <c r="H5" s="25">
        <v>43869</v>
      </c>
      <c r="I5" s="4"/>
      <c r="J5" s="4"/>
      <c r="K5" s="4"/>
      <c r="L5" s="30"/>
      <c r="M5" s="6"/>
      <c r="N5" s="6"/>
      <c r="O5" s="6"/>
      <c r="P5" s="6"/>
      <c r="Q5" s="6"/>
      <c r="R5" s="6"/>
      <c r="S5" s="6"/>
    </row>
    <row r="6" spans="1:19" x14ac:dyDescent="0.25">
      <c r="A6" s="26">
        <v>4</v>
      </c>
      <c r="B6" s="27" t="s">
        <v>16</v>
      </c>
      <c r="C6" s="27" t="s">
        <v>29</v>
      </c>
      <c r="D6" s="27" t="s">
        <v>38</v>
      </c>
      <c r="E6" s="27">
        <v>800</v>
      </c>
      <c r="F6" s="28">
        <f>Sheet3!$E6/1000*100</f>
        <v>80</v>
      </c>
      <c r="G6" s="27" t="str">
        <f>IF(F6:F16&lt;40,"fail",IF(F6:F16&gt;40,"pass"))</f>
        <v>pass</v>
      </c>
      <c r="H6" s="29">
        <v>43870</v>
      </c>
      <c r="I6" s="4"/>
      <c r="J6" s="4"/>
      <c r="K6" s="4"/>
      <c r="L6" s="30"/>
      <c r="M6" s="6"/>
      <c r="N6" s="6"/>
      <c r="O6" s="6"/>
      <c r="P6" s="6"/>
      <c r="Q6" s="6"/>
      <c r="R6" s="6"/>
      <c r="S6" s="6"/>
    </row>
    <row r="7" spans="1:19" ht="15.75" x14ac:dyDescent="0.25">
      <c r="A7" s="22">
        <v>5</v>
      </c>
      <c r="B7" s="23" t="s">
        <v>17</v>
      </c>
      <c r="C7" s="23" t="s">
        <v>30</v>
      </c>
      <c r="D7" s="23" t="s">
        <v>39</v>
      </c>
      <c r="E7" s="23">
        <v>600</v>
      </c>
      <c r="F7" s="24">
        <f>Sheet3!$E7/1000*100</f>
        <v>60</v>
      </c>
      <c r="G7" s="23" t="str">
        <f>IF(F7:F16&lt;40,"fail",IF(F7:F16&gt;40,"pass"))</f>
        <v>pass</v>
      </c>
      <c r="H7" s="25">
        <v>43871</v>
      </c>
      <c r="I7" s="4"/>
      <c r="J7" s="4"/>
      <c r="K7" s="4"/>
      <c r="L7" s="36" t="s">
        <v>55</v>
      </c>
      <c r="M7" s="8">
        <v>3</v>
      </c>
      <c r="N7" s="8" t="str">
        <f>VLOOKUP(M7,A2:H16,2,FALSE)</f>
        <v xml:space="preserve">rahba </v>
      </c>
      <c r="O7" s="8"/>
      <c r="P7" s="8" t="s">
        <v>57</v>
      </c>
      <c r="Q7" s="8" t="str">
        <f>VLOOKUP(M7,A2:H16,3,FALSE)</f>
        <v>computer</v>
      </c>
      <c r="R7" s="6"/>
      <c r="S7" s="6"/>
    </row>
    <row r="8" spans="1:19" ht="15.75" x14ac:dyDescent="0.25">
      <c r="A8" s="26">
        <v>6</v>
      </c>
      <c r="B8" s="27" t="s">
        <v>18</v>
      </c>
      <c r="C8" s="27" t="s">
        <v>31</v>
      </c>
      <c r="D8" s="27" t="s">
        <v>40</v>
      </c>
      <c r="E8" s="27">
        <v>600</v>
      </c>
      <c r="F8" s="28">
        <f>Sheet3!$E8/1000*100</f>
        <v>60</v>
      </c>
      <c r="G8" s="27" t="str">
        <f>IF(F8:F16&lt;40,"fail",IF(F8:F16&gt;40,"pass"))</f>
        <v>pass</v>
      </c>
      <c r="H8" s="29">
        <v>43872</v>
      </c>
      <c r="I8" s="4"/>
      <c r="J8" s="4"/>
      <c r="K8" s="4"/>
      <c r="L8" s="35"/>
      <c r="M8" s="8"/>
      <c r="N8" s="8"/>
      <c r="O8" s="8"/>
      <c r="P8" s="8"/>
      <c r="Q8" s="8"/>
      <c r="R8" s="6"/>
      <c r="S8" s="6"/>
    </row>
    <row r="9" spans="1:19" ht="15.75" x14ac:dyDescent="0.25">
      <c r="A9" s="22">
        <v>7</v>
      </c>
      <c r="B9" s="23" t="s">
        <v>19</v>
      </c>
      <c r="C9" s="23" t="s">
        <v>27</v>
      </c>
      <c r="D9" s="23" t="s">
        <v>41</v>
      </c>
      <c r="E9" s="23">
        <v>300</v>
      </c>
      <c r="F9" s="24">
        <f>Sheet3!$E9/1000*100</f>
        <v>30</v>
      </c>
      <c r="G9" s="23" t="str">
        <f>IF(F9:F16&lt;40,"fail",IF(F9:F16&gt;40,"pass"))</f>
        <v>fail</v>
      </c>
      <c r="H9" s="25">
        <v>43873</v>
      </c>
      <c r="I9" s="4"/>
      <c r="J9" s="4"/>
      <c r="K9" s="4"/>
      <c r="L9" s="30"/>
      <c r="M9" s="8" t="s">
        <v>59</v>
      </c>
      <c r="N9" s="8" t="str">
        <f>VLOOKUP(M7,A2:H16,4,FALSE)</f>
        <v>3rd</v>
      </c>
      <c r="O9" s="8"/>
      <c r="P9" s="8" t="s">
        <v>56</v>
      </c>
      <c r="Q9" s="8" t="str">
        <f>VLOOKUP(M7,A2:H16,7,FALSE)</f>
        <v>pass</v>
      </c>
      <c r="R9" s="6"/>
      <c r="S9" s="6"/>
    </row>
    <row r="10" spans="1:19" ht="15.75" x14ac:dyDescent="0.25">
      <c r="A10" s="26">
        <v>8</v>
      </c>
      <c r="B10" s="27" t="s">
        <v>20</v>
      </c>
      <c r="C10" s="27" t="s">
        <v>28</v>
      </c>
      <c r="D10" s="27" t="s">
        <v>42</v>
      </c>
      <c r="E10" s="27">
        <v>200</v>
      </c>
      <c r="F10" s="28">
        <f>Sheet3!$E10/1000*100</f>
        <v>20</v>
      </c>
      <c r="G10" s="27" t="str">
        <f>IF(F10:F16&lt;40,"fail",IF(F10:F16&gt;40,"pass"))</f>
        <v>fail</v>
      </c>
      <c r="H10" s="29">
        <v>43874</v>
      </c>
      <c r="I10" s="4"/>
      <c r="J10" s="4"/>
      <c r="K10" s="4"/>
      <c r="L10" s="30"/>
      <c r="M10" s="8"/>
      <c r="N10" s="8"/>
      <c r="O10" s="8"/>
      <c r="P10" s="8"/>
      <c r="Q10" s="8"/>
      <c r="R10" s="6"/>
      <c r="S10" s="6"/>
    </row>
    <row r="11" spans="1:19" ht="15.75" x14ac:dyDescent="0.25">
      <c r="A11" s="22">
        <v>9</v>
      </c>
      <c r="B11" s="23" t="s">
        <v>21</v>
      </c>
      <c r="C11" s="23" t="s">
        <v>12</v>
      </c>
      <c r="D11" s="23" t="s">
        <v>43</v>
      </c>
      <c r="E11" s="23">
        <v>200</v>
      </c>
      <c r="F11" s="24">
        <f>Sheet3!$E11/1000*100</f>
        <v>20</v>
      </c>
      <c r="G11" s="23" t="str">
        <f t="shared" ref="G11:G16" si="1">IF(F11:F16&lt;40,"fail",IF(F11:F16&gt;40,"pass"))</f>
        <v>fail</v>
      </c>
      <c r="H11" s="25">
        <v>43875</v>
      </c>
      <c r="I11" s="4"/>
      <c r="J11" s="4"/>
      <c r="K11" s="4"/>
      <c r="L11" s="30"/>
      <c r="M11" s="8" t="s">
        <v>60</v>
      </c>
      <c r="N11" s="8">
        <f>VLOOKUP(M7,A2:H16,5,FALSE)</f>
        <v>600</v>
      </c>
      <c r="O11" s="8"/>
      <c r="P11" s="8" t="s">
        <v>58</v>
      </c>
      <c r="Q11" s="10">
        <f>VLOOKUP(M7,A2:H16,8,FALSE)</f>
        <v>43869</v>
      </c>
      <c r="R11" s="6"/>
      <c r="S11" s="6"/>
    </row>
    <row r="12" spans="1:19" ht="15.75" x14ac:dyDescent="0.25">
      <c r="A12" s="26">
        <v>10</v>
      </c>
      <c r="B12" s="27" t="s">
        <v>22</v>
      </c>
      <c r="C12" s="27" t="s">
        <v>29</v>
      </c>
      <c r="D12" s="27" t="s">
        <v>44</v>
      </c>
      <c r="E12" s="27">
        <v>900</v>
      </c>
      <c r="F12" s="28">
        <f>Sheet3!$E12/1000*100</f>
        <v>90</v>
      </c>
      <c r="G12" s="27" t="str">
        <f t="shared" si="1"/>
        <v>pass</v>
      </c>
      <c r="H12" s="29">
        <v>43876</v>
      </c>
      <c r="I12" s="4"/>
      <c r="J12" s="4"/>
      <c r="K12" s="4"/>
      <c r="L12" s="30"/>
      <c r="M12" s="8"/>
      <c r="N12" s="8"/>
      <c r="O12" s="8"/>
      <c r="P12" s="8"/>
      <c r="Q12" s="8"/>
      <c r="R12" s="6"/>
      <c r="S12" s="6"/>
    </row>
    <row r="13" spans="1:19" ht="15.75" x14ac:dyDescent="0.25">
      <c r="A13" s="22">
        <v>11</v>
      </c>
      <c r="B13" s="23" t="s">
        <v>23</v>
      </c>
      <c r="C13" s="23" t="s">
        <v>30</v>
      </c>
      <c r="D13" s="23" t="s">
        <v>45</v>
      </c>
      <c r="E13" s="23">
        <v>300</v>
      </c>
      <c r="F13" s="24">
        <f>Sheet3!$E13/1000*100</f>
        <v>30</v>
      </c>
      <c r="G13" s="23" t="str">
        <f t="shared" si="1"/>
        <v>fail</v>
      </c>
      <c r="H13" s="25">
        <v>43877</v>
      </c>
      <c r="I13" s="4"/>
      <c r="J13" s="4"/>
      <c r="K13" s="4"/>
      <c r="L13" s="30"/>
      <c r="M13" s="8" t="s">
        <v>3</v>
      </c>
      <c r="N13" s="8">
        <f>VLOOKUP(M7,A2:H16,6,FALSE)</f>
        <v>60</v>
      </c>
      <c r="O13" s="8"/>
      <c r="P13" s="8"/>
      <c r="Q13" s="8"/>
      <c r="R13" s="6"/>
      <c r="S13" s="6"/>
    </row>
    <row r="14" spans="1:19" x14ac:dyDescent="0.25">
      <c r="A14" s="26">
        <v>12</v>
      </c>
      <c r="B14" s="27" t="s">
        <v>24</v>
      </c>
      <c r="C14" s="27" t="s">
        <v>31</v>
      </c>
      <c r="D14" s="27" t="s">
        <v>46</v>
      </c>
      <c r="E14" s="27">
        <v>500</v>
      </c>
      <c r="F14" s="28">
        <f>Sheet3!$E14/1000*100</f>
        <v>50</v>
      </c>
      <c r="G14" s="27" t="str">
        <f t="shared" si="1"/>
        <v>pass</v>
      </c>
      <c r="H14" s="29">
        <v>43878</v>
      </c>
      <c r="I14" s="4"/>
      <c r="J14" s="4"/>
      <c r="K14" s="4"/>
      <c r="L14" s="30"/>
      <c r="M14" s="6"/>
      <c r="N14" s="6"/>
      <c r="O14" s="6"/>
      <c r="P14" s="6"/>
      <c r="Q14" s="6"/>
      <c r="R14" s="6"/>
      <c r="S14" s="6"/>
    </row>
    <row r="15" spans="1:19" x14ac:dyDescent="0.25">
      <c r="A15" s="22">
        <v>13</v>
      </c>
      <c r="B15" s="23" t="s">
        <v>25</v>
      </c>
      <c r="C15" s="23" t="s">
        <v>32</v>
      </c>
      <c r="D15" s="23" t="s">
        <v>47</v>
      </c>
      <c r="E15" s="23">
        <v>300</v>
      </c>
      <c r="F15" s="24">
        <f>Sheet3!$E15/1000*100</f>
        <v>30</v>
      </c>
      <c r="G15" s="23" t="str">
        <f t="shared" si="1"/>
        <v>fail</v>
      </c>
      <c r="H15" s="25">
        <v>43879</v>
      </c>
      <c r="I15" s="4"/>
      <c r="J15" s="4"/>
      <c r="K15" s="4"/>
      <c r="L15" s="30"/>
      <c r="M15" s="6"/>
      <c r="N15" s="6"/>
      <c r="O15" s="6"/>
      <c r="P15" s="9" t="s">
        <v>61</v>
      </c>
      <c r="Q15" s="6" t="s">
        <v>54</v>
      </c>
      <c r="R15" s="6"/>
      <c r="S15" s="6"/>
    </row>
    <row r="16" spans="1:19" ht="15.75" thickBot="1" x14ac:dyDescent="0.3">
      <c r="A16" s="12">
        <v>14</v>
      </c>
      <c r="B16" s="14" t="s">
        <v>26</v>
      </c>
      <c r="C16" s="13" t="s">
        <v>33</v>
      </c>
      <c r="D16" s="13" t="s">
        <v>48</v>
      </c>
      <c r="E16" s="13">
        <v>200</v>
      </c>
      <c r="F16" s="16">
        <f>Sheet3!$E16/1000*100</f>
        <v>20</v>
      </c>
      <c r="G16" s="13" t="str">
        <f t="shared" si="1"/>
        <v>fail</v>
      </c>
      <c r="H16" s="17">
        <v>43880</v>
      </c>
      <c r="I16" s="4"/>
      <c r="J16" s="4"/>
      <c r="K16" s="4"/>
      <c r="L16" s="30"/>
      <c r="M16" s="6"/>
      <c r="N16" s="6"/>
      <c r="O16" s="6"/>
      <c r="P16" s="6"/>
      <c r="Q16" s="6"/>
      <c r="R16" s="6"/>
      <c r="S16" s="6"/>
    </row>
    <row r="17" spans="12:19" ht="15.75" customHeight="1" x14ac:dyDescent="0.25">
      <c r="L17" s="30"/>
      <c r="M17" s="30"/>
      <c r="N17" s="30"/>
      <c r="O17" s="30"/>
      <c r="P17" s="31"/>
      <c r="Q17" s="30"/>
      <c r="R17" s="30"/>
      <c r="S17" s="30"/>
    </row>
    <row r="18" spans="12:19" ht="15" customHeight="1" x14ac:dyDescent="0.25">
      <c r="Q18" s="7"/>
    </row>
    <row r="19" spans="12:19" ht="15" customHeight="1" x14ac:dyDescent="0.25">
      <c r="Q19" s="5"/>
    </row>
    <row r="20" spans="12:19" x14ac:dyDescent="0.25">
      <c r="Q20" s="5"/>
    </row>
    <row r="21" spans="12:19" x14ac:dyDescent="0.25">
      <c r="Q21" s="5"/>
    </row>
    <row r="22" spans="12:19" x14ac:dyDescent="0.25">
      <c r="Q22" s="5"/>
    </row>
    <row r="23" spans="12:19" x14ac:dyDescent="0.25">
      <c r="Q23" s="5"/>
    </row>
    <row r="24" spans="12:19" x14ac:dyDescent="0.25">
      <c r="Q24" s="5"/>
    </row>
    <row r="25" spans="12:19" x14ac:dyDescent="0.25">
      <c r="Q25" s="5"/>
    </row>
    <row r="26" spans="12:19" x14ac:dyDescent="0.25">
      <c r="Q26" s="5"/>
    </row>
    <row r="27" spans="12:19" x14ac:dyDescent="0.25">
      <c r="Q27" s="5"/>
    </row>
    <row r="28" spans="12:19" x14ac:dyDescent="0.25">
      <c r="Q28" s="5"/>
    </row>
    <row r="29" spans="12:19" x14ac:dyDescent="0.25">
      <c r="Q29" s="5"/>
    </row>
    <row r="30" spans="12:19" x14ac:dyDescent="0.25">
      <c r="Q30" s="5"/>
    </row>
  </sheetData>
  <mergeCells count="1">
    <mergeCell ref="L3:S4"/>
  </mergeCells>
  <dataValidations count="1">
    <dataValidation type="list" allowBlank="1" showInputMessage="1" showErrorMessage="1" sqref="M7">
      <formula1>$A$3:$A$16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XPENDER</dc:creator>
  <cp:lastModifiedBy>XPENDER</cp:lastModifiedBy>
  <dcterms:created xsi:type="dcterms:W3CDTF">2025-08-05T00:35:30Z</dcterms:created>
  <dcterms:modified xsi:type="dcterms:W3CDTF">2025-08-28T23:03:24Z</dcterms:modified>
</cp:coreProperties>
</file>