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630" yWindow="135" windowWidth="15480" windowHeight="11640"/>
  </bookViews>
  <sheets>
    <sheet name="Dashboard" sheetId="1" r:id="rId1"/>
    <sheet name="Calculations" sheetId="2" r:id="rId2"/>
  </sheets>
  <definedNames>
    <definedName name="runApp?id_376_lvid_4833__pj_lib_wowsamp60" localSheetId="1">Calculations!$A$1:$A$5</definedName>
    <definedName name="runApp?id_376_lvid_4833__pj_lib_wowsamp60_1" localSheetId="1">Calculations!#REF!</definedName>
    <definedName name="runApp?id_376_lvid_4834__pj_lib_wowsamp60" localSheetId="1">Calculations!$B$34:$D$44</definedName>
    <definedName name="runApp?id_376_lvid_4834__pj_lib_wowsamp60" localSheetId="0">Dashboard!$J$13:$L$22</definedName>
    <definedName name="runApp?id_376_lvid_4834__pj_lib_wowsamp60_1" localSheetId="1">Calculations!$A$22:$C$32</definedName>
    <definedName name="runApp?id_376_lvid_4835__pj_lib_wowsamp60" localSheetId="1">Calculations!$F$1:$F$7</definedName>
    <definedName name="runApp?id_376_lvid_4838__pj_lib_wowsamp60" localSheetId="1">Calculations!$K$1:$M$9</definedName>
    <definedName name="runApp?id_376_lvid_4840__pj_lib_wowsamp60" localSheetId="1">Calculations!$A$13:$B$18</definedName>
    <definedName name="runApp?id_376_lvid_4841__pj_lib_wowsamp60" localSheetId="1">Calculations!$Q$1:$R$7</definedName>
  </definedNames>
  <calcPr calcId="125725"/>
</workbook>
</file>

<file path=xl/calcChain.xml><?xml version="1.0" encoding="utf-8"?>
<calcChain xmlns="http://schemas.openxmlformats.org/spreadsheetml/2006/main">
  <c r="R7" i="2"/>
  <c r="R6"/>
  <c r="R5"/>
  <c r="R4"/>
  <c r="R3"/>
  <c r="R2"/>
  <c r="B18"/>
  <c r="B17"/>
  <c r="B16"/>
  <c r="B15"/>
  <c r="B14"/>
  <c r="L32"/>
  <c r="K32"/>
  <c r="J32"/>
  <c r="I32"/>
  <c r="H32"/>
  <c r="L31"/>
  <c r="K31"/>
  <c r="J31"/>
  <c r="I31"/>
  <c r="H31"/>
  <c r="L30"/>
  <c r="K30"/>
  <c r="J30"/>
  <c r="I30"/>
  <c r="H30"/>
  <c r="L29"/>
  <c r="K29"/>
  <c r="J29"/>
  <c r="I29"/>
  <c r="H29"/>
  <c r="L28"/>
  <c r="K28"/>
  <c r="J28"/>
  <c r="I28"/>
  <c r="H28"/>
  <c r="L27"/>
  <c r="K27"/>
  <c r="J27"/>
  <c r="I27"/>
  <c r="H27"/>
  <c r="L26"/>
  <c r="K26"/>
  <c r="J26"/>
  <c r="I26"/>
  <c r="H26"/>
  <c r="L25"/>
  <c r="K25"/>
  <c r="J25"/>
  <c r="I25"/>
  <c r="H25"/>
  <c r="L24"/>
  <c r="K24"/>
  <c r="J24"/>
  <c r="I24"/>
  <c r="H24"/>
  <c r="L23"/>
  <c r="K23"/>
  <c r="J23"/>
  <c r="I23"/>
  <c r="H23"/>
  <c r="G32"/>
  <c r="G31"/>
  <c r="G30"/>
  <c r="G29"/>
  <c r="G28"/>
  <c r="G27"/>
  <c r="G26"/>
  <c r="G25"/>
  <c r="G24"/>
  <c r="G23"/>
  <c r="C24"/>
  <c r="N16" i="1" s="1"/>
  <c r="C25" i="2"/>
  <c r="N18" i="1" s="1"/>
  <c r="C26" i="2"/>
  <c r="N20" i="1" s="1"/>
  <c r="C27" i="2"/>
  <c r="N22" i="1" s="1"/>
  <c r="C28" i="2"/>
  <c r="N24" i="1" s="1"/>
  <c r="C29" i="2"/>
  <c r="N26" i="1" s="1"/>
  <c r="C30" i="2"/>
  <c r="N28" i="1" s="1"/>
  <c r="C31" i="2"/>
  <c r="C32"/>
  <c r="C23"/>
  <c r="M9"/>
  <c r="M8"/>
  <c r="M7"/>
  <c r="M6"/>
  <c r="M5"/>
  <c r="M4"/>
  <c r="M3"/>
  <c r="M2"/>
  <c r="G3"/>
  <c r="G4"/>
  <c r="G5"/>
  <c r="G6"/>
  <c r="G7"/>
  <c r="G2"/>
  <c r="C4"/>
  <c r="B4" s="1"/>
  <c r="B5"/>
  <c r="B3"/>
  <c r="B2"/>
  <c r="M30" i="1"/>
  <c r="K28"/>
  <c r="K26"/>
  <c r="K24"/>
  <c r="K22"/>
  <c r="K20"/>
  <c r="K18"/>
  <c r="K16"/>
  <c r="K14"/>
  <c r="N14"/>
</calcChain>
</file>

<file path=xl/connections.xml><?xml version="1.0" encoding="utf-8"?>
<connections xmlns="http://schemas.openxmlformats.org/spreadsheetml/2006/main">
  <connection id="1" name="Connection" type="4" refreshedVersion="2" background="1" refreshOnLoad="1" saveData="1">
    <webPr sourceData="1" parsePre="1" consecutive="1" xl2000="1" url="http://www.planetjavainc.com/wow63x/runApp?id=376&amp;lvid=4833&amp;_pj_lib=wowsamp60" htmlTables="1">
      <tables count="1">
        <x v="10"/>
      </tables>
    </webPr>
  </connection>
  <connection id="2" name="Connection1" type="4" refreshedVersion="2" background="1" saveData="1">
    <webPr sourceData="1" parsePre="1" consecutive="1" xl2000="1" url="http://www.planetjavainc.com/wow63x/runApp?id=376&amp;lvid=4834&amp;_pj_lib=wowsamp60" htmlTables="1">
      <tables count="1">
        <x v="9"/>
      </tables>
    </webPr>
  </connection>
  <connection id="3" name="Connection2" type="4" refreshedVersion="2" background="1" saveData="1">
    <webPr sourceData="1" parsePre="1" consecutive="1" xl2000="1" url="http://www.planetjavainc.com/wow63x/runApp?id=376&amp;lvid=4835&amp;_pj_lib=wowsamp60" htmlTables="1">
      <tables count="1">
        <x v="10"/>
      </tables>
    </webPr>
  </connection>
  <connection id="4" name="Connection3" type="4" refreshedVersion="2" background="1" saveData="1">
    <webPr sourceData="1" parsePre="1" consecutive="1" xl2000="1" url="http://www.planetjavainc.com/wow63x/runApp?id=376&amp;lvid=4838&amp;_pj_lib=wowsamp60" htmlTables="1">
      <tables count="1">
        <x v="9"/>
      </tables>
    </webPr>
  </connection>
  <connection id="5" name="Connection4" type="4" refreshedVersion="2" background="1" refreshOnLoad="1" saveData="1">
    <webPr sourceData="1" parsePre="1" consecutive="1" xl2000="1" url="http://www.planetjavainc.com/wow63x/runApp?id=376&amp;lvid=4840&amp;_pj_lib=wowsamp60" htmlTables="1">
      <tables count="1">
        <x v="9"/>
      </tables>
    </webPr>
  </connection>
  <connection id="6" name="Connection5" type="4" refreshedVersion="2" background="1" saveData="1">
    <webPr sourceData="1" parsePre="1" consecutive="1" xl2000="1" url="http://www.planetjavainc.com/wow63x/runApp?id=376&amp;lvid=4841&amp;_pj_lib=wowsamp60" htmlTables="1">
      <tables count="1">
        <x v="9"/>
      </tables>
    </webPr>
  </connection>
  <connection id="7" name="Connection6" type="4" refreshedVersion="2" background="1" refreshOnLoad="1" saveData="1">
    <webPr sourceData="1" parsePre="1" consecutive="1" xl2000="1" url="http://www.planetjavainc.com/wow63x/runApp?id=376&amp;lvid=4833&amp;_pj_lib=wowsamp60" htmlTables="1">
      <tables count="1">
        <x v="10"/>
      </tables>
    </webPr>
  </connection>
</connections>
</file>

<file path=xl/sharedStrings.xml><?xml version="1.0" encoding="utf-8"?>
<sst xmlns="http://schemas.openxmlformats.org/spreadsheetml/2006/main" count="102" uniqueCount="86">
  <si>
    <t xml:space="preserve"> Average Salary </t>
  </si>
  <si>
    <t xml:space="preserve"> Work Dept </t>
  </si>
  <si>
    <t xml:space="preserve">             Data Current As Of: </t>
  </si>
  <si>
    <t xml:space="preserve"> Last Name </t>
  </si>
  <si>
    <t>Name</t>
  </si>
  <si>
    <t>Balance Due</t>
  </si>
  <si>
    <t xml:space="preserve"> Sales </t>
  </si>
  <si>
    <t xml:space="preserve"> Region </t>
  </si>
  <si>
    <t xml:space="preserve"> Project Name </t>
  </si>
  <si>
    <t xml:space="preserve"> Project Staff </t>
  </si>
  <si>
    <t>WELD LINE AUTOMATION</t>
  </si>
  <si>
    <t>GENERAL ADMIN SYSTEMS</t>
  </si>
  <si>
    <t>W L ROBOT DESIGN</t>
  </si>
  <si>
    <t>W L PROD CONT PROGS</t>
  </si>
  <si>
    <t>PAYROLL PROGRAMMING</t>
  </si>
  <si>
    <t>ACCOUNT PROGRAMMING</t>
  </si>
  <si>
    <t>QUERY SERVICES</t>
  </si>
  <si>
    <t>W L PROGRAM DESIGN</t>
  </si>
  <si>
    <t xml:space="preserve"> Location </t>
  </si>
  <si>
    <t xml:space="preserve"> Quantity </t>
  </si>
  <si>
    <t>BUS_UNIT</t>
  </si>
  <si>
    <t>1ST_QTR_SALES</t>
  </si>
  <si>
    <t>Unit: 38155</t>
  </si>
  <si>
    <t>Unit: 38797</t>
  </si>
  <si>
    <t>Unit: 38150</t>
  </si>
  <si>
    <t>Unit: 38157</t>
  </si>
  <si>
    <t>Unit: 38151</t>
  </si>
  <si>
    <t>Unit: 38148</t>
  </si>
  <si>
    <t xml:space="preserve"> Balance due field </t>
  </si>
  <si>
    <t>Dashboard</t>
  </si>
  <si>
    <r>
      <t xml:space="preserve">    </t>
    </r>
    <r>
      <rPr>
        <b/>
        <sz val="14"/>
        <color theme="0"/>
        <rFont val="Arial"/>
        <family val="2"/>
      </rPr>
      <t>Average Salary By Work Dept</t>
    </r>
  </si>
  <si>
    <r>
      <t xml:space="preserve">   </t>
    </r>
    <r>
      <rPr>
        <b/>
        <sz val="14"/>
        <color theme="0"/>
        <rFont val="Arial"/>
        <family val="2"/>
      </rPr>
      <t xml:space="preserve"> Top Eight Outstanding Balances</t>
    </r>
  </si>
  <si>
    <t>S. No.</t>
  </si>
  <si>
    <t>NS</t>
  </si>
  <si>
    <t>Nooruddin Surani</t>
  </si>
  <si>
    <t xml:space="preserve">Initials </t>
  </si>
  <si>
    <t>Imran Qureshi</t>
  </si>
  <si>
    <t>IQ</t>
  </si>
  <si>
    <t>Jahangir Sachwani</t>
  </si>
  <si>
    <t>JS</t>
  </si>
  <si>
    <t>Minhaj-ul-Afreen</t>
  </si>
  <si>
    <t>MA</t>
  </si>
  <si>
    <t>Amin Shah</t>
  </si>
  <si>
    <t>AS</t>
  </si>
  <si>
    <t>Umair Bhatti</t>
  </si>
  <si>
    <t>UB</t>
  </si>
  <si>
    <t>Syed Safdar Qadri</t>
  </si>
  <si>
    <t>SQ</t>
  </si>
  <si>
    <t>Amanullah Vellani</t>
  </si>
  <si>
    <t>AV</t>
  </si>
  <si>
    <t>Minhas Saif</t>
  </si>
  <si>
    <t>MS</t>
  </si>
  <si>
    <t>Saqlain Mushtaq</t>
  </si>
  <si>
    <t>SM</t>
  </si>
  <si>
    <t>Karachi</t>
  </si>
  <si>
    <t>Lahore</t>
  </si>
  <si>
    <t>Multan</t>
  </si>
  <si>
    <t>Islamabad</t>
  </si>
  <si>
    <t>Sheikhupura</t>
  </si>
  <si>
    <t>Quetta</t>
  </si>
  <si>
    <t>Sales</t>
  </si>
  <si>
    <t>Marketing</t>
  </si>
  <si>
    <t>Finance &amp; Admin</t>
  </si>
  <si>
    <t>WL-01</t>
  </si>
  <si>
    <t>GAS-01</t>
  </si>
  <si>
    <t>WL-02</t>
  </si>
  <si>
    <t>WL-03</t>
  </si>
  <si>
    <t>PP-01</t>
  </si>
  <si>
    <t>AP-01</t>
  </si>
  <si>
    <t>QS-01</t>
  </si>
  <si>
    <t>WL-04</t>
  </si>
  <si>
    <t>Initial</t>
  </si>
  <si>
    <t>Last 6 Months Data</t>
  </si>
  <si>
    <t>Last 6 Months Report</t>
  </si>
  <si>
    <t>Karachi - 01</t>
  </si>
  <si>
    <t>Karachi - 02</t>
  </si>
  <si>
    <t>Multan - 01</t>
  </si>
  <si>
    <t>Multan - 02</t>
  </si>
  <si>
    <t>Last Period Average Salary</t>
  </si>
  <si>
    <t>Current Quarter</t>
  </si>
  <si>
    <t>Last Quarter</t>
  </si>
  <si>
    <t>Information Security</t>
  </si>
  <si>
    <t>Sales Last Quarter</t>
  </si>
  <si>
    <t xml:space="preserve">Select reporting period  </t>
  </si>
  <si>
    <t>Current</t>
  </si>
  <si>
    <t>Last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</si>
</sst>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4"/>
      <color theme="0"/>
      <name val="Arial"/>
      <family val="2"/>
    </font>
    <font>
      <sz val="10"/>
      <name val="Arial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gradientFill degree="90">
        <stop position="0">
          <color theme="6" tint="-0.25098422193060094"/>
        </stop>
        <stop position="1">
          <color theme="6" tint="-0.49803155613879818"/>
        </stop>
      </gradient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medium">
        <color theme="6" tint="-0.24994659260841701"/>
      </right>
      <top/>
      <bottom/>
      <diagonal/>
    </border>
    <border>
      <left style="medium">
        <color theme="6" tint="-0.24994659260841701"/>
      </left>
      <right/>
      <top/>
      <bottom/>
      <diagonal/>
    </border>
    <border>
      <left style="medium">
        <color theme="6" tint="-0.24994659260841701"/>
      </left>
      <right/>
      <top style="medium">
        <color theme="6" tint="-0.24994659260841701"/>
      </top>
      <bottom/>
      <diagonal/>
    </border>
    <border>
      <left/>
      <right/>
      <top style="medium">
        <color theme="6" tint="-0.24994659260841701"/>
      </top>
      <bottom/>
      <diagonal/>
    </border>
    <border>
      <left/>
      <right style="medium">
        <color theme="6" tint="-0.24994659260841701"/>
      </right>
      <top style="medium">
        <color theme="6" tint="-0.24994659260841701"/>
      </top>
      <bottom/>
      <diagonal/>
    </border>
    <border>
      <left/>
      <right/>
      <top/>
      <bottom style="medium">
        <color theme="6" tint="-0.24994659260841701"/>
      </bottom>
      <diagonal/>
    </border>
    <border>
      <left style="medium">
        <color theme="6" tint="-0.24994659260841701"/>
      </left>
      <right/>
      <top/>
      <bottom style="medium">
        <color theme="6" tint="-0.499984740745262"/>
      </bottom>
      <diagonal/>
    </border>
    <border>
      <left/>
      <right/>
      <top/>
      <bottom style="medium">
        <color theme="6" tint="-0.499984740745262"/>
      </bottom>
      <diagonal/>
    </border>
    <border>
      <left/>
      <right style="medium">
        <color theme="6" tint="-0.24994659260841701"/>
      </right>
      <top/>
      <bottom style="medium">
        <color theme="6" tint="-0.499984740745262"/>
      </bottom>
      <diagonal/>
    </border>
    <border>
      <left/>
      <right/>
      <top style="medium">
        <color theme="6" tint="-0.499984740745262"/>
      </top>
      <bottom/>
      <diagonal/>
    </border>
    <border>
      <left/>
      <right style="medium">
        <color theme="6" tint="-0.24994659260841701"/>
      </right>
      <top style="medium">
        <color theme="6" tint="-0.499984740745262"/>
      </top>
      <bottom/>
      <diagonal/>
    </border>
    <border>
      <left style="medium">
        <color theme="6" tint="-0.499984740745262"/>
      </left>
      <right/>
      <top/>
      <bottom/>
      <diagonal/>
    </border>
    <border>
      <left style="medium">
        <color theme="6" tint="-0.24994659260841701"/>
      </left>
      <right/>
      <top style="medium">
        <color theme="6" tint="-0.499984740745262"/>
      </top>
      <bottom/>
      <diagonal/>
    </border>
    <border>
      <left/>
      <right style="medium">
        <color theme="6" tint="-0.499984740745262"/>
      </right>
      <top style="medium">
        <color theme="6" tint="-0.499984740745262"/>
      </top>
      <bottom/>
      <diagonal/>
    </border>
    <border>
      <left/>
      <right style="medium">
        <color theme="6" tint="-0.499984740745262"/>
      </right>
      <top/>
      <bottom/>
      <diagonal/>
    </border>
    <border>
      <left/>
      <right style="medium">
        <color theme="6" tint="-0.24994659260841701"/>
      </right>
      <top/>
      <bottom style="medium">
        <color theme="6" tint="-0.24994659260841701"/>
      </bottom>
      <diagonal/>
    </border>
    <border>
      <left style="medium">
        <color theme="6" tint="-0.499984740745262"/>
      </left>
      <right/>
      <top/>
      <bottom style="medium">
        <color theme="6" tint="-0.24994659260841701"/>
      </bottom>
      <diagonal/>
    </border>
    <border>
      <left style="medium">
        <color theme="6" tint="-0.499984740745262"/>
      </left>
      <right/>
      <top style="medium">
        <color theme="6" tint="-0.24994659260841701"/>
      </top>
      <bottom/>
      <diagonal/>
    </border>
    <border>
      <left style="medium">
        <color theme="6" tint="-0.2499465926084170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theme="6" tint="-0.24994659260841701"/>
      </right>
      <top style="medium">
        <color auto="1"/>
      </top>
      <bottom/>
      <diagonal/>
    </border>
    <border>
      <left style="medium">
        <color theme="6" tint="-0.2499465926084170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theme="6" tint="-0.24994659260841701"/>
      </right>
      <top/>
      <bottom style="medium">
        <color auto="1"/>
      </bottom>
      <diagonal/>
    </border>
    <border>
      <left style="medium">
        <color theme="6" tint="-0.499984740745262"/>
      </left>
      <right/>
      <top style="medium">
        <color auto="1"/>
      </top>
      <bottom/>
      <diagonal/>
    </border>
    <border>
      <left style="medium">
        <color theme="6" tint="-0.499984740745262"/>
      </left>
      <right style="thin">
        <color theme="0"/>
      </right>
      <top/>
      <bottom style="medium">
        <color theme="6" tint="0.79998168889431442"/>
      </bottom>
      <diagonal/>
    </border>
    <border>
      <left style="thin">
        <color theme="0"/>
      </left>
      <right/>
      <top/>
      <bottom style="medium">
        <color theme="6" tint="0.79998168889431442"/>
      </bottom>
      <diagonal/>
    </border>
    <border>
      <left/>
      <right/>
      <top/>
      <bottom style="medium">
        <color theme="6" tint="0.79998168889431442"/>
      </bottom>
      <diagonal/>
    </border>
    <border>
      <left/>
      <right style="thin">
        <color theme="0"/>
      </right>
      <top/>
      <bottom style="medium">
        <color theme="6" tint="0.79998168889431442"/>
      </bottom>
      <diagonal/>
    </border>
    <border>
      <left/>
      <right style="medium">
        <color theme="6" tint="-0.24994659260841701"/>
      </right>
      <top/>
      <bottom style="medium">
        <color theme="6" tint="0.79998168889431442"/>
      </bottom>
      <diagonal/>
    </border>
    <border>
      <left style="medium">
        <color theme="6" tint="-0.499984740745262"/>
      </left>
      <right style="thin">
        <color theme="0"/>
      </right>
      <top style="medium">
        <color theme="6" tint="0.79998168889431442"/>
      </top>
      <bottom style="thin">
        <color theme="0"/>
      </bottom>
      <diagonal/>
    </border>
    <border>
      <left style="thin">
        <color theme="0"/>
      </left>
      <right/>
      <top style="medium">
        <color theme="6" tint="0.79998168889431442"/>
      </top>
      <bottom style="thin">
        <color theme="0"/>
      </bottom>
      <diagonal/>
    </border>
    <border>
      <left/>
      <right/>
      <top style="medium">
        <color theme="6" tint="0.79998168889431442"/>
      </top>
      <bottom style="thin">
        <color theme="0"/>
      </bottom>
      <diagonal/>
    </border>
    <border>
      <left/>
      <right style="thin">
        <color theme="0"/>
      </right>
      <top style="medium">
        <color theme="6" tint="0.79998168889431442"/>
      </top>
      <bottom style="thin">
        <color theme="0"/>
      </bottom>
      <diagonal/>
    </border>
    <border>
      <left/>
      <right style="medium">
        <color theme="6" tint="-0.24994659260841701"/>
      </right>
      <top style="medium">
        <color theme="6" tint="0.79998168889431442"/>
      </top>
      <bottom style="thin">
        <color theme="0"/>
      </bottom>
      <diagonal/>
    </border>
    <border>
      <left style="medium">
        <color theme="6" tint="-0.4999847407452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6" tint="-0.24994659260841701"/>
      </right>
      <top style="thin">
        <color theme="0"/>
      </top>
      <bottom style="thin">
        <color theme="0"/>
      </bottom>
      <diagonal/>
    </border>
    <border>
      <left style="medium">
        <color theme="6" tint="-0.499984740745262"/>
      </left>
      <right style="thin">
        <color theme="0"/>
      </right>
      <top style="thin">
        <color theme="0"/>
      </top>
      <bottom style="medium">
        <color theme="6" tint="-0.24994659260841701"/>
      </bottom>
      <diagonal/>
    </border>
    <border>
      <left style="thin">
        <color theme="0"/>
      </left>
      <right/>
      <top style="thin">
        <color theme="0"/>
      </top>
      <bottom style="medium">
        <color theme="6" tint="-0.24994659260841701"/>
      </bottom>
      <diagonal/>
    </border>
    <border>
      <left/>
      <right/>
      <top style="thin">
        <color theme="0"/>
      </top>
      <bottom style="medium">
        <color theme="6" tint="-0.24994659260841701"/>
      </bottom>
      <diagonal/>
    </border>
    <border>
      <left/>
      <right style="thin">
        <color theme="0"/>
      </right>
      <top style="thin">
        <color theme="0"/>
      </top>
      <bottom style="medium">
        <color theme="6" tint="-0.24994659260841701"/>
      </bottom>
      <diagonal/>
    </border>
    <border>
      <left/>
      <right style="medium">
        <color theme="6" tint="-0.24994659260841701"/>
      </right>
      <top style="thin">
        <color theme="0"/>
      </top>
      <bottom style="medium">
        <color theme="6" tint="-0.24994659260841701"/>
      </bottom>
      <diagonal/>
    </border>
    <border>
      <left/>
      <right style="thin">
        <color theme="6" tint="0.39994506668294322"/>
      </right>
      <top style="medium">
        <color auto="1"/>
      </top>
      <bottom/>
      <diagonal/>
    </border>
    <border>
      <left/>
      <right style="thin">
        <color theme="6" tint="0.39994506668294322"/>
      </right>
      <top/>
      <bottom/>
      <diagonal/>
    </border>
    <border>
      <left/>
      <right style="thin">
        <color theme="6" tint="0.39994506668294322"/>
      </right>
      <top/>
      <bottom style="medium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43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</cellStyleXfs>
  <cellXfs count="108">
    <xf numFmtId="0" fontId="0" fillId="0" borderId="0" xfId="0"/>
    <xf numFmtId="0" fontId="0" fillId="2" borderId="0" xfId="0" applyFill="1" applyBorder="1"/>
    <xf numFmtId="0" fontId="0" fillId="2" borderId="0" xfId="0" applyFill="1"/>
    <xf numFmtId="0" fontId="0" fillId="0" borderId="0" xfId="0" applyFont="1" applyFill="1"/>
    <xf numFmtId="0" fontId="2" fillId="0" borderId="0" xfId="1" applyFill="1" applyAlignment="1" applyProtection="1"/>
    <xf numFmtId="0" fontId="0" fillId="2" borderId="1" xfId="0" applyFill="1" applyBorder="1"/>
    <xf numFmtId="0" fontId="0" fillId="2" borderId="2" xfId="0" applyFill="1" applyBorder="1"/>
    <xf numFmtId="0" fontId="0" fillId="0" borderId="0" xfId="0" applyBorder="1"/>
    <xf numFmtId="0" fontId="0" fillId="0" borderId="0" xfId="0" applyFill="1"/>
    <xf numFmtId="0" fontId="5" fillId="0" borderId="0" xfId="0" applyFont="1" applyFill="1"/>
    <xf numFmtId="0" fontId="0" fillId="4" borderId="0" xfId="0" applyFill="1"/>
    <xf numFmtId="16" fontId="0" fillId="0" borderId="0" xfId="0" applyNumberFormat="1"/>
    <xf numFmtId="164" fontId="0" fillId="0" borderId="0" xfId="2" applyNumberFormat="1" applyFont="1"/>
    <xf numFmtId="0" fontId="6" fillId="7" borderId="26" xfId="0" applyFont="1" applyFill="1" applyBorder="1" applyAlignment="1"/>
    <xf numFmtId="0" fontId="6" fillId="7" borderId="27" xfId="0" applyFont="1" applyFill="1" applyBorder="1" applyAlignment="1"/>
    <xf numFmtId="0" fontId="6" fillId="7" borderId="28" xfId="0" applyFont="1" applyFill="1" applyBorder="1" applyAlignment="1"/>
    <xf numFmtId="0" fontId="6" fillId="7" borderId="29" xfId="0" applyFont="1" applyFill="1" applyBorder="1" applyAlignment="1"/>
    <xf numFmtId="0" fontId="5" fillId="2" borderId="0" xfId="0" applyFont="1" applyFill="1"/>
    <xf numFmtId="0" fontId="5" fillId="0" borderId="0" xfId="0" applyFont="1"/>
    <xf numFmtId="0" fontId="0" fillId="0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43" fontId="0" fillId="0" borderId="0" xfId="2" applyFont="1" applyFill="1"/>
    <xf numFmtId="43" fontId="0" fillId="0" borderId="0" xfId="2" applyFont="1"/>
    <xf numFmtId="164" fontId="0" fillId="0" borderId="0" xfId="2" applyNumberFormat="1" applyFont="1" applyFill="1"/>
    <xf numFmtId="0" fontId="0" fillId="5" borderId="0" xfId="0" applyFill="1"/>
    <xf numFmtId="0" fontId="6" fillId="7" borderId="27" xfId="0" applyFont="1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6" fillId="7" borderId="29" xfId="0" applyFont="1" applyFill="1" applyBorder="1" applyAlignment="1">
      <alignment horizontal="center"/>
    </xf>
    <xf numFmtId="164" fontId="7" fillId="9" borderId="32" xfId="2" applyNumberFormat="1" applyFont="1" applyFill="1" applyBorder="1" applyAlignment="1">
      <alignment horizontal="left" vertical="center"/>
    </xf>
    <xf numFmtId="164" fontId="7" fillId="9" borderId="34" xfId="2" applyNumberFormat="1" applyFont="1" applyFill="1" applyBorder="1" applyAlignment="1">
      <alignment horizontal="left" vertical="center"/>
    </xf>
    <xf numFmtId="164" fontId="7" fillId="9" borderId="37" xfId="2" applyNumberFormat="1" applyFont="1" applyFill="1" applyBorder="1" applyAlignment="1">
      <alignment horizontal="left" vertical="center"/>
    </xf>
    <xf numFmtId="164" fontId="7" fillId="9" borderId="39" xfId="2" applyNumberFormat="1" applyFont="1" applyFill="1" applyBorder="1" applyAlignment="1">
      <alignment horizontal="left" vertical="center"/>
    </xf>
    <xf numFmtId="0" fontId="0" fillId="9" borderId="31" xfId="0" applyFont="1" applyFill="1" applyBorder="1" applyAlignment="1">
      <alignment horizontal="center" vertical="center"/>
    </xf>
    <xf numFmtId="0" fontId="0" fillId="9" borderId="36" xfId="0" applyFont="1" applyFill="1" applyBorder="1" applyAlignment="1">
      <alignment horizontal="center" vertical="center"/>
    </xf>
    <xf numFmtId="0" fontId="0" fillId="6" borderId="38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9" borderId="40" xfId="0" applyFill="1" applyBorder="1" applyAlignment="1">
      <alignment horizontal="center"/>
    </xf>
    <xf numFmtId="0" fontId="0" fillId="6" borderId="43" xfId="0" applyFill="1" applyBorder="1" applyAlignment="1">
      <alignment horizontal="center"/>
    </xf>
    <xf numFmtId="0" fontId="0" fillId="6" borderId="45" xfId="0" applyFill="1" applyBorder="1" applyAlignment="1">
      <alignment horizontal="center"/>
    </xf>
    <xf numFmtId="164" fontId="7" fillId="6" borderId="37" xfId="2" applyNumberFormat="1" applyFont="1" applyFill="1" applyBorder="1" applyAlignment="1">
      <alignment horizontal="center" vertical="center"/>
    </xf>
    <xf numFmtId="164" fontId="7" fillId="6" borderId="39" xfId="2" applyNumberFormat="1" applyFont="1" applyFill="1" applyBorder="1" applyAlignment="1">
      <alignment horizontal="center" vertical="center"/>
    </xf>
    <xf numFmtId="164" fontId="7" fillId="9" borderId="37" xfId="2" applyNumberFormat="1" applyFont="1" applyFill="1" applyBorder="1" applyAlignment="1">
      <alignment horizontal="center" vertical="center"/>
    </xf>
    <xf numFmtId="164" fontId="7" fillId="9" borderId="39" xfId="2" applyNumberFormat="1" applyFont="1" applyFill="1" applyBorder="1" applyAlignment="1">
      <alignment horizontal="center" vertical="center"/>
    </xf>
    <xf numFmtId="0" fontId="10" fillId="8" borderId="7" xfId="4" applyFont="1" applyFill="1" applyBorder="1" applyAlignment="1">
      <alignment horizontal="center" vertical="top" wrapText="1" shrinkToFit="1"/>
    </xf>
    <xf numFmtId="0" fontId="10" fillId="8" borderId="8" xfId="4" applyFont="1" applyFill="1" applyBorder="1" applyAlignment="1">
      <alignment horizontal="center" vertical="top" wrapText="1" shrinkToFit="1"/>
    </xf>
    <xf numFmtId="0" fontId="10" fillId="8" borderId="9" xfId="4" applyFont="1" applyFill="1" applyBorder="1" applyAlignment="1">
      <alignment horizontal="center" vertical="top" wrapText="1" shrinkToFit="1"/>
    </xf>
    <xf numFmtId="0" fontId="1" fillId="10" borderId="18" xfId="0" applyFont="1" applyFill="1" applyBorder="1" applyAlignment="1">
      <alignment horizontal="left" vertical="center"/>
    </xf>
    <xf numFmtId="0" fontId="0" fillId="10" borderId="4" xfId="0" applyFill="1" applyBorder="1" applyAlignment="1">
      <alignment horizontal="left" vertical="center"/>
    </xf>
    <xf numFmtId="0" fontId="0" fillId="10" borderId="17" xfId="0" applyFill="1" applyBorder="1" applyAlignment="1">
      <alignment horizontal="left" vertical="center"/>
    </xf>
    <xf numFmtId="0" fontId="0" fillId="10" borderId="6" xfId="0" applyFill="1" applyBorder="1" applyAlignment="1">
      <alignment horizontal="left" vertical="center"/>
    </xf>
    <xf numFmtId="22" fontId="1" fillId="10" borderId="4" xfId="0" applyNumberFormat="1" applyFont="1" applyFill="1" applyBorder="1" applyAlignment="1">
      <alignment horizontal="left" vertical="center"/>
    </xf>
    <xf numFmtId="0" fontId="1" fillId="10" borderId="4" xfId="0" applyFont="1" applyFill="1" applyBorder="1" applyAlignment="1">
      <alignment horizontal="left" vertical="center"/>
    </xf>
    <xf numFmtId="0" fontId="1" fillId="10" borderId="5" xfId="0" applyFont="1" applyFill="1" applyBorder="1" applyAlignment="1">
      <alignment horizontal="left" vertical="center"/>
    </xf>
    <xf numFmtId="0" fontId="1" fillId="10" borderId="6" xfId="0" applyFont="1" applyFill="1" applyBorder="1" applyAlignment="1">
      <alignment horizontal="left" vertical="center"/>
    </xf>
    <xf numFmtId="0" fontId="1" fillId="10" borderId="16" xfId="0" applyFont="1" applyFill="1" applyBorder="1" applyAlignment="1">
      <alignment horizontal="left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6" borderId="36" xfId="0" applyFont="1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9" borderId="37" xfId="0" applyFill="1" applyBorder="1" applyAlignment="1">
      <alignment horizontal="left" vertical="center"/>
    </xf>
    <xf numFmtId="0" fontId="0" fillId="9" borderId="38" xfId="0" applyFill="1" applyBorder="1" applyAlignment="1">
      <alignment horizontal="left" vertical="center"/>
    </xf>
    <xf numFmtId="0" fontId="0" fillId="9" borderId="39" xfId="0" applyFill="1" applyBorder="1" applyAlignment="1">
      <alignment horizontal="left" vertical="center"/>
    </xf>
    <xf numFmtId="0" fontId="0" fillId="6" borderId="37" xfId="0" applyFill="1" applyBorder="1" applyAlignment="1">
      <alignment horizontal="left" vertical="center"/>
    </xf>
    <xf numFmtId="0" fontId="0" fillId="6" borderId="38" xfId="0" applyFill="1" applyBorder="1" applyAlignment="1">
      <alignment horizontal="left" vertical="center"/>
    </xf>
    <xf numFmtId="0" fontId="0" fillId="6" borderId="39" xfId="0" applyFill="1" applyBorder="1" applyAlignment="1">
      <alignment horizontal="left" vertical="center"/>
    </xf>
    <xf numFmtId="0" fontId="0" fillId="6" borderId="42" xfId="0" applyFill="1" applyBorder="1" applyAlignment="1">
      <alignment horizontal="left" vertical="center"/>
    </xf>
    <xf numFmtId="0" fontId="0" fillId="6" borderId="43" xfId="0" applyFill="1" applyBorder="1" applyAlignment="1">
      <alignment horizontal="left" vertical="center"/>
    </xf>
    <xf numFmtId="0" fontId="0" fillId="6" borderId="44" xfId="0" applyFill="1" applyBorder="1" applyAlignment="1">
      <alignment horizontal="left" vertical="center"/>
    </xf>
    <xf numFmtId="0" fontId="8" fillId="8" borderId="19" xfId="4" applyFont="1" applyFill="1" applyBorder="1" applyAlignment="1">
      <alignment horizontal="left" vertical="center"/>
    </xf>
    <xf numFmtId="0" fontId="8" fillId="8" borderId="20" xfId="4" applyFont="1" applyFill="1" applyBorder="1" applyAlignment="1">
      <alignment horizontal="left" vertical="center"/>
    </xf>
    <xf numFmtId="0" fontId="8" fillId="8" borderId="46" xfId="4" applyFont="1" applyFill="1" applyBorder="1" applyAlignment="1">
      <alignment horizontal="left" vertical="center"/>
    </xf>
    <xf numFmtId="0" fontId="8" fillId="8" borderId="2" xfId="4" applyFont="1" applyFill="1" applyBorder="1" applyAlignment="1">
      <alignment horizontal="left" vertical="center"/>
    </xf>
    <xf numFmtId="0" fontId="8" fillId="8" borderId="0" xfId="4" applyFont="1" applyFill="1" applyBorder="1" applyAlignment="1">
      <alignment horizontal="left" vertical="center"/>
    </xf>
    <xf numFmtId="0" fontId="8" fillId="8" borderId="47" xfId="4" applyFont="1" applyFill="1" applyBorder="1" applyAlignment="1">
      <alignment horizontal="left" vertical="center"/>
    </xf>
    <xf numFmtId="0" fontId="8" fillId="8" borderId="22" xfId="4" applyFont="1" applyFill="1" applyBorder="1" applyAlignment="1">
      <alignment horizontal="left" vertical="center"/>
    </xf>
    <xf numFmtId="0" fontId="8" fillId="8" borderId="23" xfId="4" applyFont="1" applyFill="1" applyBorder="1" applyAlignment="1">
      <alignment horizontal="left" vertical="center"/>
    </xf>
    <xf numFmtId="0" fontId="8" fillId="8" borderId="48" xfId="4" applyFont="1" applyFill="1" applyBorder="1" applyAlignment="1">
      <alignment horizontal="left" vertical="center"/>
    </xf>
    <xf numFmtId="0" fontId="8" fillId="8" borderId="21" xfId="4" applyFont="1" applyFill="1" applyBorder="1" applyAlignment="1">
      <alignment horizontal="left" vertical="center"/>
    </xf>
    <xf numFmtId="0" fontId="8" fillId="8" borderId="1" xfId="4" applyFont="1" applyFill="1" applyBorder="1" applyAlignment="1">
      <alignment horizontal="left" vertical="center"/>
    </xf>
    <xf numFmtId="0" fontId="8" fillId="8" borderId="24" xfId="4" applyFont="1" applyFill="1" applyBorder="1" applyAlignment="1">
      <alignment horizontal="left" vertical="center"/>
    </xf>
    <xf numFmtId="0" fontId="0" fillId="2" borderId="13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9" fillId="5" borderId="10" xfId="0" applyFont="1" applyFill="1" applyBorder="1" applyAlignment="1">
      <alignment horizontal="center" vertical="top"/>
    </xf>
    <xf numFmtId="0" fontId="9" fillId="5" borderId="11" xfId="0" applyFont="1" applyFill="1" applyBorder="1" applyAlignment="1">
      <alignment horizontal="center" vertical="top"/>
    </xf>
    <xf numFmtId="0" fontId="9" fillId="5" borderId="0" xfId="0" applyFont="1" applyFill="1" applyBorder="1" applyAlignment="1">
      <alignment horizontal="center" vertical="top"/>
    </xf>
    <xf numFmtId="0" fontId="0" fillId="5" borderId="10" xfId="0" applyFill="1" applyBorder="1"/>
    <xf numFmtId="0" fontId="0" fillId="5" borderId="11" xfId="0" applyFill="1" applyBorder="1"/>
    <xf numFmtId="0" fontId="6" fillId="5" borderId="25" xfId="0" applyFont="1" applyFill="1" applyBorder="1" applyAlignment="1">
      <alignment horizontal="right"/>
    </xf>
    <xf numFmtId="0" fontId="6" fillId="5" borderId="20" xfId="0" applyFont="1" applyFill="1" applyBorder="1" applyAlignment="1">
      <alignment horizontal="right"/>
    </xf>
    <xf numFmtId="0" fontId="6" fillId="5" borderId="12" xfId="0" applyFont="1" applyFill="1" applyBorder="1" applyAlignment="1">
      <alignment horizontal="right"/>
    </xf>
    <xf numFmtId="0" fontId="6" fillId="5" borderId="0" xfId="0" applyFont="1" applyFill="1" applyBorder="1" applyAlignment="1">
      <alignment horizontal="right"/>
    </xf>
    <xf numFmtId="0" fontId="0" fillId="9" borderId="36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9" borderId="32" xfId="0" applyFill="1" applyBorder="1" applyAlignment="1">
      <alignment horizontal="left" vertical="center"/>
    </xf>
    <xf numFmtId="0" fontId="0" fillId="9" borderId="33" xfId="0" applyFill="1" applyBorder="1" applyAlignment="1">
      <alignment horizontal="left" vertical="center"/>
    </xf>
    <xf numFmtId="0" fontId="0" fillId="9" borderId="34" xfId="0" applyFill="1" applyBorder="1" applyAlignment="1">
      <alignment horizontal="left" vertical="center"/>
    </xf>
    <xf numFmtId="164" fontId="7" fillId="6" borderId="42" xfId="2" applyNumberFormat="1" applyFont="1" applyFill="1" applyBorder="1" applyAlignment="1">
      <alignment horizontal="center" vertical="center"/>
    </xf>
    <xf numFmtId="164" fontId="7" fillId="6" borderId="44" xfId="2" applyNumberFormat="1" applyFont="1" applyFill="1" applyBorder="1" applyAlignment="1">
      <alignment horizontal="center" vertical="center"/>
    </xf>
    <xf numFmtId="0" fontId="0" fillId="9" borderId="33" xfId="0" applyFill="1" applyBorder="1" applyAlignment="1">
      <alignment horizontal="center"/>
    </xf>
    <xf numFmtId="0" fontId="0" fillId="9" borderId="35" xfId="0" applyFill="1" applyBorder="1" applyAlignment="1">
      <alignment horizontal="center"/>
    </xf>
  </cellXfs>
  <cellStyles count="5">
    <cellStyle name="Comma" xfId="2" builtinId="3"/>
    <cellStyle name="Hyperlink" xfId="1" builtinId="8"/>
    <cellStyle name="Normal" xfId="0" builtinId="0"/>
    <cellStyle name="Normal 4" xfId="4"/>
    <cellStyle name="Percent 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autoTitleDeleted val="1"/>
    <c:plotArea>
      <c:layout/>
      <c:pieChart>
        <c:varyColors val="1"/>
        <c:ser>
          <c:idx val="0"/>
          <c:order val="0"/>
          <c:tx>
            <c:strRef>
              <c:f>Calculations!$B$1</c:f>
              <c:strCache>
                <c:ptCount val="1"/>
                <c:pt idx="0">
                  <c:v> Average Salary </c:v>
                </c:pt>
              </c:strCache>
            </c:strRef>
          </c:tx>
          <c:cat>
            <c:strRef>
              <c:f>Calculations!$A$2:$A$5</c:f>
              <c:strCache>
                <c:ptCount val="4"/>
                <c:pt idx="0">
                  <c:v>Marketing</c:v>
                </c:pt>
                <c:pt idx="1">
                  <c:v>Finance &amp; Admin</c:v>
                </c:pt>
                <c:pt idx="2">
                  <c:v>Information Security</c:v>
                </c:pt>
                <c:pt idx="3">
                  <c:v>Sales</c:v>
                </c:pt>
              </c:strCache>
            </c:strRef>
          </c:cat>
          <c:val>
            <c:numRef>
              <c:f>Calculations!$B$2:$B$5</c:f>
              <c:numCache>
                <c:formatCode>_(* #,##0.00_);_(* \(#,##0.00\);_(* "-"??_);_(@_)</c:formatCode>
                <c:ptCount val="4"/>
                <c:pt idx="0">
                  <c:v>63000</c:v>
                </c:pt>
                <c:pt idx="1">
                  <c:v>60000</c:v>
                </c:pt>
                <c:pt idx="2">
                  <c:v>12000</c:v>
                </c:pt>
                <c:pt idx="3">
                  <c:v>53000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  <c:dispBlanksAs val="zero"/>
  </c:chart>
  <c:spPr>
    <a:noFill/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 orientation="landscape" horizontalDpi="300" verticalDpi="300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plotArea>
      <c:layout>
        <c:manualLayout>
          <c:layoutTarget val="inner"/>
          <c:xMode val="edge"/>
          <c:yMode val="edge"/>
          <c:x val="0"/>
          <c:y val="0"/>
          <c:w val="0.97999998950130685"/>
          <c:h val="1"/>
        </c:manualLayout>
      </c:layout>
      <c:lineChart>
        <c:grouping val="standard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Calculations!$G$24:$L$24</c:f>
              <c:numCache>
                <c:formatCode>_(* #,##0_);_(* \(#,##0\);_(* "-"??_);_(@_)</c:formatCode>
                <c:ptCount val="6"/>
                <c:pt idx="0">
                  <c:v>9937.6</c:v>
                </c:pt>
                <c:pt idx="1">
                  <c:v>10048.76</c:v>
                </c:pt>
                <c:pt idx="2">
                  <c:v>10444.876</c:v>
                </c:pt>
                <c:pt idx="3">
                  <c:v>10180.4876</c:v>
                </c:pt>
                <c:pt idx="4">
                  <c:v>9960.0487599999997</c:v>
                </c:pt>
                <c:pt idx="5">
                  <c:v>10470.004875999999</c:v>
                </c:pt>
              </c:numCache>
            </c:numRef>
          </c:val>
        </c:ser>
        <c:marker val="1"/>
        <c:axId val="168472960"/>
        <c:axId val="168474496"/>
      </c:lineChart>
      <c:catAx>
        <c:axId val="168472960"/>
        <c:scaling>
          <c:orientation val="minMax"/>
        </c:scaling>
        <c:delete val="1"/>
        <c:axPos val="b"/>
        <c:tickLblPos val="none"/>
        <c:crossAx val="168474496"/>
        <c:crosses val="autoZero"/>
        <c:auto val="1"/>
        <c:lblAlgn val="ctr"/>
        <c:lblOffset val="100"/>
      </c:catAx>
      <c:valAx>
        <c:axId val="168474496"/>
        <c:scaling>
          <c:orientation val="minMax"/>
        </c:scaling>
        <c:delete val="1"/>
        <c:axPos val="l"/>
        <c:numFmt formatCode="_(* #,##0_);_(* \(#,##0\);_(* &quot;-&quot;??_);_(@_)" sourceLinked="1"/>
        <c:tickLblPos val="none"/>
        <c:crossAx val="168472960"/>
        <c:crosses val="autoZero"/>
        <c:crossBetween val="between"/>
      </c:valAx>
      <c:spPr>
        <a:noFill/>
        <a:ln w="25400">
          <a:noFill/>
        </a:ln>
      </c:spPr>
    </c:plotArea>
    <c:plotVisOnly val="1"/>
  </c:chart>
  <c:spPr>
    <a:noFill/>
    <a:ln>
      <a:noFill/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plotArea>
      <c:layout>
        <c:manualLayout>
          <c:layoutTarget val="inner"/>
          <c:xMode val="edge"/>
          <c:yMode val="edge"/>
          <c:x val="0"/>
          <c:y val="0"/>
          <c:w val="0.97999998950130685"/>
          <c:h val="1"/>
        </c:manualLayout>
      </c:layout>
      <c:lineChart>
        <c:grouping val="standard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Calculations!$G$28:$L$28</c:f>
              <c:numCache>
                <c:formatCode>_(* #,##0_);_(* \(#,##0\);_(* "-"??_);_(@_)</c:formatCode>
                <c:ptCount val="6"/>
                <c:pt idx="0">
                  <c:v>1529</c:v>
                </c:pt>
                <c:pt idx="1">
                  <c:v>2094.9</c:v>
                </c:pt>
                <c:pt idx="2">
                  <c:v>2341.4899999999998</c:v>
                </c:pt>
                <c:pt idx="3">
                  <c:v>1877.1489999999999</c:v>
                </c:pt>
                <c:pt idx="4">
                  <c:v>1509.7148999999999</c:v>
                </c:pt>
                <c:pt idx="5">
                  <c:v>2156.9714899999999</c:v>
                </c:pt>
              </c:numCache>
            </c:numRef>
          </c:val>
        </c:ser>
        <c:marker val="1"/>
        <c:axId val="168489728"/>
        <c:axId val="168491264"/>
      </c:lineChart>
      <c:catAx>
        <c:axId val="168489728"/>
        <c:scaling>
          <c:orientation val="minMax"/>
        </c:scaling>
        <c:delete val="1"/>
        <c:axPos val="b"/>
        <c:tickLblPos val="none"/>
        <c:crossAx val="168491264"/>
        <c:crosses val="autoZero"/>
        <c:auto val="1"/>
        <c:lblAlgn val="ctr"/>
        <c:lblOffset val="100"/>
      </c:catAx>
      <c:valAx>
        <c:axId val="168491264"/>
        <c:scaling>
          <c:orientation val="minMax"/>
        </c:scaling>
        <c:delete val="1"/>
        <c:axPos val="l"/>
        <c:numFmt formatCode="_(* #,##0_);_(* \(#,##0\);_(* &quot;-&quot;??_);_(@_)" sourceLinked="1"/>
        <c:tickLblPos val="none"/>
        <c:crossAx val="168489728"/>
        <c:crosses val="autoZero"/>
        <c:crossBetween val="between"/>
      </c:valAx>
      <c:spPr>
        <a:noFill/>
        <a:ln w="25400">
          <a:noFill/>
        </a:ln>
      </c:spPr>
    </c:plotArea>
    <c:plotVisOnly val="1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plotArea>
      <c:layout>
        <c:manualLayout>
          <c:layoutTarget val="inner"/>
          <c:xMode val="edge"/>
          <c:yMode val="edge"/>
          <c:x val="0"/>
          <c:y val="0"/>
          <c:w val="0.97999998950130685"/>
          <c:h val="1"/>
        </c:manualLayout>
      </c:layout>
      <c:lineChart>
        <c:grouping val="standard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Calculations!$G$29:$L$29</c:f>
              <c:numCache>
                <c:formatCode>_(* #,##0_);_(* \(#,##0\);_(* "-"??_);_(@_)</c:formatCode>
                <c:ptCount val="6"/>
                <c:pt idx="0">
                  <c:v>1997.6</c:v>
                </c:pt>
                <c:pt idx="1">
                  <c:v>1889.76</c:v>
                </c:pt>
                <c:pt idx="2">
                  <c:v>2426.9760000000001</c:v>
                </c:pt>
                <c:pt idx="3">
                  <c:v>2245.6976</c:v>
                </c:pt>
                <c:pt idx="4">
                  <c:v>1893.5697600000001</c:v>
                </c:pt>
                <c:pt idx="5">
                  <c:v>1525.356976</c:v>
                </c:pt>
              </c:numCache>
            </c:numRef>
          </c:val>
        </c:ser>
        <c:marker val="1"/>
        <c:axId val="180294784"/>
        <c:axId val="180296320"/>
      </c:lineChart>
      <c:catAx>
        <c:axId val="180294784"/>
        <c:scaling>
          <c:orientation val="minMax"/>
        </c:scaling>
        <c:delete val="1"/>
        <c:axPos val="b"/>
        <c:tickLblPos val="none"/>
        <c:crossAx val="180296320"/>
        <c:crosses val="autoZero"/>
        <c:auto val="1"/>
        <c:lblAlgn val="ctr"/>
        <c:lblOffset val="100"/>
      </c:catAx>
      <c:valAx>
        <c:axId val="180296320"/>
        <c:scaling>
          <c:orientation val="minMax"/>
        </c:scaling>
        <c:delete val="1"/>
        <c:axPos val="l"/>
        <c:numFmt formatCode="_(* #,##0_);_(* \(#,##0\);_(* &quot;-&quot;??_);_(@_)" sourceLinked="1"/>
        <c:tickLblPos val="none"/>
        <c:crossAx val="180294784"/>
        <c:crosses val="autoZero"/>
        <c:crossBetween val="between"/>
      </c:valAx>
      <c:spPr>
        <a:noFill/>
        <a:ln w="25400">
          <a:noFill/>
        </a:ln>
      </c:spPr>
    </c:plotArea>
    <c:plotVisOnly val="1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plotArea>
      <c:layout>
        <c:manualLayout>
          <c:layoutTarget val="inner"/>
          <c:xMode val="edge"/>
          <c:yMode val="edge"/>
          <c:x val="0"/>
          <c:y val="0"/>
          <c:w val="0.97999998950130685"/>
          <c:h val="1"/>
        </c:manualLayout>
      </c:layout>
      <c:lineChart>
        <c:grouping val="standard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Calculations!$G$30:$L$30</c:f>
              <c:numCache>
                <c:formatCode>_(* #,##0_);_(* \(#,##0\);_(* "-"??_);_(@_)</c:formatCode>
                <c:ptCount val="6"/>
                <c:pt idx="0">
                  <c:v>1587</c:v>
                </c:pt>
                <c:pt idx="1">
                  <c:v>1931.7</c:v>
                </c:pt>
                <c:pt idx="2">
                  <c:v>1889.17</c:v>
                </c:pt>
                <c:pt idx="3">
                  <c:v>1317.9169999999999</c:v>
                </c:pt>
                <c:pt idx="4">
                  <c:v>1767.7917</c:v>
                </c:pt>
                <c:pt idx="5">
                  <c:v>1788.77917</c:v>
                </c:pt>
              </c:numCache>
            </c:numRef>
          </c:val>
        </c:ser>
        <c:marker val="1"/>
        <c:axId val="180319744"/>
        <c:axId val="180321280"/>
      </c:lineChart>
      <c:catAx>
        <c:axId val="180319744"/>
        <c:scaling>
          <c:orientation val="minMax"/>
        </c:scaling>
        <c:delete val="1"/>
        <c:axPos val="b"/>
        <c:tickLblPos val="none"/>
        <c:crossAx val="180321280"/>
        <c:crosses val="autoZero"/>
        <c:auto val="1"/>
        <c:lblAlgn val="ctr"/>
        <c:lblOffset val="100"/>
      </c:catAx>
      <c:valAx>
        <c:axId val="180321280"/>
        <c:scaling>
          <c:orientation val="minMax"/>
        </c:scaling>
        <c:delete val="1"/>
        <c:axPos val="l"/>
        <c:numFmt formatCode="_(* #,##0_);_(* \(#,##0\);_(* &quot;-&quot;??_);_(@_)" sourceLinked="1"/>
        <c:tickLblPos val="none"/>
        <c:crossAx val="180319744"/>
        <c:crosses val="autoZero"/>
        <c:crossBetween val="between"/>
      </c:valAx>
      <c:spPr>
        <a:noFill/>
        <a:ln w="25400">
          <a:noFill/>
        </a:ln>
      </c:spPr>
    </c:plotArea>
    <c:plotVisOnly val="1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>
        <c:manualLayout>
          <c:layoutTarget val="inner"/>
          <c:xMode val="edge"/>
          <c:yMode val="edge"/>
          <c:x val="6.1475532857991934E-2"/>
          <c:y val="0.28823529411764731"/>
          <c:w val="0.89344441086948401"/>
          <c:h val="0.50588235294117645"/>
        </c:manualLayout>
      </c:layout>
      <c:pieChart>
        <c:varyColors val="1"/>
        <c:ser>
          <c:idx val="0"/>
          <c:order val="0"/>
          <c:dLbls>
            <c:showVal val="1"/>
          </c:dLbls>
          <c:cat>
            <c:strRef>
              <c:f>Calculations!$L$2:$L$9</c:f>
              <c:strCache>
                <c:ptCount val="8"/>
                <c:pt idx="0">
                  <c:v>WL-01</c:v>
                </c:pt>
                <c:pt idx="1">
                  <c:v>GAS-01</c:v>
                </c:pt>
                <c:pt idx="2">
                  <c:v>WL-02</c:v>
                </c:pt>
                <c:pt idx="3">
                  <c:v>WL-03</c:v>
                </c:pt>
                <c:pt idx="4">
                  <c:v>PP-01</c:v>
                </c:pt>
                <c:pt idx="5">
                  <c:v>AP-01</c:v>
                </c:pt>
                <c:pt idx="6">
                  <c:v>QS-01</c:v>
                </c:pt>
                <c:pt idx="7">
                  <c:v>WL-04</c:v>
                </c:pt>
              </c:strCache>
            </c:strRef>
          </c:cat>
          <c:val>
            <c:numRef>
              <c:f>Calculations!$M$2:$M$9</c:f>
              <c:numCache>
                <c:formatCode>_(* #,##0_);_(* \(#,##0\);_(* "-"??_);_(@_)</c:formatCode>
                <c:ptCount val="8"/>
                <c:pt idx="0">
                  <c:v>15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  <c:dispBlanksAs val="zero"/>
  </c:chart>
  <c:spPr>
    <a:noFill/>
    <a:ln>
      <a:noFill/>
    </a:ln>
  </c:spPr>
  <c:printSettings>
    <c:headerFooter alignWithMargins="0"/>
    <c:pageMargins b="1" l="0.75000000000000133" r="0.75000000000000133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bar"/>
        <c:grouping val="clustered"/>
        <c:ser>
          <c:idx val="0"/>
          <c:order val="0"/>
          <c:tx>
            <c:v>Sales</c:v>
          </c:tx>
          <c:spPr>
            <a:solidFill>
              <a:srgbClr val="C00000"/>
            </a:solidFill>
          </c:spPr>
          <c:dLbls>
            <c:dLblPos val="outEnd"/>
            <c:showVal val="1"/>
          </c:dLbls>
          <c:cat>
            <c:strRef>
              <c:f>Calculations!$F$2:$F$7</c:f>
              <c:strCache>
                <c:ptCount val="6"/>
                <c:pt idx="0">
                  <c:v>Sheikhupura</c:v>
                </c:pt>
                <c:pt idx="1">
                  <c:v>Quetta</c:v>
                </c:pt>
                <c:pt idx="2">
                  <c:v>Islamabad</c:v>
                </c:pt>
                <c:pt idx="3">
                  <c:v>Multan</c:v>
                </c:pt>
                <c:pt idx="4">
                  <c:v>Lahore</c:v>
                </c:pt>
                <c:pt idx="5">
                  <c:v>Karachi</c:v>
                </c:pt>
              </c:strCache>
            </c:strRef>
          </c:cat>
          <c:val>
            <c:numRef>
              <c:f>Calculations!$G$2:$G$7</c:f>
              <c:numCache>
                <c:formatCode>_(* #,##0_);_(* \(#,##0\);_(* "-"??_);_(@_)</c:formatCode>
                <c:ptCount val="6"/>
                <c:pt idx="0">
                  <c:v>20</c:v>
                </c:pt>
                <c:pt idx="1">
                  <c:v>29</c:v>
                </c:pt>
                <c:pt idx="2">
                  <c:v>55</c:v>
                </c:pt>
                <c:pt idx="3">
                  <c:v>63</c:v>
                </c:pt>
                <c:pt idx="4">
                  <c:v>60</c:v>
                </c:pt>
                <c:pt idx="5">
                  <c:v>99</c:v>
                </c:pt>
              </c:numCache>
            </c:numRef>
          </c:val>
        </c:ser>
        <c:axId val="168391808"/>
        <c:axId val="182595584"/>
      </c:barChart>
      <c:catAx>
        <c:axId val="168391808"/>
        <c:scaling>
          <c:orientation val="minMax"/>
        </c:scaling>
        <c:axPos val="l"/>
        <c:tickLblPos val="nextTo"/>
        <c:crossAx val="182595584"/>
        <c:crosses val="autoZero"/>
        <c:auto val="1"/>
        <c:lblAlgn val="ctr"/>
        <c:lblOffset val="100"/>
      </c:catAx>
      <c:valAx>
        <c:axId val="182595584"/>
        <c:scaling>
          <c:orientation val="minMax"/>
        </c:scaling>
        <c:axPos val="b"/>
        <c:numFmt formatCode="_(* #,##0_);_(* \(#,##0\);_(* &quot;-&quot;??_);_(@_)" sourceLinked="1"/>
        <c:tickLblPos val="nextTo"/>
        <c:crossAx val="168391808"/>
        <c:crosses val="autoZero"/>
        <c:crossBetween val="between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spPr>
            <a:solidFill>
              <a:schemeClr val="accent3">
                <a:lumMod val="75000"/>
              </a:schemeClr>
            </a:solidFill>
          </c:spPr>
          <c:cat>
            <c:strRef>
              <c:f>Calculations!$Q$2:$Q$7</c:f>
              <c:strCache>
                <c:ptCount val="6"/>
                <c:pt idx="0">
                  <c:v>Unit: 38155</c:v>
                </c:pt>
                <c:pt idx="1">
                  <c:v>Unit: 38797</c:v>
                </c:pt>
                <c:pt idx="2">
                  <c:v>Unit: 38150</c:v>
                </c:pt>
                <c:pt idx="3">
                  <c:v>Unit: 38157</c:v>
                </c:pt>
                <c:pt idx="4">
                  <c:v>Unit: 38151</c:v>
                </c:pt>
                <c:pt idx="5">
                  <c:v>Unit: 38148</c:v>
                </c:pt>
              </c:strCache>
            </c:strRef>
          </c:cat>
          <c:val>
            <c:numRef>
              <c:f>Calculations!$R$2:$R$7</c:f>
              <c:numCache>
                <c:formatCode>_(* #,##0_);_(* \(#,##0\);_(* "-"??_);_(@_)</c:formatCode>
                <c:ptCount val="6"/>
                <c:pt idx="0">
                  <c:v>11005792</c:v>
                </c:pt>
                <c:pt idx="1">
                  <c:v>9004660</c:v>
                </c:pt>
                <c:pt idx="2">
                  <c:v>8332568</c:v>
                </c:pt>
                <c:pt idx="3">
                  <c:v>10865507</c:v>
                </c:pt>
                <c:pt idx="4">
                  <c:v>3491490</c:v>
                </c:pt>
                <c:pt idx="5">
                  <c:v>6241862</c:v>
                </c:pt>
              </c:numCache>
            </c:numRef>
          </c:val>
        </c:ser>
        <c:axId val="191504384"/>
        <c:axId val="191506304"/>
      </c:barChart>
      <c:catAx>
        <c:axId val="191504384"/>
        <c:scaling>
          <c:orientation val="minMax"/>
        </c:scaling>
        <c:axPos val="l"/>
        <c:tickLblPos val="nextTo"/>
        <c:crossAx val="191506304"/>
        <c:crosses val="autoZero"/>
        <c:auto val="1"/>
        <c:lblAlgn val="ctr"/>
        <c:lblOffset val="100"/>
      </c:catAx>
      <c:valAx>
        <c:axId val="191506304"/>
        <c:scaling>
          <c:orientation val="minMax"/>
        </c:scaling>
        <c:axPos val="b"/>
        <c:numFmt formatCode="#,##0,," sourceLinked="0"/>
        <c:tickLblPos val="nextTo"/>
        <c:crossAx val="191504384"/>
        <c:crosses val="autoZero"/>
        <c:crossBetween val="between"/>
      </c:valAx>
      <c:spPr>
        <a:noFill/>
        <a:ln>
          <a:noFill/>
        </a:ln>
      </c:spPr>
    </c:plotArea>
    <c:plotVisOnly val="1"/>
  </c:chart>
  <c:spPr>
    <a:noFill/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Calculations!$B$13</c:f>
              <c:strCache>
                <c:ptCount val="1"/>
                <c:pt idx="0">
                  <c:v> Quantity </c:v>
                </c:pt>
              </c:strCache>
            </c:strRef>
          </c:tx>
          <c:spPr>
            <a:gradFill flip="none" rotWithShape="1"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2700000" scaled="0"/>
              <a:tileRect/>
            </a:gradFill>
          </c:spPr>
          <c:cat>
            <c:strRef>
              <c:f>Calculations!$A$14:$A$18</c:f>
              <c:strCache>
                <c:ptCount val="5"/>
                <c:pt idx="0">
                  <c:v>Karachi - 01</c:v>
                </c:pt>
                <c:pt idx="1">
                  <c:v>Karachi - 02</c:v>
                </c:pt>
                <c:pt idx="2">
                  <c:v>Multan - 01</c:v>
                </c:pt>
                <c:pt idx="3">
                  <c:v>Multan - 02</c:v>
                </c:pt>
                <c:pt idx="4">
                  <c:v>Sheikhupura</c:v>
                </c:pt>
              </c:strCache>
            </c:strRef>
          </c:cat>
          <c:val>
            <c:numRef>
              <c:f>Calculations!$B$14:$B$18</c:f>
              <c:numCache>
                <c:formatCode>_(* #,##0_);_(* \(#,##0\);_(* "-"??_);_(@_)</c:formatCode>
                <c:ptCount val="5"/>
                <c:pt idx="0">
                  <c:v>50</c:v>
                </c:pt>
                <c:pt idx="1">
                  <c:v>120</c:v>
                </c:pt>
                <c:pt idx="2">
                  <c:v>140</c:v>
                </c:pt>
                <c:pt idx="3">
                  <c:v>70</c:v>
                </c:pt>
                <c:pt idx="4">
                  <c:v>120</c:v>
                </c:pt>
              </c:numCache>
            </c:numRef>
          </c:val>
        </c:ser>
        <c:axId val="167488896"/>
        <c:axId val="167490688"/>
      </c:barChart>
      <c:catAx>
        <c:axId val="167488896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67490688"/>
        <c:crosses val="autoZero"/>
        <c:auto val="1"/>
        <c:lblAlgn val="ctr"/>
        <c:lblOffset val="100"/>
      </c:catAx>
      <c:valAx>
        <c:axId val="167490688"/>
        <c:scaling>
          <c:orientation val="minMax"/>
        </c:scaling>
        <c:axPos val="l"/>
        <c:numFmt formatCode="_(* #,##0_);_(* \(#,##0\);_(* &quot;-&quot;??_);_(@_)" sourceLinked="1"/>
        <c:tickLblPos val="nextTo"/>
        <c:crossAx val="167488896"/>
        <c:crosses val="autoZero"/>
        <c:crossBetween val="between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plotArea>
      <c:layout>
        <c:manualLayout>
          <c:layoutTarget val="inner"/>
          <c:xMode val="edge"/>
          <c:yMode val="edge"/>
          <c:x val="0"/>
          <c:y val="0"/>
          <c:w val="0.97999998950130685"/>
          <c:h val="1"/>
        </c:manualLayout>
      </c:layout>
      <c:lineChart>
        <c:grouping val="standard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Calculations!$G$26:$L$26</c:f>
              <c:numCache>
                <c:formatCode>_(* #,##0_);_(* \(#,##0\);_(* "-"??_);_(@_)</c:formatCode>
                <c:ptCount val="6"/>
                <c:pt idx="0">
                  <c:v>3028.1</c:v>
                </c:pt>
                <c:pt idx="1">
                  <c:v>3232.81</c:v>
                </c:pt>
                <c:pt idx="2">
                  <c:v>3092.2809999999999</c:v>
                </c:pt>
                <c:pt idx="3">
                  <c:v>3763.2281000000003</c:v>
                </c:pt>
                <c:pt idx="4">
                  <c:v>3405.3228100000001</c:v>
                </c:pt>
                <c:pt idx="5">
                  <c:v>3094.5322809999998</c:v>
                </c:pt>
              </c:numCache>
            </c:numRef>
          </c:val>
        </c:ser>
        <c:marker val="1"/>
        <c:axId val="167500416"/>
        <c:axId val="167506304"/>
      </c:lineChart>
      <c:catAx>
        <c:axId val="167500416"/>
        <c:scaling>
          <c:orientation val="minMax"/>
        </c:scaling>
        <c:delete val="1"/>
        <c:axPos val="b"/>
        <c:tickLblPos val="none"/>
        <c:crossAx val="167506304"/>
        <c:crosses val="autoZero"/>
        <c:auto val="1"/>
        <c:lblAlgn val="ctr"/>
        <c:lblOffset val="100"/>
      </c:catAx>
      <c:valAx>
        <c:axId val="167506304"/>
        <c:scaling>
          <c:orientation val="minMax"/>
        </c:scaling>
        <c:delete val="1"/>
        <c:axPos val="l"/>
        <c:numFmt formatCode="_(* #,##0_);_(* \(#,##0\);_(* &quot;-&quot;??_);_(@_)" sourceLinked="1"/>
        <c:tickLblPos val="none"/>
        <c:crossAx val="167500416"/>
        <c:crosses val="autoZero"/>
        <c:crossBetween val="between"/>
      </c:valAx>
      <c:spPr>
        <a:noFill/>
        <a:ln w="25400">
          <a:noFill/>
        </a:ln>
      </c:spPr>
    </c:plotArea>
    <c:plotVisOnly val="1"/>
  </c:chart>
  <c:spPr>
    <a:noFill/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plotArea>
      <c:layout>
        <c:manualLayout>
          <c:layoutTarget val="inner"/>
          <c:xMode val="edge"/>
          <c:yMode val="edge"/>
          <c:x val="0"/>
          <c:y val="0"/>
          <c:w val="0.97999998950130685"/>
          <c:h val="1"/>
        </c:manualLayout>
      </c:layout>
      <c:lineChart>
        <c:grouping val="standard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Calculations!$G$27:$L$27</c:f>
              <c:numCache>
                <c:formatCode>_(* #,##0_);_(* \(#,##0\);_(* "-"??_);_(@_)</c:formatCode>
                <c:ptCount val="6"/>
                <c:pt idx="0">
                  <c:v>3198.5</c:v>
                </c:pt>
                <c:pt idx="1">
                  <c:v>2706.85</c:v>
                </c:pt>
                <c:pt idx="2">
                  <c:v>2643.6849999999999</c:v>
                </c:pt>
                <c:pt idx="3">
                  <c:v>2435.3685</c:v>
                </c:pt>
                <c:pt idx="4">
                  <c:v>2424.53685</c:v>
                </c:pt>
                <c:pt idx="5">
                  <c:v>3130.453685</c:v>
                </c:pt>
              </c:numCache>
            </c:numRef>
          </c:val>
        </c:ser>
        <c:marker val="1"/>
        <c:axId val="167279616"/>
        <c:axId val="167449344"/>
      </c:lineChart>
      <c:catAx>
        <c:axId val="167279616"/>
        <c:scaling>
          <c:orientation val="minMax"/>
        </c:scaling>
        <c:delete val="1"/>
        <c:axPos val="b"/>
        <c:tickLblPos val="none"/>
        <c:crossAx val="167449344"/>
        <c:crosses val="autoZero"/>
        <c:auto val="1"/>
        <c:lblAlgn val="ctr"/>
        <c:lblOffset val="100"/>
      </c:catAx>
      <c:valAx>
        <c:axId val="167449344"/>
        <c:scaling>
          <c:orientation val="minMax"/>
        </c:scaling>
        <c:delete val="1"/>
        <c:axPos val="l"/>
        <c:numFmt formatCode="_(* #,##0_);_(* \(#,##0\);_(* &quot;-&quot;??_);_(@_)" sourceLinked="1"/>
        <c:tickLblPos val="none"/>
        <c:crossAx val="167279616"/>
        <c:crosses val="autoZero"/>
        <c:crossBetween val="between"/>
      </c:valAx>
      <c:spPr>
        <a:noFill/>
        <a:ln w="25400">
          <a:noFill/>
        </a:ln>
      </c:spPr>
    </c:plotArea>
    <c:plotVisOnly val="1"/>
  </c:chart>
  <c:spPr>
    <a:noFill/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plotArea>
      <c:layout>
        <c:manualLayout>
          <c:layoutTarget val="inner"/>
          <c:xMode val="edge"/>
          <c:yMode val="edge"/>
          <c:x val="0"/>
          <c:y val="0"/>
          <c:w val="0.97999998950130685"/>
          <c:h val="1"/>
        </c:manualLayout>
      </c:layout>
      <c:lineChart>
        <c:grouping val="standard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Calculations!$G$23:$L$23</c:f>
              <c:numCache>
                <c:formatCode>_(* #,##0_);_(* \(#,##0\);_(* "-"??_);_(@_)</c:formatCode>
                <c:ptCount val="6"/>
                <c:pt idx="0">
                  <c:v>10659.6</c:v>
                </c:pt>
                <c:pt idx="1">
                  <c:v>10431.959999999999</c:v>
                </c:pt>
                <c:pt idx="2">
                  <c:v>11046.196</c:v>
                </c:pt>
                <c:pt idx="3">
                  <c:v>10437.6196</c:v>
                </c:pt>
                <c:pt idx="4">
                  <c:v>10296.76196</c:v>
                </c:pt>
                <c:pt idx="5">
                  <c:v>10935.676196</c:v>
                </c:pt>
              </c:numCache>
            </c:numRef>
          </c:val>
        </c:ser>
        <c:marker val="1"/>
        <c:axId val="168377728"/>
        <c:axId val="168424576"/>
      </c:lineChart>
      <c:catAx>
        <c:axId val="168377728"/>
        <c:scaling>
          <c:orientation val="minMax"/>
        </c:scaling>
        <c:delete val="1"/>
        <c:axPos val="b"/>
        <c:tickLblPos val="none"/>
        <c:crossAx val="168424576"/>
        <c:crosses val="autoZero"/>
        <c:auto val="1"/>
        <c:lblAlgn val="ctr"/>
        <c:lblOffset val="100"/>
      </c:catAx>
      <c:valAx>
        <c:axId val="168424576"/>
        <c:scaling>
          <c:orientation val="minMax"/>
        </c:scaling>
        <c:delete val="1"/>
        <c:axPos val="l"/>
        <c:numFmt formatCode="_(* #,##0_);_(* \(#,##0\);_(* &quot;-&quot;??_);_(@_)" sourceLinked="1"/>
        <c:tickLblPos val="none"/>
        <c:crossAx val="168377728"/>
        <c:crosses val="autoZero"/>
        <c:crossBetween val="between"/>
      </c:valAx>
      <c:spPr>
        <a:noFill/>
        <a:ln w="25400">
          <a:noFill/>
        </a:ln>
      </c:spPr>
    </c:plotArea>
    <c:plotVisOnly val="1"/>
  </c:chart>
  <c:spPr>
    <a:noFill/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plotArea>
      <c:layout>
        <c:manualLayout>
          <c:layoutTarget val="inner"/>
          <c:xMode val="edge"/>
          <c:yMode val="edge"/>
          <c:x val="6.666670166231058E-3"/>
          <c:y val="0"/>
          <c:w val="0.99333332983376854"/>
          <c:h val="1"/>
        </c:manualLayout>
      </c:layout>
      <c:lineChart>
        <c:grouping val="standard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Calculations!$G$25:$L$25</c:f>
              <c:numCache>
                <c:formatCode>_(* #,##0_);_(* \(#,##0\);_(* "-"??_);_(@_)</c:formatCode>
                <c:ptCount val="6"/>
                <c:pt idx="0">
                  <c:v>6006.6</c:v>
                </c:pt>
                <c:pt idx="1">
                  <c:v>6273.66</c:v>
                </c:pt>
                <c:pt idx="2">
                  <c:v>6495.366</c:v>
                </c:pt>
                <c:pt idx="3">
                  <c:v>6478.5366000000004</c:v>
                </c:pt>
                <c:pt idx="4">
                  <c:v>5871.8536599999998</c:v>
                </c:pt>
                <c:pt idx="5">
                  <c:v>5965.1853659999997</c:v>
                </c:pt>
              </c:numCache>
            </c:numRef>
          </c:val>
        </c:ser>
        <c:marker val="1"/>
        <c:axId val="168443904"/>
        <c:axId val="168445440"/>
      </c:lineChart>
      <c:catAx>
        <c:axId val="168443904"/>
        <c:scaling>
          <c:orientation val="minMax"/>
        </c:scaling>
        <c:delete val="1"/>
        <c:axPos val="b"/>
        <c:tickLblPos val="none"/>
        <c:crossAx val="168445440"/>
        <c:crosses val="autoZero"/>
        <c:auto val="1"/>
        <c:lblAlgn val="ctr"/>
        <c:lblOffset val="100"/>
      </c:catAx>
      <c:valAx>
        <c:axId val="168445440"/>
        <c:scaling>
          <c:orientation val="minMax"/>
        </c:scaling>
        <c:delete val="1"/>
        <c:axPos val="l"/>
        <c:numFmt formatCode="_(* #,##0_);_(* \(#,##0\);_(* &quot;-&quot;??_);_(@_)" sourceLinked="1"/>
        <c:tickLblPos val="none"/>
        <c:crossAx val="168443904"/>
        <c:crosses val="autoZero"/>
        <c:crossBetween val="between"/>
      </c:valAx>
      <c:spPr>
        <a:noFill/>
        <a:ln w="25400">
          <a:noFill/>
        </a:ln>
      </c:spPr>
    </c:plotArea>
    <c:plotVisOnly val="1"/>
  </c:chart>
  <c:spPr>
    <a:noFill/>
    <a:ln>
      <a:noFill/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Calculations!A1"/><Relationship Id="rId13" Type="http://schemas.openxmlformats.org/officeDocument/2006/relationships/hyperlink" Target="#Calculations!F13"/><Relationship Id="rId18" Type="http://schemas.openxmlformats.org/officeDocument/2006/relationships/chart" Target="../charts/chart5.xml"/><Relationship Id="rId26" Type="http://schemas.openxmlformats.org/officeDocument/2006/relationships/chart" Target="../charts/chart13.xml"/><Relationship Id="rId3" Type="http://schemas.openxmlformats.org/officeDocument/2006/relationships/image" Target="../media/image3.png"/><Relationship Id="rId21" Type="http://schemas.openxmlformats.org/officeDocument/2006/relationships/chart" Target="../charts/chart8.xml"/><Relationship Id="rId7" Type="http://schemas.openxmlformats.org/officeDocument/2006/relationships/image" Target="../media/image5.jpeg"/><Relationship Id="rId12" Type="http://schemas.openxmlformats.org/officeDocument/2006/relationships/hyperlink" Target="#Calculations!G1"/><Relationship Id="rId17" Type="http://schemas.openxmlformats.org/officeDocument/2006/relationships/chart" Target="../charts/chart4.xml"/><Relationship Id="rId25" Type="http://schemas.openxmlformats.org/officeDocument/2006/relationships/chart" Target="../charts/chart12.xml"/><Relationship Id="rId2" Type="http://schemas.openxmlformats.org/officeDocument/2006/relationships/image" Target="../media/image2.png"/><Relationship Id="rId16" Type="http://schemas.openxmlformats.org/officeDocument/2006/relationships/chart" Target="../charts/chart3.xml"/><Relationship Id="rId20" Type="http://schemas.openxmlformats.org/officeDocument/2006/relationships/chart" Target="../charts/chart7.xml"/><Relationship Id="rId1" Type="http://schemas.openxmlformats.org/officeDocument/2006/relationships/image" Target="../media/image1.jpeg"/><Relationship Id="rId6" Type="http://schemas.openxmlformats.org/officeDocument/2006/relationships/chart" Target="../charts/chart2.xml"/><Relationship Id="rId11" Type="http://schemas.openxmlformats.org/officeDocument/2006/relationships/image" Target="../media/image7.jpeg"/><Relationship Id="rId24" Type="http://schemas.openxmlformats.org/officeDocument/2006/relationships/chart" Target="../charts/chart11.xml"/><Relationship Id="rId5" Type="http://schemas.openxmlformats.org/officeDocument/2006/relationships/chart" Target="../charts/chart1.xml"/><Relationship Id="rId15" Type="http://schemas.openxmlformats.org/officeDocument/2006/relationships/hyperlink" Target="#Calculations!D1"/><Relationship Id="rId23" Type="http://schemas.openxmlformats.org/officeDocument/2006/relationships/chart" Target="../charts/chart10.xml"/><Relationship Id="rId10" Type="http://schemas.openxmlformats.org/officeDocument/2006/relationships/hyperlink" Target="#Calculations!A13"/><Relationship Id="rId19" Type="http://schemas.openxmlformats.org/officeDocument/2006/relationships/chart" Target="../charts/chart6.xml"/><Relationship Id="rId4" Type="http://schemas.openxmlformats.org/officeDocument/2006/relationships/image" Target="../media/image4.jpeg"/><Relationship Id="rId9" Type="http://schemas.openxmlformats.org/officeDocument/2006/relationships/image" Target="../media/image6.png"/><Relationship Id="rId14" Type="http://schemas.openxmlformats.org/officeDocument/2006/relationships/hyperlink" Target="#Calculations!K1"/><Relationship Id="rId2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</xdr:colOff>
      <xdr:row>32</xdr:row>
      <xdr:rowOff>4136</xdr:rowOff>
    </xdr:from>
    <xdr:to>
      <xdr:col>17</xdr:col>
      <xdr:colOff>787619</xdr:colOff>
      <xdr:row>50</xdr:row>
      <xdr:rowOff>5041</xdr:rowOff>
    </xdr:to>
    <xdr:pic>
      <xdr:nvPicPr>
        <xdr:cNvPr id="48" name="Picture 47" descr="Background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0081" y="5185736"/>
          <a:ext cx="10319763" cy="2910513"/>
        </a:xfrm>
        <a:prstGeom prst="rect">
          <a:avLst/>
        </a:prstGeom>
      </xdr:spPr>
    </xdr:pic>
    <xdr:clientData/>
  </xdr:twoCellAnchor>
  <xdr:twoCellAnchor editAs="oneCell">
    <xdr:from>
      <xdr:col>13</xdr:col>
      <xdr:colOff>495305</xdr:colOff>
      <xdr:row>32</xdr:row>
      <xdr:rowOff>20899</xdr:rowOff>
    </xdr:from>
    <xdr:to>
      <xdr:col>17</xdr:col>
      <xdr:colOff>699582</xdr:colOff>
      <xdr:row>50</xdr:row>
      <xdr:rowOff>78048</xdr:rowOff>
    </xdr:to>
    <xdr:pic>
      <xdr:nvPicPr>
        <xdr:cNvPr id="47" name="Picture 46" descr="Dashboard Boxes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353430" y="6012124"/>
          <a:ext cx="2528377" cy="2971800"/>
        </a:xfrm>
        <a:prstGeom prst="rect">
          <a:avLst/>
        </a:prstGeom>
      </xdr:spPr>
    </xdr:pic>
    <xdr:clientData/>
  </xdr:twoCellAnchor>
  <xdr:twoCellAnchor editAs="oneCell">
    <xdr:from>
      <xdr:col>9</xdr:col>
      <xdr:colOff>318313</xdr:colOff>
      <xdr:row>32</xdr:row>
      <xdr:rowOff>19050</xdr:rowOff>
    </xdr:from>
    <xdr:to>
      <xdr:col>13</xdr:col>
      <xdr:colOff>498948</xdr:colOff>
      <xdr:row>50</xdr:row>
      <xdr:rowOff>76199</xdr:rowOff>
    </xdr:to>
    <xdr:pic>
      <xdr:nvPicPr>
        <xdr:cNvPr id="44" name="Picture 43" descr="Dashboard Boxes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833288" y="5200650"/>
          <a:ext cx="2523785" cy="2971799"/>
        </a:xfrm>
        <a:prstGeom prst="rect">
          <a:avLst/>
        </a:prstGeom>
      </xdr:spPr>
    </xdr:pic>
    <xdr:clientData/>
  </xdr:twoCellAnchor>
  <xdr:twoCellAnchor editAs="oneCell">
    <xdr:from>
      <xdr:col>1</xdr:col>
      <xdr:colOff>159917</xdr:colOff>
      <xdr:row>32</xdr:row>
      <xdr:rowOff>23605</xdr:rowOff>
    </xdr:from>
    <xdr:to>
      <xdr:col>5</xdr:col>
      <xdr:colOff>229981</xdr:colOff>
      <xdr:row>50</xdr:row>
      <xdr:rowOff>78441</xdr:rowOff>
    </xdr:to>
    <xdr:pic>
      <xdr:nvPicPr>
        <xdr:cNvPr id="40" name="Picture 39" descr="Dashboard Boxes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98652" y="5043840"/>
          <a:ext cx="2490535" cy="2878719"/>
        </a:xfrm>
        <a:prstGeom prst="rect">
          <a:avLst/>
        </a:prstGeom>
      </xdr:spPr>
    </xdr:pic>
    <xdr:clientData/>
  </xdr:twoCellAnchor>
  <xdr:twoCellAnchor editAs="oneCell">
    <xdr:from>
      <xdr:col>5</xdr:col>
      <xdr:colOff>234968</xdr:colOff>
      <xdr:row>32</xdr:row>
      <xdr:rowOff>19050</xdr:rowOff>
    </xdr:from>
    <xdr:to>
      <xdr:col>9</xdr:col>
      <xdr:colOff>325116</xdr:colOff>
      <xdr:row>50</xdr:row>
      <xdr:rowOff>76199</xdr:rowOff>
    </xdr:to>
    <xdr:pic>
      <xdr:nvPicPr>
        <xdr:cNvPr id="34" name="Picture 33" descr="Dashboard Boxes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11543" y="6334125"/>
          <a:ext cx="2528548" cy="2971800"/>
        </a:xfrm>
        <a:prstGeom prst="rect">
          <a:avLst/>
        </a:prstGeom>
      </xdr:spPr>
    </xdr:pic>
    <xdr:clientData/>
  </xdr:twoCellAnchor>
  <xdr:twoCellAnchor editAs="oneCell">
    <xdr:from>
      <xdr:col>1</xdr:col>
      <xdr:colOff>6568</xdr:colOff>
      <xdr:row>9</xdr:row>
      <xdr:rowOff>8214</xdr:rowOff>
    </xdr:from>
    <xdr:to>
      <xdr:col>9</xdr:col>
      <xdr:colOff>1019</xdr:colOff>
      <xdr:row>31</xdr:row>
      <xdr:rowOff>11206</xdr:rowOff>
    </xdr:to>
    <xdr:pic>
      <xdr:nvPicPr>
        <xdr:cNvPr id="28" name="Picture 27" descr="Pie Background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45303" y="1420155"/>
          <a:ext cx="4835392" cy="3454404"/>
        </a:xfrm>
        <a:prstGeom prst="rect">
          <a:avLst/>
        </a:prstGeom>
      </xdr:spPr>
    </xdr:pic>
    <xdr:clientData/>
  </xdr:twoCellAnchor>
  <xdr:twoCellAnchor>
    <xdr:from>
      <xdr:col>0</xdr:col>
      <xdr:colOff>616324</xdr:colOff>
      <xdr:row>9</xdr:row>
      <xdr:rowOff>123264</xdr:rowOff>
    </xdr:from>
    <xdr:to>
      <xdr:col>8</xdr:col>
      <xdr:colOff>526676</xdr:colOff>
      <xdr:row>31</xdr:row>
      <xdr:rowOff>33618</xdr:rowOff>
    </xdr:to>
    <xdr:graphicFrame macro="">
      <xdr:nvGraphicFramePr>
        <xdr:cNvPr id="109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272864</xdr:colOff>
      <xdr:row>33</xdr:row>
      <xdr:rowOff>85725</xdr:rowOff>
    </xdr:from>
    <xdr:to>
      <xdr:col>5</xdr:col>
      <xdr:colOff>63314</xdr:colOff>
      <xdr:row>35</xdr:row>
      <xdr:rowOff>0</xdr:rowOff>
    </xdr:to>
    <xdr:sp macro="" textlink="">
      <xdr:nvSpPr>
        <xdr:cNvPr id="1037" name="Text Box 13"/>
        <xdr:cNvSpPr txBox="1">
          <a:spLocks noChangeArrowheads="1"/>
        </xdr:cNvSpPr>
      </xdr:nvSpPr>
      <xdr:spPr bwMode="auto">
        <a:xfrm>
          <a:off x="911599" y="5262843"/>
          <a:ext cx="2210921" cy="22803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FFFFFF"/>
              </a:solidFill>
              <a:latin typeface="Arial"/>
              <a:cs typeface="Arial"/>
            </a:rPr>
            <a:t>Sales By Region</a:t>
          </a:r>
        </a:p>
      </xdr:txBody>
    </xdr:sp>
    <xdr:clientData/>
  </xdr:twoCellAnchor>
  <xdr:twoCellAnchor>
    <xdr:from>
      <xdr:col>4</xdr:col>
      <xdr:colOff>131976</xdr:colOff>
      <xdr:row>33</xdr:row>
      <xdr:rowOff>127907</xdr:rowOff>
    </xdr:from>
    <xdr:to>
      <xdr:col>9</xdr:col>
      <xdr:colOff>247650</xdr:colOff>
      <xdr:row>49</xdr:row>
      <xdr:rowOff>127907</xdr:rowOff>
    </xdr:to>
    <xdr:graphicFrame macro="">
      <xdr:nvGraphicFramePr>
        <xdr:cNvPr id="1116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371475</xdr:colOff>
      <xdr:row>33</xdr:row>
      <xdr:rowOff>85725</xdr:rowOff>
    </xdr:from>
    <xdr:to>
      <xdr:col>9</xdr:col>
      <xdr:colOff>161925</xdr:colOff>
      <xdr:row>35</xdr:row>
      <xdr:rowOff>0</xdr:rowOff>
    </xdr:to>
    <xdr:sp macro="" textlink="">
      <xdr:nvSpPr>
        <xdr:cNvPr id="1040" name="Text Box 16"/>
        <xdr:cNvSpPr txBox="1">
          <a:spLocks noChangeArrowheads="1"/>
        </xdr:cNvSpPr>
      </xdr:nvSpPr>
      <xdr:spPr bwMode="auto">
        <a:xfrm>
          <a:off x="3448050" y="6562725"/>
          <a:ext cx="22288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FFFFFF"/>
              </a:solidFill>
              <a:latin typeface="Arial"/>
              <a:cs typeface="Arial"/>
            </a:rPr>
            <a:t>Staff By Project</a:t>
          </a:r>
        </a:p>
      </xdr:txBody>
    </xdr:sp>
    <xdr:clientData/>
  </xdr:twoCellAnchor>
  <xdr:twoCellAnchor>
    <xdr:from>
      <xdr:col>10</xdr:col>
      <xdr:colOff>82036</xdr:colOff>
      <xdr:row>33</xdr:row>
      <xdr:rowOff>77666</xdr:rowOff>
    </xdr:from>
    <xdr:to>
      <xdr:col>13</xdr:col>
      <xdr:colOff>285423</xdr:colOff>
      <xdr:row>34</xdr:row>
      <xdr:rowOff>153865</xdr:rowOff>
    </xdr:to>
    <xdr:sp macro="" textlink="">
      <xdr:nvSpPr>
        <xdr:cNvPr id="1043" name="Text Box 19"/>
        <xdr:cNvSpPr txBox="1">
          <a:spLocks noChangeArrowheads="1"/>
        </xdr:cNvSpPr>
      </xdr:nvSpPr>
      <xdr:spPr bwMode="auto">
        <a:xfrm>
          <a:off x="5965124" y="5254784"/>
          <a:ext cx="2142005" cy="233081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FFFFFF"/>
              </a:solidFill>
              <a:latin typeface="Arial"/>
              <a:cs typeface="Arial"/>
            </a:rPr>
            <a:t>Top 5 Output By Plant</a:t>
          </a:r>
        </a:p>
      </xdr:txBody>
    </xdr:sp>
    <xdr:clientData/>
  </xdr:twoCellAnchor>
  <xdr:twoCellAnchor>
    <xdr:from>
      <xdr:col>13</xdr:col>
      <xdr:colOff>571500</xdr:colOff>
      <xdr:row>33</xdr:row>
      <xdr:rowOff>85725</xdr:rowOff>
    </xdr:from>
    <xdr:to>
      <xdr:col>17</xdr:col>
      <xdr:colOff>600075</xdr:colOff>
      <xdr:row>35</xdr:row>
      <xdr:rowOff>0</xdr:rowOff>
    </xdr:to>
    <xdr:sp macro="" textlink="">
      <xdr:nvSpPr>
        <xdr:cNvPr id="1046" name="Text Box 22"/>
        <xdr:cNvSpPr txBox="1">
          <a:spLocks noChangeArrowheads="1"/>
        </xdr:cNvSpPr>
      </xdr:nvSpPr>
      <xdr:spPr bwMode="auto">
        <a:xfrm>
          <a:off x="8429625" y="6238875"/>
          <a:ext cx="2352675" cy="2381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FFFFFF"/>
              </a:solidFill>
              <a:latin typeface="Arial"/>
              <a:cs typeface="Arial"/>
            </a:rPr>
            <a:t>1st Qtr. Sales by Bus. Unit</a:t>
          </a:r>
        </a:p>
      </xdr:txBody>
    </xdr:sp>
    <xdr:clientData/>
  </xdr:twoCellAnchor>
  <xdr:twoCellAnchor editAs="oneCell">
    <xdr:from>
      <xdr:col>0</xdr:col>
      <xdr:colOff>632298</xdr:colOff>
      <xdr:row>0</xdr:row>
      <xdr:rowOff>114300</xdr:rowOff>
    </xdr:from>
    <xdr:to>
      <xdr:col>18</xdr:col>
      <xdr:colOff>5953</xdr:colOff>
      <xdr:row>6</xdr:row>
      <xdr:rowOff>3725</xdr:rowOff>
    </xdr:to>
    <xdr:pic>
      <xdr:nvPicPr>
        <xdr:cNvPr id="29" name="Picture 28" descr="Excel Title.jpg"/>
        <xdr:cNvPicPr>
          <a:picLocks noChangeAspect="1"/>
        </xdr:cNvPicPr>
      </xdr:nvPicPr>
      <xdr:blipFill>
        <a:blip xmlns:r="http://schemas.openxmlformats.org/officeDocument/2006/relationships" r:embed="rId7" cstate="print"/>
        <a:srcRect l="187" r="190"/>
        <a:stretch>
          <a:fillRect/>
        </a:stretch>
      </xdr:blipFill>
      <xdr:spPr>
        <a:xfrm>
          <a:off x="632298" y="114300"/>
          <a:ext cx="10355980" cy="860975"/>
        </a:xfrm>
        <a:prstGeom prst="rect">
          <a:avLst/>
        </a:prstGeom>
      </xdr:spPr>
    </xdr:pic>
    <xdr:clientData/>
  </xdr:twoCellAnchor>
  <xdr:twoCellAnchor editAs="oneCell">
    <xdr:from>
      <xdr:col>7</xdr:col>
      <xdr:colOff>397211</xdr:colOff>
      <xdr:row>6</xdr:row>
      <xdr:rowOff>103525</xdr:rowOff>
    </xdr:from>
    <xdr:to>
      <xdr:col>8</xdr:col>
      <xdr:colOff>554581</xdr:colOff>
      <xdr:row>8</xdr:row>
      <xdr:rowOff>62461</xdr:rowOff>
    </xdr:to>
    <xdr:pic>
      <xdr:nvPicPr>
        <xdr:cNvPr id="31" name="Picture 30" descr="Butto.png">
          <a:hlinkClick xmlns:r="http://schemas.openxmlformats.org/officeDocument/2006/relationships" r:id="rId8" tooltip="Click to Edit Data"/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rcRect l="36839" t="24074" r="48616" b="11111"/>
        <a:stretch>
          <a:fillRect/>
        </a:stretch>
      </xdr:blipFill>
      <xdr:spPr>
        <a:xfrm>
          <a:off x="4666652" y="1044819"/>
          <a:ext cx="762488" cy="272701"/>
        </a:xfrm>
        <a:prstGeom prst="rect">
          <a:avLst/>
        </a:prstGeom>
      </xdr:spPr>
    </xdr:pic>
    <xdr:clientData/>
  </xdr:twoCellAnchor>
  <xdr:twoCellAnchor editAs="oneCell">
    <xdr:from>
      <xdr:col>16</xdr:col>
      <xdr:colOff>491333</xdr:colOff>
      <xdr:row>6</xdr:row>
      <xdr:rowOff>105532</xdr:rowOff>
    </xdr:from>
    <xdr:to>
      <xdr:col>17</xdr:col>
      <xdr:colOff>721973</xdr:colOff>
      <xdr:row>8</xdr:row>
      <xdr:rowOff>64118</xdr:rowOff>
    </xdr:to>
    <xdr:pic>
      <xdr:nvPicPr>
        <xdr:cNvPr id="32" name="Picture 31" descr="Butto.png">
          <a:hlinkClick xmlns:r="http://schemas.openxmlformats.org/officeDocument/2006/relationships" r:id="rId10" tooltip="Click to Edit Data"/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rcRect l="36839" t="24074" r="48616" b="11111"/>
        <a:stretch>
          <a:fillRect/>
        </a:stretch>
      </xdr:blipFill>
      <xdr:spPr>
        <a:xfrm>
          <a:off x="10105980" y="1046826"/>
          <a:ext cx="768522" cy="272351"/>
        </a:xfrm>
        <a:prstGeom prst="rect">
          <a:avLst/>
        </a:prstGeom>
      </xdr:spPr>
    </xdr:pic>
    <xdr:clientData/>
  </xdr:twoCellAnchor>
  <xdr:twoCellAnchor editAs="oneCell">
    <xdr:from>
      <xdr:col>1</xdr:col>
      <xdr:colOff>11206</xdr:colOff>
      <xdr:row>31</xdr:row>
      <xdr:rowOff>1</xdr:rowOff>
    </xdr:from>
    <xdr:to>
      <xdr:col>17</xdr:col>
      <xdr:colOff>781050</xdr:colOff>
      <xdr:row>32</xdr:row>
      <xdr:rowOff>0</xdr:rowOff>
    </xdr:to>
    <xdr:pic>
      <xdr:nvPicPr>
        <xdr:cNvPr id="33" name="Picture 32" descr="Divider.jpg"/>
        <xdr:cNvPicPr>
          <a:picLocks noChangeAspect="1"/>
        </xdr:cNvPicPr>
      </xdr:nvPicPr>
      <xdr:blipFill>
        <a:blip xmlns:r="http://schemas.openxmlformats.org/officeDocument/2006/relationships" r:embed="rId11" cstate="print"/>
        <a:srcRect t="7133" r="1101" b="43902"/>
        <a:stretch>
          <a:fillRect/>
        </a:stretch>
      </xdr:blipFill>
      <xdr:spPr>
        <a:xfrm>
          <a:off x="649381" y="5829301"/>
          <a:ext cx="10313894" cy="161924"/>
        </a:xfrm>
        <a:prstGeom prst="rect">
          <a:avLst/>
        </a:prstGeom>
      </xdr:spPr>
    </xdr:pic>
    <xdr:clientData/>
  </xdr:twoCellAnchor>
  <xdr:twoCellAnchor editAs="oneCell">
    <xdr:from>
      <xdr:col>6</xdr:col>
      <xdr:colOff>499288</xdr:colOff>
      <xdr:row>47</xdr:row>
      <xdr:rowOff>136781</xdr:rowOff>
    </xdr:from>
    <xdr:to>
      <xdr:col>8</xdr:col>
      <xdr:colOff>51541</xdr:colOff>
      <xdr:row>49</xdr:row>
      <xdr:rowOff>95719</xdr:rowOff>
    </xdr:to>
    <xdr:pic>
      <xdr:nvPicPr>
        <xdr:cNvPr id="35" name="Picture 34" descr="Butto.png">
          <a:hlinkClick xmlns:r="http://schemas.openxmlformats.org/officeDocument/2006/relationships" r:id="rId12" tooltip="Click to Edit Data"/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rcRect l="36839" t="24074" r="48616" b="11111"/>
        <a:stretch>
          <a:fillRect/>
        </a:stretch>
      </xdr:blipFill>
      <xdr:spPr>
        <a:xfrm>
          <a:off x="4185463" y="8556881"/>
          <a:ext cx="771453" cy="282787"/>
        </a:xfrm>
        <a:prstGeom prst="rect">
          <a:avLst/>
        </a:prstGeom>
      </xdr:spPr>
    </xdr:pic>
    <xdr:clientData/>
  </xdr:twoCellAnchor>
  <xdr:twoCellAnchor editAs="oneCell">
    <xdr:from>
      <xdr:col>11</xdr:col>
      <xdr:colOff>263262</xdr:colOff>
      <xdr:row>47</xdr:row>
      <xdr:rowOff>139144</xdr:rowOff>
    </xdr:from>
    <xdr:to>
      <xdr:col>12</xdr:col>
      <xdr:colOff>293353</xdr:colOff>
      <xdr:row>49</xdr:row>
      <xdr:rowOff>98082</xdr:rowOff>
    </xdr:to>
    <xdr:pic>
      <xdr:nvPicPr>
        <xdr:cNvPr id="37" name="Picture 36" descr="Butto.png">
          <a:hlinkClick xmlns:r="http://schemas.openxmlformats.org/officeDocument/2006/relationships" r:id="rId13" tooltip="Click to Edit Data"/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rcRect l="36839" t="24074" r="48616" b="11111"/>
        <a:stretch>
          <a:fillRect/>
        </a:stretch>
      </xdr:blipFill>
      <xdr:spPr>
        <a:xfrm>
          <a:off x="6692637" y="8559244"/>
          <a:ext cx="773041" cy="282787"/>
        </a:xfrm>
        <a:prstGeom prst="rect">
          <a:avLst/>
        </a:prstGeom>
      </xdr:spPr>
    </xdr:pic>
    <xdr:clientData/>
  </xdr:twoCellAnchor>
  <xdr:twoCellAnchor editAs="oneCell">
    <xdr:from>
      <xdr:col>15</xdr:col>
      <xdr:colOff>201118</xdr:colOff>
      <xdr:row>47</xdr:row>
      <xdr:rowOff>139450</xdr:rowOff>
    </xdr:from>
    <xdr:to>
      <xdr:col>16</xdr:col>
      <xdr:colOff>401298</xdr:colOff>
      <xdr:row>49</xdr:row>
      <xdr:rowOff>98388</xdr:rowOff>
    </xdr:to>
    <xdr:pic>
      <xdr:nvPicPr>
        <xdr:cNvPr id="39" name="Picture 38" descr="Butto.png">
          <a:hlinkClick xmlns:r="http://schemas.openxmlformats.org/officeDocument/2006/relationships" r:id="rId14" tooltip="Click to Edit Data"/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rcRect l="36839" t="24074" r="48616" b="11111"/>
        <a:stretch>
          <a:fillRect/>
        </a:stretch>
      </xdr:blipFill>
      <xdr:spPr>
        <a:xfrm>
          <a:off x="9278443" y="8559550"/>
          <a:ext cx="771680" cy="282787"/>
        </a:xfrm>
        <a:prstGeom prst="rect">
          <a:avLst/>
        </a:prstGeom>
      </xdr:spPr>
    </xdr:pic>
    <xdr:clientData/>
  </xdr:twoCellAnchor>
  <xdr:twoCellAnchor editAs="oneCell">
    <xdr:from>
      <xdr:col>2</xdr:col>
      <xdr:colOff>376614</xdr:colOff>
      <xdr:row>47</xdr:row>
      <xdr:rowOff>139092</xdr:rowOff>
    </xdr:from>
    <xdr:to>
      <xdr:col>3</xdr:col>
      <xdr:colOff>536086</xdr:colOff>
      <xdr:row>49</xdr:row>
      <xdr:rowOff>98030</xdr:rowOff>
    </xdr:to>
    <xdr:pic>
      <xdr:nvPicPr>
        <xdr:cNvPr id="41" name="Picture 40" descr="Butto.png">
          <a:hlinkClick xmlns:r="http://schemas.openxmlformats.org/officeDocument/2006/relationships" r:id="rId15" tooltip="Click to Edit Data"/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rcRect l="36839" t="24074" r="48616" b="11111"/>
        <a:stretch>
          <a:fillRect/>
        </a:stretch>
      </xdr:blipFill>
      <xdr:spPr>
        <a:xfrm>
          <a:off x="1620467" y="7512563"/>
          <a:ext cx="764590" cy="272702"/>
        </a:xfrm>
        <a:prstGeom prst="rect">
          <a:avLst/>
        </a:prstGeom>
      </xdr:spPr>
    </xdr:pic>
    <xdr:clientData/>
  </xdr:twoCellAnchor>
  <xdr:twoCellAnchor>
    <xdr:from>
      <xdr:col>1</xdr:col>
      <xdr:colOff>139513</xdr:colOff>
      <xdr:row>35</xdr:row>
      <xdr:rowOff>66675</xdr:rowOff>
    </xdr:from>
    <xdr:to>
      <xdr:col>5</xdr:col>
      <xdr:colOff>139514</xdr:colOff>
      <xdr:row>48</xdr:row>
      <xdr:rowOff>47625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551088</xdr:colOff>
      <xdr:row>35</xdr:row>
      <xdr:rowOff>114300</xdr:rowOff>
    </xdr:from>
    <xdr:to>
      <xdr:col>17</xdr:col>
      <xdr:colOff>700768</xdr:colOff>
      <xdr:row>47</xdr:row>
      <xdr:rowOff>123825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340178</xdr:colOff>
      <xdr:row>35</xdr:row>
      <xdr:rowOff>104775</xdr:rowOff>
    </xdr:from>
    <xdr:to>
      <xdr:col>13</xdr:col>
      <xdr:colOff>392206</xdr:colOff>
      <xdr:row>48</xdr:row>
      <xdr:rowOff>38100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0</xdr:colOff>
      <xdr:row>19</xdr:row>
      <xdr:rowOff>0</xdr:rowOff>
    </xdr:from>
    <xdr:to>
      <xdr:col>17</xdr:col>
      <xdr:colOff>795617</xdr:colOff>
      <xdr:row>22</xdr:row>
      <xdr:rowOff>112059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20</xdr:row>
      <xdr:rowOff>89647</xdr:rowOff>
    </xdr:from>
    <xdr:to>
      <xdr:col>17</xdr:col>
      <xdr:colOff>795617</xdr:colOff>
      <xdr:row>24</xdr:row>
      <xdr:rowOff>44824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0</xdr:colOff>
      <xdr:row>13</xdr:row>
      <xdr:rowOff>0</xdr:rowOff>
    </xdr:from>
    <xdr:to>
      <xdr:col>17</xdr:col>
      <xdr:colOff>795617</xdr:colOff>
      <xdr:row>16</xdr:row>
      <xdr:rowOff>112059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17</xdr:col>
      <xdr:colOff>795617</xdr:colOff>
      <xdr:row>19</xdr:row>
      <xdr:rowOff>134471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0</xdr:colOff>
      <xdr:row>14</xdr:row>
      <xdr:rowOff>89646</xdr:rowOff>
    </xdr:from>
    <xdr:to>
      <xdr:col>17</xdr:col>
      <xdr:colOff>795617</xdr:colOff>
      <xdr:row>18</xdr:row>
      <xdr:rowOff>44823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0</xdr:colOff>
      <xdr:row>21</xdr:row>
      <xdr:rowOff>145677</xdr:rowOff>
    </xdr:from>
    <xdr:to>
      <xdr:col>17</xdr:col>
      <xdr:colOff>795617</xdr:colOff>
      <xdr:row>25</xdr:row>
      <xdr:rowOff>100853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15</xdr:col>
      <xdr:colOff>0</xdr:colOff>
      <xdr:row>24</xdr:row>
      <xdr:rowOff>11206</xdr:rowOff>
    </xdr:from>
    <xdr:to>
      <xdr:col>17</xdr:col>
      <xdr:colOff>795617</xdr:colOff>
      <xdr:row>27</xdr:row>
      <xdr:rowOff>123264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15</xdr:col>
      <xdr:colOff>0</xdr:colOff>
      <xdr:row>25</xdr:row>
      <xdr:rowOff>89646</xdr:rowOff>
    </xdr:from>
    <xdr:to>
      <xdr:col>17</xdr:col>
      <xdr:colOff>795617</xdr:colOff>
      <xdr:row>29</xdr:row>
      <xdr:rowOff>44823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0.72562</cdr:x>
      <cdr:y>0.32669</cdr:y>
    </cdr:from>
    <cdr:to>
      <cdr:x>0.8832</cdr:x>
      <cdr:y>0.38667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72022" y="1098251"/>
          <a:ext cx="754007" cy="2016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sng" strike="noStrike" baseline="0">
              <a:solidFill>
                <a:schemeClr val="accent3">
                  <a:lumMod val="50000"/>
                </a:schemeClr>
              </a:solidFill>
              <a:latin typeface="Arial"/>
              <a:cs typeface="Arial"/>
            </a:rPr>
            <a:t>Work Dept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runApp?id=376&amp;lvid=4835&amp;_pj_lib=wowsamp60" preserveFormatting="0" adjustColumnWidth="0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unApp?id=376&amp;lvid=4840&amp;_pj_lib=wowsamp60" refreshOnLoad="1" preserveFormatting="0" adjustColumnWidth="0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unApp?id=376&amp;lvid=4841&amp;_pj_lib=wowsamp60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unApp?id=376&amp;lvid=4833&amp;_pj_lib=wowsamp60" refreshOnLoad="1" preserveFormatting="0" adjustColumnWidth="0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unApp?id=376&amp;lvid=4834&amp;_pj_lib=wowsamp60_1" preserveFormatting="0" adjustColumnWidth="0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unApp?id=376&amp;lvid=4838&amp;_pj_lib=wowsamp60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U189"/>
  <sheetViews>
    <sheetView tabSelected="1" zoomScale="80" zoomScaleNormal="80" workbookViewId="0">
      <selection activeCell="A14" sqref="A14"/>
    </sheetView>
  </sheetViews>
  <sheetFormatPr defaultColWidth="0" defaultRowHeight="12.75" customHeight="1" zeroHeight="1"/>
  <cols>
    <col min="1" max="1" width="9.5703125" customWidth="1"/>
    <col min="2" max="9" width="9.140625" customWidth="1"/>
    <col min="10" max="10" width="6" customWidth="1"/>
    <col min="11" max="11" width="7.7109375" customWidth="1"/>
    <col min="12" max="12" width="11.140625" customWidth="1"/>
    <col min="13" max="13" width="10.28515625" customWidth="1"/>
    <col min="14" max="14" width="12.5703125" customWidth="1"/>
    <col min="15" max="15" width="5.7109375" customWidth="1"/>
    <col min="16" max="16" width="8.5703125" customWidth="1"/>
    <col min="17" max="17" width="8" customWidth="1"/>
    <col min="18" max="18" width="12" customWidth="1"/>
    <col min="19" max="19" width="9.140625" customWidth="1"/>
    <col min="20" max="21" width="0" hidden="1" customWidth="1"/>
    <col min="22" max="256" width="9.140625" hidden="1" customWidth="1"/>
    <col min="257" max="16384" width="9.140625" hidden="1"/>
  </cols>
  <sheetData>
    <row r="1" spans="1:21" ht="12.75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1" ht="12.75" customHeight="1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</row>
    <row r="3" spans="1:21" ht="12.75" customHeight="1">
      <c r="A3" s="1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2"/>
      <c r="T3" s="2"/>
      <c r="U3" s="2"/>
    </row>
    <row r="4" spans="1:21" ht="12.75" customHeight="1">
      <c r="A4" s="1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2"/>
      <c r="T4" s="2"/>
      <c r="U4" s="2"/>
    </row>
    <row r="5" spans="1:21" ht="12.75" customHeight="1">
      <c r="A5" s="1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2"/>
      <c r="T5" s="2"/>
      <c r="U5" s="2"/>
    </row>
    <row r="6" spans="1:21" ht="12.75" customHeight="1" thickBot="1">
      <c r="A6" s="7"/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2"/>
      <c r="T6" s="2"/>
      <c r="U6" s="2"/>
    </row>
    <row r="7" spans="1:21" ht="12.75" customHeight="1">
      <c r="A7" s="5"/>
      <c r="B7" s="71" t="s">
        <v>30</v>
      </c>
      <c r="C7" s="72"/>
      <c r="D7" s="72"/>
      <c r="E7" s="72"/>
      <c r="F7" s="72"/>
      <c r="G7" s="72"/>
      <c r="H7" s="72"/>
      <c r="I7" s="73"/>
      <c r="J7" s="72" t="s">
        <v>31</v>
      </c>
      <c r="K7" s="72"/>
      <c r="L7" s="72"/>
      <c r="M7" s="72"/>
      <c r="N7" s="72"/>
      <c r="O7" s="72"/>
      <c r="P7" s="72"/>
      <c r="Q7" s="72"/>
      <c r="R7" s="80"/>
      <c r="S7" s="6"/>
      <c r="T7" s="2"/>
      <c r="U7" s="2"/>
    </row>
    <row r="8" spans="1:21" ht="12.75" customHeight="1">
      <c r="A8" s="5"/>
      <c r="B8" s="74"/>
      <c r="C8" s="75"/>
      <c r="D8" s="75"/>
      <c r="E8" s="75"/>
      <c r="F8" s="75"/>
      <c r="G8" s="75"/>
      <c r="H8" s="75"/>
      <c r="I8" s="76"/>
      <c r="J8" s="75"/>
      <c r="K8" s="75"/>
      <c r="L8" s="75"/>
      <c r="M8" s="75"/>
      <c r="N8" s="75"/>
      <c r="O8" s="75"/>
      <c r="P8" s="75"/>
      <c r="Q8" s="75"/>
      <c r="R8" s="81"/>
      <c r="S8" s="6"/>
      <c r="T8" s="2"/>
      <c r="U8" s="2"/>
    </row>
    <row r="9" spans="1:21" ht="12.75" customHeight="1" thickBot="1">
      <c r="A9" s="5"/>
      <c r="B9" s="77"/>
      <c r="C9" s="78"/>
      <c r="D9" s="78"/>
      <c r="E9" s="78"/>
      <c r="F9" s="78"/>
      <c r="G9" s="78"/>
      <c r="H9" s="78"/>
      <c r="I9" s="79"/>
      <c r="J9" s="78"/>
      <c r="K9" s="78"/>
      <c r="L9" s="78"/>
      <c r="M9" s="78"/>
      <c r="N9" s="78"/>
      <c r="O9" s="78"/>
      <c r="P9" s="78"/>
      <c r="Q9" s="78"/>
      <c r="R9" s="82"/>
      <c r="S9" s="6"/>
      <c r="T9" s="2"/>
      <c r="U9" s="2"/>
    </row>
    <row r="10" spans="1:21" ht="12.75" customHeight="1" thickBot="1">
      <c r="A10" s="5"/>
      <c r="B10" s="83"/>
      <c r="C10" s="84"/>
      <c r="D10" s="84"/>
      <c r="E10" s="84"/>
      <c r="F10" s="84"/>
      <c r="G10" s="84"/>
      <c r="H10" s="84"/>
      <c r="I10" s="85"/>
      <c r="J10" s="95" t="s">
        <v>83</v>
      </c>
      <c r="K10" s="96"/>
      <c r="L10" s="96"/>
      <c r="M10" s="96"/>
      <c r="N10" s="96"/>
      <c r="O10" s="96"/>
      <c r="P10" s="90"/>
      <c r="Q10" s="90"/>
      <c r="R10" s="91"/>
      <c r="S10" s="6"/>
      <c r="T10" s="2"/>
      <c r="U10" s="2"/>
    </row>
    <row r="11" spans="1:21" ht="12.75" customHeight="1">
      <c r="A11" s="5"/>
      <c r="B11" s="86"/>
      <c r="C11" s="87"/>
      <c r="D11" s="87"/>
      <c r="E11" s="87"/>
      <c r="F11" s="87"/>
      <c r="G11" s="87"/>
      <c r="H11" s="87"/>
      <c r="I11" s="88"/>
      <c r="J11" s="97"/>
      <c r="K11" s="98"/>
      <c r="L11" s="98"/>
      <c r="M11" s="98"/>
      <c r="N11" s="98"/>
      <c r="O11" s="98"/>
      <c r="P11" s="92"/>
      <c r="Q11" s="93"/>
      <c r="R11" s="94"/>
      <c r="S11" s="6"/>
      <c r="T11" s="2"/>
      <c r="U11" s="2"/>
    </row>
    <row r="12" spans="1:21" ht="12.75" customHeight="1">
      <c r="A12" s="5"/>
      <c r="B12" s="86"/>
      <c r="C12" s="87"/>
      <c r="D12" s="87"/>
      <c r="E12" s="87"/>
      <c r="F12" s="87"/>
      <c r="G12" s="87"/>
      <c r="H12" s="87"/>
      <c r="I12" s="88"/>
      <c r="J12" s="97"/>
      <c r="K12" s="98"/>
      <c r="L12" s="98"/>
      <c r="M12" s="98"/>
      <c r="N12" s="98"/>
      <c r="O12" s="98"/>
      <c r="P12" s="24"/>
      <c r="Q12" s="24"/>
      <c r="R12" s="24"/>
      <c r="S12" s="6"/>
      <c r="T12" s="2"/>
      <c r="U12" s="2"/>
    </row>
    <row r="13" spans="1:21" ht="12.75" customHeight="1" thickBot="1">
      <c r="A13" s="5"/>
      <c r="B13" s="86"/>
      <c r="C13" s="87"/>
      <c r="D13" s="87"/>
      <c r="E13" s="87"/>
      <c r="F13" s="87"/>
      <c r="G13" s="87"/>
      <c r="H13" s="87"/>
      <c r="I13" s="88"/>
      <c r="J13" s="13" t="s">
        <v>32</v>
      </c>
      <c r="K13" s="14" t="s">
        <v>4</v>
      </c>
      <c r="L13" s="15"/>
      <c r="M13" s="16"/>
      <c r="N13" s="25" t="s">
        <v>5</v>
      </c>
      <c r="O13" s="28"/>
      <c r="P13" s="25" t="s">
        <v>73</v>
      </c>
      <c r="Q13" s="26"/>
      <c r="R13" s="27"/>
      <c r="S13" s="6"/>
      <c r="T13" s="2"/>
      <c r="U13" s="2"/>
    </row>
    <row r="14" spans="1:21" ht="12.75" customHeight="1">
      <c r="A14" s="5"/>
      <c r="B14" s="86"/>
      <c r="C14" s="87"/>
      <c r="D14" s="87"/>
      <c r="E14" s="87"/>
      <c r="F14" s="87"/>
      <c r="G14" s="87"/>
      <c r="H14" s="87"/>
      <c r="I14" s="88"/>
      <c r="J14" s="33">
        <v>1</v>
      </c>
      <c r="K14" s="101" t="str">
        <f>CONCATENATE(Calculations!B23,", ", Calculations!A23)</f>
        <v>Nooruddin Surani, NS</v>
      </c>
      <c r="L14" s="102"/>
      <c r="M14" s="103"/>
      <c r="N14" s="29">
        <f>Calculations!C23</f>
        <v>10935.676196</v>
      </c>
      <c r="O14" s="30"/>
      <c r="P14" s="106"/>
      <c r="Q14" s="106"/>
      <c r="R14" s="107"/>
      <c r="S14" s="6"/>
      <c r="T14" s="2"/>
      <c r="U14" s="2"/>
    </row>
    <row r="15" spans="1:21" ht="12.75" customHeight="1">
      <c r="A15" s="5"/>
      <c r="B15" s="86"/>
      <c r="C15" s="87"/>
      <c r="D15" s="87"/>
      <c r="E15" s="87"/>
      <c r="F15" s="87"/>
      <c r="G15" s="87"/>
      <c r="H15" s="87"/>
      <c r="I15" s="88"/>
      <c r="J15" s="34"/>
      <c r="K15" s="62"/>
      <c r="L15" s="63"/>
      <c r="M15" s="64"/>
      <c r="N15" s="31"/>
      <c r="O15" s="32"/>
      <c r="P15" s="37"/>
      <c r="Q15" s="37"/>
      <c r="R15" s="38"/>
      <c r="S15" s="6"/>
      <c r="T15" s="2"/>
      <c r="U15" s="2"/>
    </row>
    <row r="16" spans="1:21" ht="12.75" customHeight="1">
      <c r="A16" s="5"/>
      <c r="B16" s="86"/>
      <c r="C16" s="87"/>
      <c r="D16" s="87"/>
      <c r="E16" s="87"/>
      <c r="F16" s="87"/>
      <c r="G16" s="87"/>
      <c r="H16" s="87"/>
      <c r="I16" s="88"/>
      <c r="J16" s="60">
        <v>2</v>
      </c>
      <c r="K16" s="65" t="str">
        <f>CONCATENATE(Calculations!B24,", ", Calculations!A24)</f>
        <v>Imran Qureshi, IQ</v>
      </c>
      <c r="L16" s="66"/>
      <c r="M16" s="67"/>
      <c r="N16" s="41">
        <f>Calculations!C24</f>
        <v>10470.004875999999</v>
      </c>
      <c r="O16" s="42"/>
      <c r="P16" s="35"/>
      <c r="Q16" s="35"/>
      <c r="R16" s="36"/>
      <c r="S16" s="6"/>
      <c r="T16" s="2"/>
      <c r="U16" s="2"/>
    </row>
    <row r="17" spans="1:21" ht="12.75" customHeight="1">
      <c r="A17" s="5"/>
      <c r="B17" s="86"/>
      <c r="C17" s="87"/>
      <c r="D17" s="87"/>
      <c r="E17" s="87"/>
      <c r="F17" s="87"/>
      <c r="G17" s="87"/>
      <c r="H17" s="87"/>
      <c r="I17" s="88"/>
      <c r="J17" s="60"/>
      <c r="K17" s="65"/>
      <c r="L17" s="66"/>
      <c r="M17" s="67"/>
      <c r="N17" s="41"/>
      <c r="O17" s="42"/>
      <c r="P17" s="35"/>
      <c r="Q17" s="35"/>
      <c r="R17" s="36"/>
      <c r="S17" s="6"/>
      <c r="T17" s="2"/>
      <c r="U17" s="2"/>
    </row>
    <row r="18" spans="1:21" ht="12.75" customHeight="1">
      <c r="A18" s="5"/>
      <c r="B18" s="86"/>
      <c r="C18" s="87"/>
      <c r="D18" s="87"/>
      <c r="E18" s="87"/>
      <c r="F18" s="87"/>
      <c r="G18" s="87"/>
      <c r="H18" s="87"/>
      <c r="I18" s="88"/>
      <c r="J18" s="34">
        <v>3</v>
      </c>
      <c r="K18" s="62" t="str">
        <f>CONCATENATE(Calculations!B25,", ", Calculations!A25)</f>
        <v>Jahangir Sachwani, JS</v>
      </c>
      <c r="L18" s="63"/>
      <c r="M18" s="64"/>
      <c r="N18" s="43">
        <f>Calculations!C25</f>
        <v>5965.1853659999997</v>
      </c>
      <c r="O18" s="44"/>
      <c r="P18" s="37"/>
      <c r="Q18" s="37"/>
      <c r="R18" s="38"/>
      <c r="S18" s="6"/>
      <c r="T18" s="2"/>
      <c r="U18" s="2"/>
    </row>
    <row r="19" spans="1:21" ht="12.75" customHeight="1">
      <c r="A19" s="5"/>
      <c r="B19" s="86"/>
      <c r="C19" s="87"/>
      <c r="D19" s="87"/>
      <c r="E19" s="87"/>
      <c r="F19" s="87"/>
      <c r="G19" s="87"/>
      <c r="H19" s="87"/>
      <c r="I19" s="88"/>
      <c r="J19" s="34"/>
      <c r="K19" s="62"/>
      <c r="L19" s="63"/>
      <c r="M19" s="64"/>
      <c r="N19" s="43"/>
      <c r="O19" s="44"/>
      <c r="P19" s="37"/>
      <c r="Q19" s="37"/>
      <c r="R19" s="38"/>
      <c r="S19" s="6"/>
      <c r="T19" s="2"/>
      <c r="U19" s="2"/>
    </row>
    <row r="20" spans="1:21" ht="12.75" customHeight="1">
      <c r="A20" s="5"/>
      <c r="B20" s="86"/>
      <c r="C20" s="87"/>
      <c r="D20" s="87"/>
      <c r="E20" s="87"/>
      <c r="F20" s="87"/>
      <c r="G20" s="87"/>
      <c r="H20" s="87"/>
      <c r="I20" s="88"/>
      <c r="J20" s="60">
        <v>4</v>
      </c>
      <c r="K20" s="65" t="str">
        <f>CONCATENATE(Calculations!B26,", ", Calculations!A26)</f>
        <v>Minhaj-ul-Afreen, MA</v>
      </c>
      <c r="L20" s="66"/>
      <c r="M20" s="67"/>
      <c r="N20" s="41">
        <f>Calculations!C26</f>
        <v>3094.5322809999998</v>
      </c>
      <c r="O20" s="42"/>
      <c r="P20" s="35"/>
      <c r="Q20" s="35"/>
      <c r="R20" s="36"/>
      <c r="S20" s="6"/>
      <c r="T20" s="2"/>
      <c r="U20" s="2"/>
    </row>
    <row r="21" spans="1:21" ht="12.75" customHeight="1">
      <c r="A21" s="5"/>
      <c r="B21" s="86"/>
      <c r="C21" s="87"/>
      <c r="D21" s="87"/>
      <c r="E21" s="87"/>
      <c r="F21" s="87"/>
      <c r="G21" s="87"/>
      <c r="H21" s="87"/>
      <c r="I21" s="88"/>
      <c r="J21" s="60"/>
      <c r="K21" s="65"/>
      <c r="L21" s="66"/>
      <c r="M21" s="67"/>
      <c r="N21" s="41"/>
      <c r="O21" s="42"/>
      <c r="P21" s="35"/>
      <c r="Q21" s="35"/>
      <c r="R21" s="36"/>
      <c r="S21" s="6"/>
      <c r="T21" s="2"/>
      <c r="U21" s="2"/>
    </row>
    <row r="22" spans="1:21" ht="12.75" customHeight="1">
      <c r="A22" s="5"/>
      <c r="B22" s="86"/>
      <c r="C22" s="87"/>
      <c r="D22" s="87"/>
      <c r="E22" s="87"/>
      <c r="F22" s="87"/>
      <c r="G22" s="87"/>
      <c r="H22" s="87"/>
      <c r="I22" s="88"/>
      <c r="J22" s="34">
        <v>5</v>
      </c>
      <c r="K22" s="62" t="str">
        <f>CONCATENATE(Calculations!B27,", ", Calculations!A27)</f>
        <v>Amin Shah, AS</v>
      </c>
      <c r="L22" s="63"/>
      <c r="M22" s="64"/>
      <c r="N22" s="43">
        <f>Calculations!C27</f>
        <v>3130.453685</v>
      </c>
      <c r="O22" s="44"/>
      <c r="P22" s="37"/>
      <c r="Q22" s="37"/>
      <c r="R22" s="38"/>
      <c r="S22" s="6"/>
      <c r="T22" s="2"/>
      <c r="U22" s="2"/>
    </row>
    <row r="23" spans="1:21" ht="12.75" customHeight="1">
      <c r="A23" s="5"/>
      <c r="B23" s="86"/>
      <c r="C23" s="87"/>
      <c r="D23" s="87"/>
      <c r="E23" s="87"/>
      <c r="F23" s="87"/>
      <c r="G23" s="87"/>
      <c r="H23" s="87"/>
      <c r="I23" s="88"/>
      <c r="J23" s="34"/>
      <c r="K23" s="62"/>
      <c r="L23" s="63"/>
      <c r="M23" s="64"/>
      <c r="N23" s="43"/>
      <c r="O23" s="44"/>
      <c r="P23" s="37"/>
      <c r="Q23" s="37"/>
      <c r="R23" s="38"/>
      <c r="S23" s="6"/>
      <c r="T23" s="2"/>
      <c r="U23" s="2"/>
    </row>
    <row r="24" spans="1:21" ht="12.75" customHeight="1">
      <c r="A24" s="5"/>
      <c r="B24" s="86"/>
      <c r="C24" s="87"/>
      <c r="D24" s="87"/>
      <c r="E24" s="87"/>
      <c r="F24" s="87"/>
      <c r="G24" s="87"/>
      <c r="H24" s="87"/>
      <c r="I24" s="88"/>
      <c r="J24" s="61">
        <v>6</v>
      </c>
      <c r="K24" s="65" t="str">
        <f>CONCATENATE(Calculations!B28,", ", Calculations!A28)</f>
        <v>Umair Bhatti, UB</v>
      </c>
      <c r="L24" s="66"/>
      <c r="M24" s="67"/>
      <c r="N24" s="41">
        <f>Calculations!C28</f>
        <v>2156.9714899999999</v>
      </c>
      <c r="O24" s="42"/>
      <c r="P24" s="35"/>
      <c r="Q24" s="35"/>
      <c r="R24" s="36"/>
      <c r="S24" s="6"/>
      <c r="T24" s="2"/>
      <c r="U24" s="2"/>
    </row>
    <row r="25" spans="1:21" ht="12.75" customHeight="1">
      <c r="A25" s="5"/>
      <c r="B25" s="86"/>
      <c r="C25" s="87"/>
      <c r="D25" s="87"/>
      <c r="E25" s="87"/>
      <c r="F25" s="87"/>
      <c r="G25" s="87"/>
      <c r="H25" s="87"/>
      <c r="I25" s="88"/>
      <c r="J25" s="61"/>
      <c r="K25" s="65"/>
      <c r="L25" s="66"/>
      <c r="M25" s="67"/>
      <c r="N25" s="41"/>
      <c r="O25" s="42"/>
      <c r="P25" s="35"/>
      <c r="Q25" s="35"/>
      <c r="R25" s="36"/>
      <c r="S25" s="6"/>
      <c r="T25" s="2"/>
      <c r="U25" s="2"/>
    </row>
    <row r="26" spans="1:21" ht="12.75" customHeight="1">
      <c r="A26" s="5"/>
      <c r="B26" s="86"/>
      <c r="C26" s="87"/>
      <c r="D26" s="87"/>
      <c r="E26" s="87"/>
      <c r="F26" s="87"/>
      <c r="G26" s="87"/>
      <c r="H26" s="87"/>
      <c r="I26" s="88"/>
      <c r="J26" s="99">
        <v>7</v>
      </c>
      <c r="K26" s="62" t="str">
        <f>CONCATENATE(Calculations!B29,", ", Calculations!A29)</f>
        <v>Syed Safdar Qadri, SQ</v>
      </c>
      <c r="L26" s="63"/>
      <c r="M26" s="64"/>
      <c r="N26" s="43">
        <f>Calculations!C29</f>
        <v>1525.356976</v>
      </c>
      <c r="O26" s="44"/>
      <c r="P26" s="37"/>
      <c r="Q26" s="37"/>
      <c r="R26" s="38"/>
      <c r="S26" s="6"/>
      <c r="T26" s="2"/>
      <c r="U26" s="2"/>
    </row>
    <row r="27" spans="1:21" ht="12.75" customHeight="1">
      <c r="A27" s="5"/>
      <c r="B27" s="86"/>
      <c r="C27" s="87"/>
      <c r="D27" s="87"/>
      <c r="E27" s="87"/>
      <c r="F27" s="87"/>
      <c r="G27" s="87"/>
      <c r="H27" s="87"/>
      <c r="I27" s="88"/>
      <c r="J27" s="99"/>
      <c r="K27" s="62"/>
      <c r="L27" s="63"/>
      <c r="M27" s="64"/>
      <c r="N27" s="43"/>
      <c r="O27" s="44"/>
      <c r="P27" s="37"/>
      <c r="Q27" s="37"/>
      <c r="R27" s="38"/>
      <c r="S27" s="6"/>
      <c r="T27" s="2"/>
      <c r="U27" s="2"/>
    </row>
    <row r="28" spans="1:21" ht="12.75" customHeight="1">
      <c r="A28" s="5"/>
      <c r="B28" s="86"/>
      <c r="C28" s="87"/>
      <c r="D28" s="87"/>
      <c r="E28" s="87"/>
      <c r="F28" s="87"/>
      <c r="G28" s="87"/>
      <c r="H28" s="87"/>
      <c r="I28" s="88"/>
      <c r="J28" s="61">
        <v>8</v>
      </c>
      <c r="K28" s="65" t="str">
        <f>CONCATENATE(Calculations!B30,", ", Calculations!A30)</f>
        <v>Amanullah Vellani, AV</v>
      </c>
      <c r="L28" s="66"/>
      <c r="M28" s="67"/>
      <c r="N28" s="41">
        <f>Calculations!C30</f>
        <v>1788.77917</v>
      </c>
      <c r="O28" s="42"/>
      <c r="P28" s="35"/>
      <c r="Q28" s="35"/>
      <c r="R28" s="36"/>
      <c r="S28" s="6"/>
      <c r="T28" s="2"/>
      <c r="U28" s="2"/>
    </row>
    <row r="29" spans="1:21" ht="12.75" customHeight="1" thickBot="1">
      <c r="A29" s="5"/>
      <c r="B29" s="86"/>
      <c r="C29" s="87"/>
      <c r="D29" s="87"/>
      <c r="E29" s="87"/>
      <c r="F29" s="87"/>
      <c r="G29" s="87"/>
      <c r="H29" s="87"/>
      <c r="I29" s="88"/>
      <c r="J29" s="100"/>
      <c r="K29" s="68"/>
      <c r="L29" s="69"/>
      <c r="M29" s="70"/>
      <c r="N29" s="104"/>
      <c r="O29" s="105"/>
      <c r="P29" s="39"/>
      <c r="Q29" s="39"/>
      <c r="R29" s="40"/>
      <c r="S29" s="6"/>
      <c r="T29" s="2"/>
      <c r="U29" s="2"/>
    </row>
    <row r="30" spans="1:21" ht="12.75" customHeight="1">
      <c r="A30" s="5"/>
      <c r="B30" s="86"/>
      <c r="C30" s="87"/>
      <c r="D30" s="87"/>
      <c r="E30" s="87"/>
      <c r="F30" s="87"/>
      <c r="G30" s="87"/>
      <c r="H30" s="87"/>
      <c r="I30" s="88"/>
      <c r="J30" s="48" t="s">
        <v>2</v>
      </c>
      <c r="K30" s="49"/>
      <c r="L30" s="49"/>
      <c r="M30" s="52">
        <f ca="1">NOW()</f>
        <v>40650.597768865744</v>
      </c>
      <c r="N30" s="53"/>
      <c r="O30" s="53"/>
      <c r="P30" s="53"/>
      <c r="Q30" s="53"/>
      <c r="R30" s="54"/>
      <c r="S30" s="6"/>
      <c r="T30" s="2"/>
      <c r="U30" s="2"/>
    </row>
    <row r="31" spans="1:21" ht="12.75" customHeight="1" thickBot="1">
      <c r="A31" s="5"/>
      <c r="B31" s="86"/>
      <c r="C31" s="87"/>
      <c r="D31" s="87"/>
      <c r="E31" s="87"/>
      <c r="F31" s="87"/>
      <c r="G31" s="87"/>
      <c r="H31" s="87"/>
      <c r="I31" s="88"/>
      <c r="J31" s="50"/>
      <c r="K31" s="51"/>
      <c r="L31" s="51"/>
      <c r="M31" s="55"/>
      <c r="N31" s="55"/>
      <c r="O31" s="55"/>
      <c r="P31" s="55"/>
      <c r="Q31" s="55"/>
      <c r="R31" s="56"/>
      <c r="S31" s="6"/>
      <c r="T31" s="2"/>
      <c r="U31" s="2"/>
    </row>
    <row r="32" spans="1:21" ht="12.75" customHeight="1">
      <c r="A32" s="5"/>
      <c r="B32" s="57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9"/>
      <c r="S32" s="6"/>
      <c r="T32" s="2"/>
      <c r="U32" s="2"/>
    </row>
    <row r="33" spans="1:21" ht="12.75" customHeight="1">
      <c r="A33" s="5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6"/>
      <c r="T33" s="2"/>
      <c r="U33" s="2"/>
    </row>
    <row r="34" spans="1:21" ht="12.75" customHeight="1">
      <c r="A34" s="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6"/>
      <c r="T34" s="2"/>
      <c r="U34" s="2"/>
    </row>
    <row r="35" spans="1:21" ht="12.75" customHeight="1">
      <c r="A35" s="5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6"/>
      <c r="T35" s="2"/>
      <c r="U35" s="2"/>
    </row>
    <row r="36" spans="1:21" ht="12.75" customHeight="1">
      <c r="A36" s="5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6"/>
      <c r="T36" s="2"/>
      <c r="U36" s="2"/>
    </row>
    <row r="37" spans="1:21" ht="12.75" customHeight="1">
      <c r="A37" s="5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6"/>
      <c r="T37" s="2"/>
      <c r="U37" s="2"/>
    </row>
    <row r="38" spans="1:21" ht="12.75" customHeight="1">
      <c r="A38" s="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6"/>
      <c r="T38" s="2"/>
      <c r="U38" s="2"/>
    </row>
    <row r="39" spans="1:21" ht="12.75" customHeight="1">
      <c r="A39" s="5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6"/>
      <c r="T39" s="2"/>
      <c r="U39" s="2"/>
    </row>
    <row r="40" spans="1:21" ht="12.75" customHeight="1">
      <c r="A40" s="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6"/>
      <c r="T40" s="2"/>
      <c r="U40" s="2"/>
    </row>
    <row r="41" spans="1:21" ht="12.75" customHeight="1">
      <c r="A41" s="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6"/>
      <c r="T41" s="2"/>
      <c r="U41" s="2"/>
    </row>
    <row r="42" spans="1:21" ht="12.75" customHeight="1">
      <c r="A42" s="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6"/>
      <c r="T42" s="2"/>
      <c r="U42" s="2"/>
    </row>
    <row r="43" spans="1:21" ht="12.75" customHeight="1">
      <c r="A43" s="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6"/>
      <c r="T43" s="2"/>
      <c r="U43" s="2"/>
    </row>
    <row r="44" spans="1:21" ht="12.75" customHeight="1">
      <c r="A44" s="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6"/>
      <c r="T44" s="2"/>
      <c r="U44" s="2"/>
    </row>
    <row r="45" spans="1:21" ht="12.75" customHeight="1">
      <c r="A45" s="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6"/>
      <c r="T45" s="2"/>
      <c r="U45" s="2"/>
    </row>
    <row r="46" spans="1:21" ht="12.75" customHeight="1">
      <c r="A46" s="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6"/>
      <c r="T46" s="2"/>
      <c r="U46" s="2"/>
    </row>
    <row r="47" spans="1:21" ht="12.75" customHeight="1">
      <c r="A47" s="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6"/>
      <c r="T47" s="2"/>
      <c r="U47" s="2"/>
    </row>
    <row r="48" spans="1:21" ht="12.75" customHeight="1">
      <c r="A48" s="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6"/>
      <c r="T48" s="2"/>
      <c r="U48" s="2"/>
    </row>
    <row r="49" spans="1:21" ht="12.75" customHeight="1">
      <c r="A49" s="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6"/>
      <c r="T49" s="2"/>
      <c r="U49" s="2"/>
    </row>
    <row r="50" spans="1:21" ht="12.75" customHeight="1">
      <c r="A50" s="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6"/>
      <c r="T50" s="2"/>
      <c r="U50" s="2"/>
    </row>
    <row r="51" spans="1:21" ht="12.75" customHeight="1" thickBot="1">
      <c r="A51" s="2"/>
      <c r="B51" s="45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7"/>
      <c r="S51" s="2"/>
      <c r="T51" s="2"/>
      <c r="U51" s="2"/>
    </row>
    <row r="52" spans="1:21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12.75" hidden="1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10">
        <v>2</v>
      </c>
      <c r="N53" s="17" t="s">
        <v>79</v>
      </c>
      <c r="P53" s="2"/>
      <c r="Q53" s="2"/>
      <c r="R53" s="2"/>
      <c r="S53" s="2"/>
      <c r="T53" s="2"/>
      <c r="U53" s="2"/>
    </row>
    <row r="54" spans="1:21" ht="12.75" hidden="1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7" t="s">
        <v>80</v>
      </c>
      <c r="O54" s="10"/>
      <c r="P54" s="10"/>
      <c r="Q54" s="10"/>
      <c r="R54" s="10"/>
      <c r="S54" s="10"/>
    </row>
    <row r="55" spans="1:21" ht="12.75" hidden="1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</row>
    <row r="56" spans="1:21" ht="12.75" hidden="1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</row>
    <row r="57" spans="1:21" ht="12.75" hidden="1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</row>
    <row r="58" spans="1:21" ht="12.75" hidden="1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 spans="1:21" ht="12.75" hidden="1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</row>
    <row r="60" spans="1:21" ht="12.75" hidden="1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</row>
    <row r="61" spans="1:21" ht="12.75" hidden="1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</row>
    <row r="62" spans="1:21" ht="12.75" hidden="1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</row>
    <row r="63" spans="1:21" ht="12.75" hidden="1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</row>
    <row r="64" spans="1:21" ht="12.75" hidden="1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</row>
    <row r="65" spans="1:19" ht="12.75" hidden="1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</row>
    <row r="66" spans="1:19" ht="12.75" hidden="1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</row>
    <row r="67" spans="1:19" ht="12.75" hidden="1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</row>
    <row r="68" spans="1:19" ht="12.75" hidden="1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</row>
    <row r="69" spans="1:19" ht="12.75" hidden="1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</row>
    <row r="70" spans="1:19" ht="12.75" hidden="1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</row>
    <row r="71" spans="1:19" ht="12.75" hidden="1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</row>
    <row r="72" spans="1:19" ht="12.75" hidden="1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</row>
    <row r="73" spans="1:19" ht="12.75" hidden="1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</row>
    <row r="74" spans="1:19" ht="12.75" hidden="1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</row>
    <row r="75" spans="1:19" ht="12.75" hidden="1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</row>
    <row r="76" spans="1:19" ht="12.75" hidden="1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</row>
    <row r="77" spans="1:19" ht="12.75" hidden="1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</row>
    <row r="78" spans="1:19" ht="12.75" hidden="1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</row>
    <row r="79" spans="1:19" ht="12.75" hidden="1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</row>
    <row r="80" spans="1:19" ht="12.75" hidden="1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</row>
    <row r="81" spans="1:19" ht="12.75" hidden="1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</row>
    <row r="82" spans="1:19" ht="12.75" hidden="1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</row>
    <row r="83" spans="1:19" ht="12.75" hidden="1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</row>
    <row r="84" spans="1:19" ht="12.75" hidden="1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</row>
    <row r="85" spans="1:19" ht="12.75" hidden="1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</row>
    <row r="86" spans="1:19" ht="12.75" hidden="1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</row>
    <row r="87" spans="1:19" ht="12.75" hidden="1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</row>
    <row r="88" spans="1:19" ht="12.75" hidden="1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</row>
    <row r="89" spans="1:19" ht="12.75" hidden="1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</row>
    <row r="90" spans="1:19" ht="12.75" hidden="1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</row>
    <row r="91" spans="1:19" ht="12.75" hidden="1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</row>
    <row r="92" spans="1:19" ht="12.75" hidden="1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</row>
    <row r="93" spans="1:19" ht="12.75" hidden="1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</row>
    <row r="94" spans="1:19" ht="12.75" hidden="1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</row>
    <row r="95" spans="1:19" ht="12.75" hidden="1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</row>
    <row r="96" spans="1:19" ht="12.75" hidden="1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</row>
    <row r="97" spans="1:19" ht="12.75" hidden="1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</row>
    <row r="98" spans="1:19" ht="12.75" hidden="1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</row>
    <row r="99" spans="1:19" ht="12.75" hidden="1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</row>
    <row r="100" spans="1:19" ht="12.75" hidden="1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</row>
    <row r="101" spans="1:19" ht="12.75" hidden="1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</row>
    <row r="102" spans="1:19" ht="12.75" hidden="1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</row>
    <row r="103" spans="1:19" ht="12.75" hidden="1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</row>
    <row r="104" spans="1:19" ht="12.75" hidden="1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</row>
    <row r="105" spans="1:19" ht="12.75" hidden="1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</row>
    <row r="106" spans="1:19" ht="12.75" hidden="1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</row>
    <row r="107" spans="1:19" ht="12.75" hidden="1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</row>
    <row r="108" spans="1:19" ht="12.75" hidden="1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</row>
    <row r="109" spans="1:19" ht="12.75" hidden="1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</row>
    <row r="110" spans="1:19" ht="12.75" hidden="1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</row>
    <row r="111" spans="1:19" ht="12.75" hidden="1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</row>
    <row r="112" spans="1:19" ht="12.75" hidden="1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</row>
    <row r="113" spans="1:19" ht="12.75" hidden="1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</row>
    <row r="114" spans="1:19" ht="12.75" hidden="1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</row>
    <row r="115" spans="1:19" ht="12.75" hidden="1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</row>
    <row r="116" spans="1:19" ht="12.75" hidden="1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</row>
    <row r="117" spans="1:19" ht="12.75" hidden="1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</row>
    <row r="118" spans="1:19" ht="12.75" hidden="1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</row>
    <row r="119" spans="1:19" ht="12.75" hidden="1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</row>
    <row r="120" spans="1:19" ht="12.75" hidden="1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</row>
    <row r="121" spans="1:19" ht="12.75" hidden="1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</row>
    <row r="122" spans="1:19" ht="12.75" hidden="1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</row>
    <row r="123" spans="1:19" ht="12.75" hidden="1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</row>
    <row r="124" spans="1:19" ht="12.75" hidden="1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</row>
    <row r="125" spans="1:19" ht="12.75" hidden="1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</row>
    <row r="126" spans="1:19" ht="12.75" hidden="1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</row>
    <row r="127" spans="1:19" ht="12.75" hidden="1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</row>
    <row r="128" spans="1:19" ht="12.75" hidden="1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</row>
    <row r="129" spans="1:19" ht="12.75" hidden="1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</row>
    <row r="130" spans="1:19" ht="12.75" hidden="1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</row>
    <row r="131" spans="1:19" ht="12.75" hidden="1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</row>
    <row r="132" spans="1:19" ht="12.75" hidden="1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</row>
    <row r="133" spans="1:19" ht="12.75" hidden="1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</row>
    <row r="134" spans="1:19" ht="12.75" hidden="1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</row>
    <row r="135" spans="1:19" ht="12.75" hidden="1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</row>
    <row r="136" spans="1:19" ht="12.75" hidden="1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</row>
    <row r="137" spans="1:19" ht="12.75" hidden="1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</row>
    <row r="138" spans="1:19" ht="12.75" hidden="1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</row>
    <row r="139" spans="1:19" ht="12.75" hidden="1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</row>
    <row r="140" spans="1:19" ht="12.75" hidden="1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</row>
    <row r="141" spans="1:19" ht="12.75" hidden="1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</row>
    <row r="142" spans="1:19" ht="12.75" hidden="1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</row>
    <row r="143" spans="1:19" ht="12.75" hidden="1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</row>
    <row r="144" spans="1:19" ht="12.75" hidden="1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</row>
    <row r="145" spans="1:19" ht="12.75" hidden="1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</row>
    <row r="146" spans="1:19" ht="12.75" hidden="1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</row>
    <row r="147" spans="1:19" ht="12.75" hidden="1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</row>
    <row r="148" spans="1:19" ht="12.75" hidden="1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</row>
    <row r="149" spans="1:19" ht="12.75" hidden="1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</row>
    <row r="150" spans="1:19" ht="12.75" hidden="1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</row>
    <row r="151" spans="1:19" ht="12.75" hidden="1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</row>
    <row r="152" spans="1:19" ht="12.75" hidden="1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</row>
    <row r="153" spans="1:19" ht="12.75" hidden="1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</row>
    <row r="154" spans="1:19" ht="12.75" hidden="1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</row>
    <row r="155" spans="1:19" ht="12.75" hidden="1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</row>
    <row r="156" spans="1:19" ht="12.75" hidden="1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</row>
    <row r="157" spans="1:19" ht="12.75" hidden="1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</row>
    <row r="158" spans="1:19" ht="12.75" hidden="1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</row>
    <row r="159" spans="1:19" ht="12.75" hidden="1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</row>
    <row r="160" spans="1:19" ht="12.75" hidden="1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</row>
    <row r="161" spans="1:19" ht="12.75" hidden="1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</row>
    <row r="162" spans="1:19" ht="12.75" hidden="1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</row>
    <row r="163" spans="1:19" ht="12.75" hidden="1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</row>
    <row r="164" spans="1:19" ht="12.75" hidden="1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</row>
    <row r="165" spans="1:19" ht="12.75" hidden="1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</row>
    <row r="166" spans="1:19" ht="12.75" hidden="1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</row>
    <row r="167" spans="1:19" ht="12.75" hidden="1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</row>
    <row r="168" spans="1:19" ht="12.75" hidden="1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</row>
    <row r="169" spans="1:19" ht="12.75" hidden="1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</row>
    <row r="170" spans="1:19" ht="12.75" hidden="1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</row>
    <row r="171" spans="1:19" ht="12.75" hidden="1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</row>
    <row r="172" spans="1:19" ht="12.75" hidden="1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</row>
    <row r="173" spans="1:19" ht="12.75" hidden="1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</row>
    <row r="174" spans="1:19" ht="12.75" hidden="1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</row>
    <row r="175" spans="1:19" ht="12.75" hidden="1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</row>
    <row r="176" spans="1:19" ht="12.75" hidden="1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</row>
    <row r="177" spans="1:19" ht="12.75" hidden="1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</row>
    <row r="178" spans="1:19" ht="12.75" hidden="1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</row>
    <row r="179" spans="1:19" ht="12.75" hidden="1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</row>
    <row r="180" spans="1:19" ht="12.75" hidden="1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</row>
    <row r="181" spans="1:19" ht="12.75" hidden="1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</row>
    <row r="182" spans="1:19" ht="12.75" hidden="1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</row>
    <row r="183" spans="1:19" ht="12.75" hidden="1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</row>
    <row r="184" spans="1:19" ht="12.75" hidden="1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</row>
    <row r="185" spans="1:19" ht="12.75" hidden="1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</row>
    <row r="186" spans="1:19" ht="12.75" hidden="1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</row>
    <row r="187" spans="1:19" ht="12.75" hidden="1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</row>
    <row r="188" spans="1:19" ht="12.75" hidden="1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</row>
    <row r="189" spans="1:19" ht="12.75" hidden="1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</row>
  </sheetData>
  <mergeCells count="44">
    <mergeCell ref="B7:I9"/>
    <mergeCell ref="J7:R9"/>
    <mergeCell ref="B10:I31"/>
    <mergeCell ref="B3:R6"/>
    <mergeCell ref="P10:R11"/>
    <mergeCell ref="J10:O12"/>
    <mergeCell ref="J26:J27"/>
    <mergeCell ref="J28:J29"/>
    <mergeCell ref="K14:M15"/>
    <mergeCell ref="N26:O27"/>
    <mergeCell ref="N28:O29"/>
    <mergeCell ref="P14:R15"/>
    <mergeCell ref="P16:R17"/>
    <mergeCell ref="P18:R19"/>
    <mergeCell ref="P20:R21"/>
    <mergeCell ref="P22:R23"/>
    <mergeCell ref="B51:R51"/>
    <mergeCell ref="J30:L31"/>
    <mergeCell ref="M30:R31"/>
    <mergeCell ref="B32:R32"/>
    <mergeCell ref="J16:J17"/>
    <mergeCell ref="J18:J19"/>
    <mergeCell ref="J20:J21"/>
    <mergeCell ref="J22:J23"/>
    <mergeCell ref="J24:J25"/>
    <mergeCell ref="K26:M27"/>
    <mergeCell ref="K28:M29"/>
    <mergeCell ref="K16:M17"/>
    <mergeCell ref="K18:M19"/>
    <mergeCell ref="K20:M21"/>
    <mergeCell ref="K22:M23"/>
    <mergeCell ref="K24:M25"/>
    <mergeCell ref="P26:R27"/>
    <mergeCell ref="P28:R29"/>
    <mergeCell ref="N16:O17"/>
    <mergeCell ref="N18:O19"/>
    <mergeCell ref="N20:O21"/>
    <mergeCell ref="N22:O23"/>
    <mergeCell ref="N24:O25"/>
    <mergeCell ref="P13:R13"/>
    <mergeCell ref="N13:O13"/>
    <mergeCell ref="N14:O15"/>
    <mergeCell ref="J14:J15"/>
    <mergeCell ref="P24:R25"/>
  </mergeCells>
  <phoneticPr fontId="0" type="noConversion"/>
  <conditionalFormatting sqref="N14:O29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ageMargins left="0.75" right="0.75" top="1" bottom="1" header="0.5" footer="0.5"/>
  <pageSetup orientation="landscape" verticalDpi="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T58"/>
  <sheetViews>
    <sheetView workbookViewId="0"/>
  </sheetViews>
  <sheetFormatPr defaultRowHeight="12.75"/>
  <cols>
    <col min="1" max="1" width="13.5703125" customWidth="1"/>
    <col min="2" max="2" width="11.28515625" customWidth="1"/>
    <col min="3" max="4" width="12.42578125" customWidth="1"/>
    <col min="5" max="5" width="12.42578125" bestFit="1" customWidth="1"/>
    <col min="6" max="6" width="14.140625" bestFit="1" customWidth="1"/>
    <col min="7" max="7" width="10.28515625" bestFit="1" customWidth="1"/>
    <col min="8" max="8" width="11" customWidth="1"/>
    <col min="9" max="10" width="12.28515625" customWidth="1"/>
    <col min="12" max="12" width="10.42578125" customWidth="1"/>
    <col min="13" max="13" width="16.28515625" bestFit="1" customWidth="1"/>
    <col min="20" max="20" width="16.28515625" bestFit="1" customWidth="1"/>
  </cols>
  <sheetData>
    <row r="1" spans="1:20" ht="38.25">
      <c r="A1" s="19" t="s">
        <v>1</v>
      </c>
      <c r="B1" s="19" t="s">
        <v>0</v>
      </c>
      <c r="C1" s="19" t="s">
        <v>0</v>
      </c>
      <c r="D1" s="20" t="s">
        <v>78</v>
      </c>
      <c r="F1" s="3" t="s">
        <v>7</v>
      </c>
      <c r="G1" s="19" t="s">
        <v>6</v>
      </c>
      <c r="H1" s="19" t="s">
        <v>6</v>
      </c>
      <c r="I1" s="19" t="s">
        <v>82</v>
      </c>
      <c r="K1" t="s">
        <v>8</v>
      </c>
      <c r="L1" t="s">
        <v>71</v>
      </c>
      <c r="M1" t="s">
        <v>9</v>
      </c>
      <c r="N1" t="s">
        <v>9</v>
      </c>
      <c r="O1" t="s">
        <v>9</v>
      </c>
      <c r="Q1" t="s">
        <v>20</v>
      </c>
      <c r="R1" t="s">
        <v>21</v>
      </c>
      <c r="S1" t="s">
        <v>21</v>
      </c>
      <c r="T1" t="s">
        <v>21</v>
      </c>
    </row>
    <row r="2" spans="1:20">
      <c r="A2" s="9" t="s">
        <v>61</v>
      </c>
      <c r="B2" s="21">
        <f>CHOOSE(Dashboard!$M$53,C2,D2)</f>
        <v>63000</v>
      </c>
      <c r="C2" s="21">
        <v>65000</v>
      </c>
      <c r="D2" s="21">
        <v>63000</v>
      </c>
      <c r="F2" s="9" t="s">
        <v>58</v>
      </c>
      <c r="G2" s="23">
        <f>CHOOSE(Dashboard!$M$53,H2,I2)</f>
        <v>20</v>
      </c>
      <c r="H2" s="3">
        <v>22</v>
      </c>
      <c r="I2" s="3">
        <v>20</v>
      </c>
      <c r="K2" t="s">
        <v>10</v>
      </c>
      <c r="L2" t="s">
        <v>63</v>
      </c>
      <c r="M2" s="23">
        <f>CHOOSE(Dashboard!$M$53,N2,O2)</f>
        <v>15</v>
      </c>
      <c r="N2">
        <v>12</v>
      </c>
      <c r="O2">
        <v>15</v>
      </c>
      <c r="Q2" t="s">
        <v>22</v>
      </c>
      <c r="R2" s="23">
        <f>CHOOSE(Dashboard!$M$53,S2,T2)</f>
        <v>11005792</v>
      </c>
      <c r="S2">
        <v>152566400</v>
      </c>
      <c r="T2">
        <v>11005792</v>
      </c>
    </row>
    <row r="3" spans="1:20">
      <c r="A3" s="9" t="s">
        <v>62</v>
      </c>
      <c r="B3" s="21">
        <f>CHOOSE(Dashboard!$M$53,C3,D3)</f>
        <v>60000</v>
      </c>
      <c r="C3" s="21">
        <v>60000</v>
      </c>
      <c r="D3" s="21">
        <v>60000</v>
      </c>
      <c r="F3" s="9" t="s">
        <v>59</v>
      </c>
      <c r="G3" s="23">
        <f>CHOOSE(Dashboard!$M$53,H3,I3)</f>
        <v>29</v>
      </c>
      <c r="H3" s="3">
        <v>31</v>
      </c>
      <c r="I3" s="3">
        <v>29</v>
      </c>
      <c r="K3" t="s">
        <v>11</v>
      </c>
      <c r="L3" t="s">
        <v>64</v>
      </c>
      <c r="M3" s="23">
        <f>CHOOSE(Dashboard!$M$53,N3,O3)</f>
        <v>7</v>
      </c>
      <c r="N3">
        <v>6</v>
      </c>
      <c r="O3">
        <v>7</v>
      </c>
      <c r="Q3" t="s">
        <v>23</v>
      </c>
      <c r="R3" s="23">
        <f>CHOOSE(Dashboard!$M$53,S3,T3)</f>
        <v>9004660</v>
      </c>
      <c r="S3">
        <v>21300000</v>
      </c>
      <c r="T3">
        <v>9004660</v>
      </c>
    </row>
    <row r="4" spans="1:20">
      <c r="A4" s="9" t="s">
        <v>81</v>
      </c>
      <c r="B4" s="21">
        <f>CHOOSE(Dashboard!$M$53,C4,D4)</f>
        <v>12000</v>
      </c>
      <c r="C4" s="22" t="e">
        <f>NA()</f>
        <v>#N/A</v>
      </c>
      <c r="D4" s="22">
        <v>12000</v>
      </c>
      <c r="F4" s="9" t="s">
        <v>57</v>
      </c>
      <c r="G4" s="23">
        <f>CHOOSE(Dashboard!$M$53,H4,I4)</f>
        <v>55</v>
      </c>
      <c r="H4" s="3">
        <v>52</v>
      </c>
      <c r="I4" s="3">
        <v>55</v>
      </c>
      <c r="K4" t="s">
        <v>12</v>
      </c>
      <c r="L4" t="s">
        <v>65</v>
      </c>
      <c r="M4" s="23">
        <f>CHOOSE(Dashboard!$M$53,N4,O4)</f>
        <v>3</v>
      </c>
      <c r="N4">
        <v>3</v>
      </c>
      <c r="O4">
        <v>3</v>
      </c>
      <c r="Q4" t="s">
        <v>24</v>
      </c>
      <c r="R4" s="23">
        <f>CHOOSE(Dashboard!$M$53,S4,T4)</f>
        <v>8332568</v>
      </c>
      <c r="S4">
        <v>37461800</v>
      </c>
      <c r="T4">
        <v>8332568</v>
      </c>
    </row>
    <row r="5" spans="1:20">
      <c r="A5" s="9" t="s">
        <v>60</v>
      </c>
      <c r="B5" s="21">
        <f>CHOOSE(Dashboard!$M$53,C5,D5)</f>
        <v>53000</v>
      </c>
      <c r="C5" s="21">
        <v>52667.25</v>
      </c>
      <c r="D5" s="21">
        <v>53000</v>
      </c>
      <c r="F5" s="9" t="s">
        <v>56</v>
      </c>
      <c r="G5" s="23">
        <f>CHOOSE(Dashboard!$M$53,H5,I5)</f>
        <v>63</v>
      </c>
      <c r="H5" s="3">
        <v>61</v>
      </c>
      <c r="I5" s="3">
        <v>63</v>
      </c>
      <c r="K5" t="s">
        <v>13</v>
      </c>
      <c r="L5" t="s">
        <v>66</v>
      </c>
      <c r="M5" s="23">
        <f>CHOOSE(Dashboard!$M$53,N5,O5)</f>
        <v>3</v>
      </c>
      <c r="N5">
        <v>3</v>
      </c>
      <c r="O5">
        <v>3</v>
      </c>
      <c r="Q5" t="s">
        <v>25</v>
      </c>
      <c r="R5" s="23">
        <f>CHOOSE(Dashboard!$M$53,S5,T5)</f>
        <v>10865507</v>
      </c>
      <c r="S5">
        <v>113408924</v>
      </c>
      <c r="T5">
        <v>10865507</v>
      </c>
    </row>
    <row r="6" spans="1:20">
      <c r="B6" s="4" t="s">
        <v>29</v>
      </c>
      <c r="C6" s="4"/>
      <c r="D6" s="4"/>
      <c r="F6" s="9" t="s">
        <v>55</v>
      </c>
      <c r="G6" s="23">
        <f>CHOOSE(Dashboard!$M$53,H6,I6)</f>
        <v>60</v>
      </c>
      <c r="H6" s="3">
        <v>66</v>
      </c>
      <c r="I6" s="3">
        <v>60</v>
      </c>
      <c r="K6" t="s">
        <v>14</v>
      </c>
      <c r="L6" t="s">
        <v>67</v>
      </c>
      <c r="M6" s="23">
        <f>CHOOSE(Dashboard!$M$53,N6,O6)</f>
        <v>3</v>
      </c>
      <c r="N6">
        <v>2</v>
      </c>
      <c r="O6">
        <v>3</v>
      </c>
      <c r="Q6" t="s">
        <v>26</v>
      </c>
      <c r="R6" s="23">
        <f>CHOOSE(Dashboard!$M$53,S6,T6)</f>
        <v>3491490</v>
      </c>
      <c r="S6">
        <v>106423086</v>
      </c>
      <c r="T6">
        <v>3491490</v>
      </c>
    </row>
    <row r="7" spans="1:20">
      <c r="F7" s="9" t="s">
        <v>54</v>
      </c>
      <c r="G7" s="23">
        <f>CHOOSE(Dashboard!$M$53,H7,I7)</f>
        <v>99</v>
      </c>
      <c r="H7" s="3">
        <v>93</v>
      </c>
      <c r="I7" s="3">
        <v>99</v>
      </c>
      <c r="K7" t="s">
        <v>15</v>
      </c>
      <c r="L7" t="s">
        <v>68</v>
      </c>
      <c r="M7" s="23">
        <f>CHOOSE(Dashboard!$M$53,N7,O7)</f>
        <v>2</v>
      </c>
      <c r="N7">
        <v>2</v>
      </c>
      <c r="O7">
        <v>2</v>
      </c>
      <c r="Q7" t="s">
        <v>27</v>
      </c>
      <c r="R7" s="23">
        <f>CHOOSE(Dashboard!$M$53,S7,T7)</f>
        <v>6241862</v>
      </c>
      <c r="S7">
        <v>41056100</v>
      </c>
      <c r="T7">
        <v>6241862</v>
      </c>
    </row>
    <row r="8" spans="1:20">
      <c r="G8" s="4" t="s">
        <v>29</v>
      </c>
      <c r="H8" s="4"/>
      <c r="I8" s="4"/>
      <c r="K8" t="s">
        <v>16</v>
      </c>
      <c r="L8" t="s">
        <v>69</v>
      </c>
      <c r="M8" s="23">
        <f>CHOOSE(Dashboard!$M$53,N8,O8)</f>
        <v>1</v>
      </c>
      <c r="N8">
        <v>2</v>
      </c>
      <c r="O8">
        <v>1</v>
      </c>
      <c r="R8" s="4" t="s">
        <v>29</v>
      </c>
    </row>
    <row r="9" spans="1:20">
      <c r="A9" s="3"/>
      <c r="B9" s="3"/>
      <c r="C9" s="3"/>
      <c r="D9" s="3"/>
      <c r="K9" t="s">
        <v>17</v>
      </c>
      <c r="L9" t="s">
        <v>70</v>
      </c>
      <c r="M9" s="23">
        <f>CHOOSE(Dashboard!$M$53,N9,O9)</f>
        <v>2</v>
      </c>
      <c r="N9">
        <v>2</v>
      </c>
      <c r="O9">
        <v>2</v>
      </c>
    </row>
    <row r="10" spans="1:20">
      <c r="A10" s="3"/>
      <c r="B10" s="3"/>
      <c r="C10" s="3"/>
      <c r="D10" s="3"/>
      <c r="M10" s="4" t="s">
        <v>29</v>
      </c>
    </row>
    <row r="11" spans="1:20">
      <c r="A11" s="3"/>
      <c r="B11" s="3"/>
      <c r="C11" s="3"/>
    </row>
    <row r="13" spans="1:20">
      <c r="A13" s="3" t="s">
        <v>18</v>
      </c>
      <c r="B13" s="3" t="s">
        <v>19</v>
      </c>
      <c r="C13" s="3" t="s">
        <v>19</v>
      </c>
      <c r="D13" s="3" t="s">
        <v>19</v>
      </c>
      <c r="H13" s="3"/>
    </row>
    <row r="14" spans="1:20">
      <c r="A14" s="9" t="s">
        <v>74</v>
      </c>
      <c r="B14" s="23">
        <f>CHOOSE(Dashboard!$M$53,C14,D14)</f>
        <v>50</v>
      </c>
      <c r="C14" s="3">
        <v>55</v>
      </c>
      <c r="D14" s="3">
        <v>50</v>
      </c>
      <c r="H14" s="3"/>
    </row>
    <row r="15" spans="1:20">
      <c r="A15" s="9" t="s">
        <v>75</v>
      </c>
      <c r="B15" s="23">
        <f>CHOOSE(Dashboard!$M$53,C15,D15)</f>
        <v>120</v>
      </c>
      <c r="C15" s="3">
        <v>122</v>
      </c>
      <c r="D15" s="3">
        <v>120</v>
      </c>
      <c r="H15" s="3"/>
    </row>
    <row r="16" spans="1:20">
      <c r="A16" s="9" t="s">
        <v>76</v>
      </c>
      <c r="B16" s="23">
        <f>CHOOSE(Dashboard!$M$53,C16,D16)</f>
        <v>140</v>
      </c>
      <c r="C16" s="3">
        <v>144</v>
      </c>
      <c r="D16" s="3">
        <v>140</v>
      </c>
      <c r="H16" s="3"/>
    </row>
    <row r="17" spans="1:12">
      <c r="A17" s="9" t="s">
        <v>77</v>
      </c>
      <c r="B17" s="23">
        <f>CHOOSE(Dashboard!$M$53,C17,D17)</f>
        <v>70</v>
      </c>
      <c r="C17" s="3">
        <v>65</v>
      </c>
      <c r="D17" s="3">
        <v>70</v>
      </c>
      <c r="H17" s="3"/>
    </row>
    <row r="18" spans="1:12">
      <c r="A18" s="9" t="s">
        <v>58</v>
      </c>
      <c r="B18" s="23">
        <f>CHOOSE(Dashboard!$M$53,C18,D18)</f>
        <v>120</v>
      </c>
      <c r="C18" s="3">
        <v>110</v>
      </c>
      <c r="D18" s="3">
        <v>120</v>
      </c>
      <c r="H18" s="3"/>
    </row>
    <row r="19" spans="1:12">
      <c r="B19" s="4" t="s">
        <v>29</v>
      </c>
      <c r="H19" s="4"/>
    </row>
    <row r="21" spans="1:12">
      <c r="G21" t="s">
        <v>72</v>
      </c>
    </row>
    <row r="22" spans="1:12">
      <c r="A22" s="8" t="s">
        <v>35</v>
      </c>
      <c r="B22" s="3" t="s">
        <v>3</v>
      </c>
      <c r="C22" s="3" t="s">
        <v>28</v>
      </c>
      <c r="D22" s="3" t="s">
        <v>28</v>
      </c>
      <c r="E22" s="3" t="s">
        <v>28</v>
      </c>
      <c r="F22" s="3"/>
      <c r="G22" s="11">
        <v>40269</v>
      </c>
      <c r="H22" s="11">
        <v>40299</v>
      </c>
      <c r="I22" s="11">
        <v>40330</v>
      </c>
      <c r="J22" s="11">
        <v>40360</v>
      </c>
      <c r="K22" s="11">
        <v>40391</v>
      </c>
      <c r="L22" s="11">
        <v>40422</v>
      </c>
    </row>
    <row r="23" spans="1:12">
      <c r="A23" s="8" t="s">
        <v>33</v>
      </c>
      <c r="B23" s="8" t="s">
        <v>34</v>
      </c>
      <c r="C23" s="23">
        <f>CHOOSE(Dashboard!$M$53,D23,E23)</f>
        <v>10935.676196</v>
      </c>
      <c r="D23" s="3">
        <v>9666</v>
      </c>
      <c r="E23" s="12">
        <v>10935.676196</v>
      </c>
      <c r="F23" s="3"/>
      <c r="G23" s="23">
        <f>CHOOSE(Dashboard!$M$53,G36,G49)</f>
        <v>10659.6</v>
      </c>
      <c r="H23" s="23">
        <f>CHOOSE(Dashboard!$M$53,H36,H49)</f>
        <v>10431.959999999999</v>
      </c>
      <c r="I23" s="23">
        <f>CHOOSE(Dashboard!$M$53,I36,I49)</f>
        <v>11046.196</v>
      </c>
      <c r="J23" s="23">
        <f>CHOOSE(Dashboard!$M$53,J36,J49)</f>
        <v>10437.6196</v>
      </c>
      <c r="K23" s="23">
        <f>CHOOSE(Dashboard!$M$53,K36,K49)</f>
        <v>10296.76196</v>
      </c>
      <c r="L23" s="23">
        <f>CHOOSE(Dashboard!$M$53,L36,L49)</f>
        <v>10935.676196</v>
      </c>
    </row>
    <row r="24" spans="1:12">
      <c r="A24" s="8" t="s">
        <v>37</v>
      </c>
      <c r="B24" s="8" t="s">
        <v>36</v>
      </c>
      <c r="C24" s="23">
        <f>CHOOSE(Dashboard!$M$53,D24,E24)</f>
        <v>10470.004875999999</v>
      </c>
      <c r="D24" s="3">
        <v>9216</v>
      </c>
      <c r="E24" s="12">
        <v>10470.004875999999</v>
      </c>
      <c r="F24" s="3"/>
      <c r="G24" s="23">
        <f>CHOOSE(Dashboard!$M$53,G37,G50)</f>
        <v>9937.6</v>
      </c>
      <c r="H24" s="23">
        <f>CHOOSE(Dashboard!$M$53,H37,H50)</f>
        <v>10048.76</v>
      </c>
      <c r="I24" s="23">
        <f>CHOOSE(Dashboard!$M$53,I37,I50)</f>
        <v>10444.876</v>
      </c>
      <c r="J24" s="23">
        <f>CHOOSE(Dashboard!$M$53,J37,J50)</f>
        <v>10180.4876</v>
      </c>
      <c r="K24" s="23">
        <f>CHOOSE(Dashboard!$M$53,K37,K50)</f>
        <v>9960.0487599999997</v>
      </c>
      <c r="L24" s="23">
        <f>CHOOSE(Dashboard!$M$53,L37,L50)</f>
        <v>10470.004875999999</v>
      </c>
    </row>
    <row r="25" spans="1:12">
      <c r="A25" s="8" t="s">
        <v>39</v>
      </c>
      <c r="B25" s="8" t="s">
        <v>38</v>
      </c>
      <c r="C25" s="23">
        <f>CHOOSE(Dashboard!$M$53,D25,E25)</f>
        <v>5965.1853659999997</v>
      </c>
      <c r="D25" s="3">
        <v>5706</v>
      </c>
      <c r="E25" s="12">
        <v>5965.1853659999997</v>
      </c>
      <c r="F25" s="3"/>
      <c r="G25" s="23">
        <f>CHOOSE(Dashboard!$M$53,G38,G51)</f>
        <v>6006.6</v>
      </c>
      <c r="H25" s="23">
        <f>CHOOSE(Dashboard!$M$53,H38,H51)</f>
        <v>6273.66</v>
      </c>
      <c r="I25" s="23">
        <f>CHOOSE(Dashboard!$M$53,I38,I51)</f>
        <v>6495.366</v>
      </c>
      <c r="J25" s="23">
        <f>CHOOSE(Dashboard!$M$53,J38,J51)</f>
        <v>6478.5366000000004</v>
      </c>
      <c r="K25" s="23">
        <f>CHOOSE(Dashboard!$M$53,K38,K51)</f>
        <v>5871.8536599999998</v>
      </c>
      <c r="L25" s="23">
        <f>CHOOSE(Dashboard!$M$53,L38,L51)</f>
        <v>5965.1853659999997</v>
      </c>
    </row>
    <row r="26" spans="1:12">
      <c r="A26" s="8" t="s">
        <v>41</v>
      </c>
      <c r="B26" s="8" t="s">
        <v>40</v>
      </c>
      <c r="C26" s="23">
        <f>CHOOSE(Dashboard!$M$53,D26,E26)</f>
        <v>3094.5322809999998</v>
      </c>
      <c r="D26" s="3">
        <v>3201</v>
      </c>
      <c r="E26" s="12">
        <v>3094.5322809999998</v>
      </c>
      <c r="F26" s="3"/>
      <c r="G26" s="23">
        <f>CHOOSE(Dashboard!$M$53,G39,G52)</f>
        <v>3028.1</v>
      </c>
      <c r="H26" s="23">
        <f>CHOOSE(Dashboard!$M$53,H39,H52)</f>
        <v>3232.81</v>
      </c>
      <c r="I26" s="23">
        <f>CHOOSE(Dashboard!$M$53,I39,I52)</f>
        <v>3092.2809999999999</v>
      </c>
      <c r="J26" s="23">
        <f>CHOOSE(Dashboard!$M$53,J39,J52)</f>
        <v>3763.2281000000003</v>
      </c>
      <c r="K26" s="23">
        <f>CHOOSE(Dashboard!$M$53,K39,K52)</f>
        <v>3405.3228100000001</v>
      </c>
      <c r="L26" s="23">
        <f>CHOOSE(Dashboard!$M$53,L39,L52)</f>
        <v>3094.5322809999998</v>
      </c>
    </row>
    <row r="27" spans="1:12">
      <c r="A27" s="8" t="s">
        <v>43</v>
      </c>
      <c r="B27" s="8" t="s">
        <v>42</v>
      </c>
      <c r="C27" s="23">
        <f>CHOOSE(Dashboard!$M$53,D27,E27)</f>
        <v>3130.453685</v>
      </c>
      <c r="D27" s="3">
        <v>2565</v>
      </c>
      <c r="E27" s="12">
        <v>3130.453685</v>
      </c>
      <c r="F27" s="3"/>
      <c r="G27" s="23">
        <f>CHOOSE(Dashboard!$M$53,G40,G53)</f>
        <v>3198.5</v>
      </c>
      <c r="H27" s="23">
        <f>CHOOSE(Dashboard!$M$53,H40,H53)</f>
        <v>2706.85</v>
      </c>
      <c r="I27" s="23">
        <f>CHOOSE(Dashboard!$M$53,I40,I53)</f>
        <v>2643.6849999999999</v>
      </c>
      <c r="J27" s="23">
        <f>CHOOSE(Dashboard!$M$53,J40,J53)</f>
        <v>2435.3685</v>
      </c>
      <c r="K27" s="23">
        <f>CHOOSE(Dashboard!$M$53,K40,K53)</f>
        <v>2424.53685</v>
      </c>
      <c r="L27" s="23">
        <f>CHOOSE(Dashboard!$M$53,L40,L53)</f>
        <v>3130.453685</v>
      </c>
    </row>
    <row r="28" spans="1:12">
      <c r="A28" s="8" t="s">
        <v>45</v>
      </c>
      <c r="B28" s="8" t="s">
        <v>44</v>
      </c>
      <c r="C28" s="23">
        <f>CHOOSE(Dashboard!$M$53,D28,E28)</f>
        <v>2156.9714899999999</v>
      </c>
      <c r="D28" s="3">
        <v>1810</v>
      </c>
      <c r="E28" s="12">
        <v>2156.9714899999999</v>
      </c>
      <c r="F28" s="3"/>
      <c r="G28" s="23">
        <f>CHOOSE(Dashboard!$M$53,G41,G54)</f>
        <v>1529</v>
      </c>
      <c r="H28" s="23">
        <f>CHOOSE(Dashboard!$M$53,H41,H54)</f>
        <v>2094.9</v>
      </c>
      <c r="I28" s="23">
        <f>CHOOSE(Dashboard!$M$53,I41,I54)</f>
        <v>2341.4899999999998</v>
      </c>
      <c r="J28" s="23">
        <f>CHOOSE(Dashboard!$M$53,J41,J54)</f>
        <v>1877.1489999999999</v>
      </c>
      <c r="K28" s="23">
        <f>CHOOSE(Dashboard!$M$53,K41,K54)</f>
        <v>1509.7148999999999</v>
      </c>
      <c r="L28" s="23">
        <f>CHOOSE(Dashboard!$M$53,L41,L54)</f>
        <v>2156.9714899999999</v>
      </c>
    </row>
    <row r="29" spans="1:12">
      <c r="A29" s="8" t="s">
        <v>47</v>
      </c>
      <c r="B29" s="8" t="s">
        <v>46</v>
      </c>
      <c r="C29" s="23">
        <f>CHOOSE(Dashboard!$M$53,D29,E29)</f>
        <v>1525.356976</v>
      </c>
      <c r="D29" s="3">
        <v>1756</v>
      </c>
      <c r="E29" s="12">
        <v>1525.356976</v>
      </c>
      <c r="F29" s="3"/>
      <c r="G29" s="23">
        <f>CHOOSE(Dashboard!$M$53,G42,G55)</f>
        <v>1997.6</v>
      </c>
      <c r="H29" s="23">
        <f>CHOOSE(Dashboard!$M$53,H42,H55)</f>
        <v>1889.76</v>
      </c>
      <c r="I29" s="23">
        <f>CHOOSE(Dashboard!$M$53,I42,I55)</f>
        <v>2426.9760000000001</v>
      </c>
      <c r="J29" s="23">
        <f>CHOOSE(Dashboard!$M$53,J42,J55)</f>
        <v>2245.6976</v>
      </c>
      <c r="K29" s="23">
        <f>CHOOSE(Dashboard!$M$53,K42,K55)</f>
        <v>1893.5697600000001</v>
      </c>
      <c r="L29" s="23">
        <f>CHOOSE(Dashboard!$M$53,L42,L55)</f>
        <v>1525.356976</v>
      </c>
    </row>
    <row r="30" spans="1:12">
      <c r="A30" s="8" t="s">
        <v>49</v>
      </c>
      <c r="B30" s="8" t="s">
        <v>48</v>
      </c>
      <c r="C30" s="23">
        <f>CHOOSE(Dashboard!$M$53,D30,E30)</f>
        <v>1788.77917</v>
      </c>
      <c r="D30" s="3">
        <v>1500</v>
      </c>
      <c r="E30" s="12">
        <v>1788.77917</v>
      </c>
      <c r="F30" s="3"/>
      <c r="G30" s="23">
        <f>CHOOSE(Dashboard!$M$53,G43,G56)</f>
        <v>1587</v>
      </c>
      <c r="H30" s="23">
        <f>CHOOSE(Dashboard!$M$53,H43,H56)</f>
        <v>1931.7</v>
      </c>
      <c r="I30" s="23">
        <f>CHOOSE(Dashboard!$M$53,I43,I56)</f>
        <v>1889.17</v>
      </c>
      <c r="J30" s="23">
        <f>CHOOSE(Dashboard!$M$53,J43,J56)</f>
        <v>1317.9169999999999</v>
      </c>
      <c r="K30" s="23">
        <f>CHOOSE(Dashboard!$M$53,K43,K56)</f>
        <v>1767.7917</v>
      </c>
      <c r="L30" s="23">
        <f>CHOOSE(Dashboard!$M$53,L43,L56)</f>
        <v>1788.77917</v>
      </c>
    </row>
    <row r="31" spans="1:12">
      <c r="A31" s="8" t="s">
        <v>51</v>
      </c>
      <c r="B31" s="8" t="s">
        <v>50</v>
      </c>
      <c r="C31" s="23">
        <f>CHOOSE(Dashboard!$M$53,D31,E31)</f>
        <v>1353.2045450000001</v>
      </c>
      <c r="D31" s="3">
        <v>1455</v>
      </c>
      <c r="E31" s="12">
        <v>1353.2045450000001</v>
      </c>
      <c r="F31" s="3"/>
      <c r="G31" s="23">
        <f>CHOOSE(Dashboard!$M$53,G44,G57)</f>
        <v>1674.5</v>
      </c>
      <c r="H31" s="23">
        <f>CHOOSE(Dashboard!$M$53,H44,H57)</f>
        <v>1875.45</v>
      </c>
      <c r="I31" s="23">
        <f>CHOOSE(Dashboard!$M$53,I44,I57)</f>
        <v>1564.5450000000001</v>
      </c>
      <c r="J31" s="23">
        <f>CHOOSE(Dashboard!$M$53,J44,J57)</f>
        <v>1640.4545000000001</v>
      </c>
      <c r="K31" s="23">
        <f>CHOOSE(Dashboard!$M$53,K44,K57)</f>
        <v>1952.0454500000001</v>
      </c>
      <c r="L31" s="23">
        <f>CHOOSE(Dashboard!$M$53,L44,L57)</f>
        <v>1353.2045450000001</v>
      </c>
    </row>
    <row r="32" spans="1:12">
      <c r="A32" s="8" t="s">
        <v>53</v>
      </c>
      <c r="B32" s="8" t="s">
        <v>52</v>
      </c>
      <c r="C32" s="23">
        <f>CHOOSE(Dashboard!$M$53,D32,E32)</f>
        <v>661.30143999999996</v>
      </c>
      <c r="D32" s="3">
        <v>1000</v>
      </c>
      <c r="E32" s="12">
        <v>661.30143999999996</v>
      </c>
      <c r="F32" s="3"/>
      <c r="G32" s="23">
        <f>CHOOSE(Dashboard!$M$53,G45,G58)</f>
        <v>834</v>
      </c>
      <c r="H32" s="23">
        <f>CHOOSE(Dashboard!$M$53,H45,H58)</f>
        <v>604.4</v>
      </c>
      <c r="I32" s="23">
        <f>CHOOSE(Dashboard!$M$53,I45,I58)</f>
        <v>1331.44</v>
      </c>
      <c r="J32" s="23">
        <f>CHOOSE(Dashboard!$M$53,J45,J58)</f>
        <v>1280.144</v>
      </c>
      <c r="K32" s="23">
        <f>CHOOSE(Dashboard!$M$53,K45,K58)</f>
        <v>873.01440000000002</v>
      </c>
      <c r="L32" s="23">
        <f>CHOOSE(Dashboard!$M$53,L45,L58)</f>
        <v>661.30143999999996</v>
      </c>
    </row>
    <row r="33" spans="3:12">
      <c r="C33" s="4" t="s">
        <v>29</v>
      </c>
      <c r="D33" s="4"/>
      <c r="E33" s="4"/>
      <c r="F33" s="4"/>
    </row>
    <row r="34" spans="3:12">
      <c r="G34" s="18" t="s">
        <v>85</v>
      </c>
    </row>
    <row r="35" spans="3:12">
      <c r="G35" s="11">
        <v>40269</v>
      </c>
      <c r="H35" s="11">
        <v>40299</v>
      </c>
      <c r="I35" s="11">
        <v>40330</v>
      </c>
      <c r="J35" s="11">
        <v>40360</v>
      </c>
      <c r="K35" s="11">
        <v>40391</v>
      </c>
      <c r="L35" s="11">
        <v>40422</v>
      </c>
    </row>
    <row r="36" spans="3:12">
      <c r="G36" s="12">
        <v>10431.959999999999</v>
      </c>
      <c r="H36" s="12">
        <v>11046.196</v>
      </c>
      <c r="I36" s="12">
        <v>10437.6196</v>
      </c>
      <c r="J36" s="12">
        <v>10296.76196</v>
      </c>
      <c r="K36" s="12">
        <v>10935.676196</v>
      </c>
      <c r="L36" s="3">
        <v>9666</v>
      </c>
    </row>
    <row r="37" spans="3:12">
      <c r="G37" s="12">
        <v>10048.76</v>
      </c>
      <c r="H37" s="12">
        <v>10444.876</v>
      </c>
      <c r="I37" s="12">
        <v>10180.4876</v>
      </c>
      <c r="J37" s="12">
        <v>9960.0487599999997</v>
      </c>
      <c r="K37" s="12">
        <v>10470.004875999999</v>
      </c>
      <c r="L37" s="3">
        <v>9216</v>
      </c>
    </row>
    <row r="38" spans="3:12">
      <c r="G38" s="12">
        <v>6273.66</v>
      </c>
      <c r="H38" s="12">
        <v>6495.366</v>
      </c>
      <c r="I38" s="12">
        <v>6478.5366000000004</v>
      </c>
      <c r="J38" s="12">
        <v>5871.8536599999998</v>
      </c>
      <c r="K38" s="12">
        <v>5965.1853659999997</v>
      </c>
      <c r="L38" s="3">
        <v>5706</v>
      </c>
    </row>
    <row r="39" spans="3:12">
      <c r="G39" s="12">
        <v>3232.81</v>
      </c>
      <c r="H39" s="12">
        <v>3092.2809999999999</v>
      </c>
      <c r="I39" s="12">
        <v>3763.2281000000003</v>
      </c>
      <c r="J39" s="12">
        <v>3405.3228100000001</v>
      </c>
      <c r="K39" s="12">
        <v>3094.5322809999998</v>
      </c>
      <c r="L39" s="3">
        <v>3201</v>
      </c>
    </row>
    <row r="40" spans="3:12">
      <c r="G40" s="12">
        <v>2706.85</v>
      </c>
      <c r="H40" s="12">
        <v>2643.6849999999999</v>
      </c>
      <c r="I40" s="12">
        <v>2435.3685</v>
      </c>
      <c r="J40" s="12">
        <v>2424.53685</v>
      </c>
      <c r="K40" s="12">
        <v>3130.453685</v>
      </c>
      <c r="L40" s="3">
        <v>2565</v>
      </c>
    </row>
    <row r="41" spans="3:12">
      <c r="G41" s="12">
        <v>2094.9</v>
      </c>
      <c r="H41" s="12">
        <v>2341.4899999999998</v>
      </c>
      <c r="I41" s="12">
        <v>1877.1489999999999</v>
      </c>
      <c r="J41" s="12">
        <v>1509.7148999999999</v>
      </c>
      <c r="K41" s="12">
        <v>2156.9714899999999</v>
      </c>
      <c r="L41" s="3">
        <v>1810</v>
      </c>
    </row>
    <row r="42" spans="3:12">
      <c r="G42" s="12">
        <v>1889.76</v>
      </c>
      <c r="H42" s="12">
        <v>2426.9760000000001</v>
      </c>
      <c r="I42" s="12">
        <v>2245.6976</v>
      </c>
      <c r="J42" s="12">
        <v>1893.5697600000001</v>
      </c>
      <c r="K42" s="12">
        <v>1525.356976</v>
      </c>
      <c r="L42" s="3">
        <v>1756</v>
      </c>
    </row>
    <row r="43" spans="3:12">
      <c r="G43" s="12">
        <v>1931.7</v>
      </c>
      <c r="H43" s="12">
        <v>1889.17</v>
      </c>
      <c r="I43" s="12">
        <v>1317.9169999999999</v>
      </c>
      <c r="J43" s="12">
        <v>1767.7917</v>
      </c>
      <c r="K43" s="12">
        <v>1788.77917</v>
      </c>
      <c r="L43" s="3">
        <v>1500</v>
      </c>
    </row>
    <row r="44" spans="3:12">
      <c r="G44" s="12">
        <v>1875.45</v>
      </c>
      <c r="H44" s="12">
        <v>1564.5450000000001</v>
      </c>
      <c r="I44" s="12">
        <v>1640.4545000000001</v>
      </c>
      <c r="J44" s="12">
        <v>1952.0454500000001</v>
      </c>
      <c r="K44" s="12">
        <v>1353.2045450000001</v>
      </c>
      <c r="L44" s="3">
        <v>1455</v>
      </c>
    </row>
    <row r="45" spans="3:12">
      <c r="G45" s="12">
        <v>604.4</v>
      </c>
      <c r="H45" s="12">
        <v>1331.44</v>
      </c>
      <c r="I45" s="12">
        <v>1280.144</v>
      </c>
      <c r="J45" s="12">
        <v>873.01440000000002</v>
      </c>
      <c r="K45" s="12">
        <v>661.30143999999996</v>
      </c>
      <c r="L45" s="3">
        <v>1000</v>
      </c>
    </row>
    <row r="47" spans="3:12">
      <c r="G47" s="18" t="s">
        <v>84</v>
      </c>
    </row>
    <row r="48" spans="3:12">
      <c r="G48" s="11">
        <v>40269</v>
      </c>
      <c r="H48" s="11">
        <v>40299</v>
      </c>
      <c r="I48" s="11">
        <v>40330</v>
      </c>
      <c r="J48" s="11">
        <v>40360</v>
      </c>
      <c r="K48" s="11">
        <v>40391</v>
      </c>
      <c r="L48" s="11">
        <v>40422</v>
      </c>
    </row>
    <row r="49" spans="7:12">
      <c r="G49" s="12">
        <v>10659.6</v>
      </c>
      <c r="H49" s="12">
        <v>10431.959999999999</v>
      </c>
      <c r="I49" s="12">
        <v>11046.196</v>
      </c>
      <c r="J49" s="12">
        <v>10437.6196</v>
      </c>
      <c r="K49" s="12">
        <v>10296.76196</v>
      </c>
      <c r="L49" s="12">
        <v>10935.676196</v>
      </c>
    </row>
    <row r="50" spans="7:12">
      <c r="G50" s="12">
        <v>9937.6</v>
      </c>
      <c r="H50" s="12">
        <v>10048.76</v>
      </c>
      <c r="I50" s="12">
        <v>10444.876</v>
      </c>
      <c r="J50" s="12">
        <v>10180.4876</v>
      </c>
      <c r="K50" s="12">
        <v>9960.0487599999997</v>
      </c>
      <c r="L50" s="12">
        <v>10470.004875999999</v>
      </c>
    </row>
    <row r="51" spans="7:12">
      <c r="G51" s="12">
        <v>6006.6</v>
      </c>
      <c r="H51" s="12">
        <v>6273.66</v>
      </c>
      <c r="I51" s="12">
        <v>6495.366</v>
      </c>
      <c r="J51" s="12">
        <v>6478.5366000000004</v>
      </c>
      <c r="K51" s="12">
        <v>5871.8536599999998</v>
      </c>
      <c r="L51" s="12">
        <v>5965.1853659999997</v>
      </c>
    </row>
    <row r="52" spans="7:12">
      <c r="G52" s="12">
        <v>3028.1</v>
      </c>
      <c r="H52" s="12">
        <v>3232.81</v>
      </c>
      <c r="I52" s="12">
        <v>3092.2809999999999</v>
      </c>
      <c r="J52" s="12">
        <v>3763.2281000000003</v>
      </c>
      <c r="K52" s="12">
        <v>3405.3228100000001</v>
      </c>
      <c r="L52" s="12">
        <v>3094.5322809999998</v>
      </c>
    </row>
    <row r="53" spans="7:12">
      <c r="G53" s="12">
        <v>3198.5</v>
      </c>
      <c r="H53" s="12">
        <v>2706.85</v>
      </c>
      <c r="I53" s="12">
        <v>2643.6849999999999</v>
      </c>
      <c r="J53" s="12">
        <v>2435.3685</v>
      </c>
      <c r="K53" s="12">
        <v>2424.53685</v>
      </c>
      <c r="L53" s="12">
        <v>3130.453685</v>
      </c>
    </row>
    <row r="54" spans="7:12">
      <c r="G54" s="12">
        <v>1529</v>
      </c>
      <c r="H54" s="12">
        <v>2094.9</v>
      </c>
      <c r="I54" s="12">
        <v>2341.4899999999998</v>
      </c>
      <c r="J54" s="12">
        <v>1877.1489999999999</v>
      </c>
      <c r="K54" s="12">
        <v>1509.7148999999999</v>
      </c>
      <c r="L54" s="12">
        <v>2156.9714899999999</v>
      </c>
    </row>
    <row r="55" spans="7:12">
      <c r="G55" s="12">
        <v>1997.6</v>
      </c>
      <c r="H55" s="12">
        <v>1889.76</v>
      </c>
      <c r="I55" s="12">
        <v>2426.9760000000001</v>
      </c>
      <c r="J55" s="12">
        <v>2245.6976</v>
      </c>
      <c r="K55" s="12">
        <v>1893.5697600000001</v>
      </c>
      <c r="L55" s="12">
        <v>1525.356976</v>
      </c>
    </row>
    <row r="56" spans="7:12">
      <c r="G56" s="12">
        <v>1587</v>
      </c>
      <c r="H56" s="12">
        <v>1931.7</v>
      </c>
      <c r="I56" s="12">
        <v>1889.17</v>
      </c>
      <c r="J56" s="12">
        <v>1317.9169999999999</v>
      </c>
      <c r="K56" s="12">
        <v>1767.7917</v>
      </c>
      <c r="L56" s="12">
        <v>1788.77917</v>
      </c>
    </row>
    <row r="57" spans="7:12">
      <c r="G57" s="12">
        <v>1674.5</v>
      </c>
      <c r="H57" s="12">
        <v>1875.45</v>
      </c>
      <c r="I57" s="12">
        <v>1564.5450000000001</v>
      </c>
      <c r="J57" s="12">
        <v>1640.4545000000001</v>
      </c>
      <c r="K57" s="12">
        <v>1952.0454500000001</v>
      </c>
      <c r="L57" s="12">
        <v>1353.2045450000001</v>
      </c>
    </row>
    <row r="58" spans="7:12">
      <c r="G58" s="12">
        <v>834</v>
      </c>
      <c r="H58" s="12">
        <v>604.4</v>
      </c>
      <c r="I58" s="12">
        <v>1331.44</v>
      </c>
      <c r="J58" s="12">
        <v>1280.144</v>
      </c>
      <c r="K58" s="12">
        <v>873.01440000000002</v>
      </c>
      <c r="L58" s="12">
        <v>661.30143999999996</v>
      </c>
    </row>
  </sheetData>
  <phoneticPr fontId="0" type="noConversion"/>
  <hyperlinks>
    <hyperlink ref="B6" location="Dashboard!A1" display="Dashboard"/>
    <hyperlink ref="G8" location="Dashboard!A1" display="Dashboard"/>
    <hyperlink ref="C33" location="Dashboard!A1" display="Dashboard"/>
    <hyperlink ref="M10" location="Dashboard!A1" display="Dashboard"/>
    <hyperlink ref="R8" location="Dashboard!A1" display="Dashboard"/>
    <hyperlink ref="B19" location="Dashboard!A1" display="Dashboard"/>
  </hyperlink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Dashboard</vt:lpstr>
      <vt:lpstr>Calculations</vt:lpstr>
      <vt:lpstr>Calculations!runApp?id_376_lvid_4833__pj_lib_wowsamp60</vt:lpstr>
      <vt:lpstr>Calculations!runApp?id_376_lvid_4834__pj_lib_wowsamp60</vt:lpstr>
      <vt:lpstr>Dashboard!runApp?id_376_lvid_4834__pj_lib_wowsamp60</vt:lpstr>
      <vt:lpstr>Calculations!runApp?id_376_lvid_4834__pj_lib_wowsamp60_1</vt:lpstr>
      <vt:lpstr>Calculations!runApp?id_376_lvid_4835__pj_lib_wowsamp60</vt:lpstr>
      <vt:lpstr>Calculations!runApp?id_376_lvid_4838__pj_lib_wowsamp60</vt:lpstr>
      <vt:lpstr>Calculations!runApp?id_376_lvid_4840__pj_lib_wowsamp60</vt:lpstr>
      <vt:lpstr>Calculations!runApp?id_376_lvid_4841__pj_lib_wowsamp60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</dc:creator>
  <cp:lastModifiedBy>Nooruddin Surani</cp:lastModifiedBy>
  <cp:lastPrinted>2011-03-16T11:11:46Z</cp:lastPrinted>
  <dcterms:created xsi:type="dcterms:W3CDTF">2005-07-21T16:45:04Z</dcterms:created>
  <dcterms:modified xsi:type="dcterms:W3CDTF">2011-04-17T09:21:24Z</dcterms:modified>
</cp:coreProperties>
</file>