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Oracle Content\09-Apprisal\04-BRD\Billing Frequency\"/>
    </mc:Choice>
  </mc:AlternateContent>
  <xr:revisionPtr revIDLastSave="0" documentId="13_ncr:1_{DA31B9A2-44B5-4065-8C2D-AFF43571E299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Secant Method" sheetId="1" r:id="rId1"/>
    <sheet name="Monthly" sheetId="2" r:id="rId2"/>
    <sheet name="Weekly" sheetId="3" r:id="rId3"/>
    <sheet name="Bi Weekl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2" i="1" l="1"/>
  <c r="AN6" i="1"/>
  <c r="V27" i="1"/>
  <c r="T27" i="1"/>
  <c r="S28" i="1"/>
  <c r="S29" i="1" s="1"/>
  <c r="M27" i="1"/>
  <c r="K27" i="1"/>
  <c r="J28" i="1"/>
  <c r="J29" i="1" s="1"/>
  <c r="A28" i="1"/>
  <c r="B28" i="1" s="1"/>
  <c r="AN8" i="1"/>
  <c r="AN5" i="1"/>
  <c r="AN4" i="1"/>
  <c r="AN3" i="1"/>
  <c r="D27" i="1"/>
  <c r="B27" i="1"/>
  <c r="C27" i="1" s="1"/>
  <c r="F27" i="1" s="1"/>
  <c r="C13" i="1"/>
  <c r="C15" i="1" s="1"/>
  <c r="C16" i="1"/>
  <c r="E42" i="1" s="1"/>
  <c r="AM5" i="1"/>
  <c r="AM4" i="1"/>
  <c r="AM3" i="1"/>
  <c r="O27" i="1" l="1"/>
  <c r="X27" i="1"/>
  <c r="A29" i="1"/>
  <c r="C28" i="1"/>
  <c r="L27" i="1"/>
  <c r="U27" i="1"/>
  <c r="E65" i="1"/>
  <c r="E64" i="1"/>
  <c r="E49" i="1"/>
  <c r="E28" i="1"/>
  <c r="E81" i="1"/>
  <c r="T29" i="1"/>
  <c r="S30" i="1"/>
  <c r="T28" i="1"/>
  <c r="U28" i="1" s="1"/>
  <c r="K29" i="1"/>
  <c r="J30" i="1"/>
  <c r="K28" i="1"/>
  <c r="L28" i="1" s="1"/>
  <c r="E57" i="1"/>
  <c r="E27" i="1"/>
  <c r="E56" i="1"/>
  <c r="E34" i="1"/>
  <c r="E80" i="1"/>
  <c r="E33" i="1"/>
  <c r="E73" i="1"/>
  <c r="E41" i="1"/>
  <c r="E48" i="1"/>
  <c r="E72" i="1"/>
  <c r="E40" i="1"/>
  <c r="E29" i="1"/>
  <c r="E32" i="1"/>
  <c r="E79" i="1"/>
  <c r="E71" i="1"/>
  <c r="E63" i="1"/>
  <c r="E55" i="1"/>
  <c r="E47" i="1"/>
  <c r="E39" i="1"/>
  <c r="E30" i="1"/>
  <c r="E31" i="1"/>
  <c r="E78" i="1"/>
  <c r="E70" i="1"/>
  <c r="E62" i="1"/>
  <c r="E54" i="1"/>
  <c r="E46" i="1"/>
  <c r="E86" i="1"/>
  <c r="C17" i="1"/>
  <c r="E38" i="1"/>
  <c r="E85" i="1"/>
  <c r="E77" i="1"/>
  <c r="E69" i="1"/>
  <c r="E61" i="1"/>
  <c r="E53" i="1"/>
  <c r="E45" i="1"/>
  <c r="E37" i="1"/>
  <c r="E84" i="1"/>
  <c r="E76" i="1"/>
  <c r="E68" i="1"/>
  <c r="E60" i="1"/>
  <c r="E52" i="1"/>
  <c r="E44" i="1"/>
  <c r="E36" i="1"/>
  <c r="E83" i="1"/>
  <c r="E75" i="1"/>
  <c r="E67" i="1"/>
  <c r="E59" i="1"/>
  <c r="E51" i="1"/>
  <c r="E43" i="1"/>
  <c r="E35" i="1"/>
  <c r="E82" i="1"/>
  <c r="E74" i="1"/>
  <c r="E66" i="1"/>
  <c r="E58" i="1"/>
  <c r="E50" i="1"/>
  <c r="A30" i="1" l="1"/>
  <c r="B29" i="1"/>
  <c r="C29" i="1" s="1"/>
  <c r="G27" i="1"/>
  <c r="H27" i="1" s="1"/>
  <c r="D28" i="1" s="1"/>
  <c r="F28" i="1" s="1"/>
  <c r="G28" i="1" s="1"/>
  <c r="H28" i="1" s="1"/>
  <c r="D29" i="1" s="1"/>
  <c r="L29" i="1"/>
  <c r="U29" i="1"/>
  <c r="N33" i="1"/>
  <c r="N41" i="1"/>
  <c r="N49" i="1"/>
  <c r="N57" i="1"/>
  <c r="N65" i="1"/>
  <c r="N73" i="1"/>
  <c r="N81" i="1"/>
  <c r="N38" i="1"/>
  <c r="N39" i="1"/>
  <c r="N34" i="1"/>
  <c r="N42" i="1"/>
  <c r="N50" i="1"/>
  <c r="N58" i="1"/>
  <c r="N66" i="1"/>
  <c r="N74" i="1"/>
  <c r="N82" i="1"/>
  <c r="N31" i="1"/>
  <c r="N71" i="1"/>
  <c r="N79" i="1"/>
  <c r="N27" i="1"/>
  <c r="N35" i="1"/>
  <c r="N43" i="1"/>
  <c r="N51" i="1"/>
  <c r="N59" i="1"/>
  <c r="N67" i="1"/>
  <c r="N75" i="1"/>
  <c r="N83" i="1"/>
  <c r="N29" i="1"/>
  <c r="N69" i="1"/>
  <c r="N46" i="1"/>
  <c r="N47" i="1"/>
  <c r="N28" i="1"/>
  <c r="N36" i="1"/>
  <c r="N44" i="1"/>
  <c r="N52" i="1"/>
  <c r="N60" i="1"/>
  <c r="N68" i="1"/>
  <c r="N76" i="1"/>
  <c r="N84" i="1"/>
  <c r="N37" i="1"/>
  <c r="N45" i="1"/>
  <c r="N53" i="1"/>
  <c r="N61" i="1"/>
  <c r="N77" i="1"/>
  <c r="N85" i="1"/>
  <c r="N63" i="1"/>
  <c r="N32" i="1"/>
  <c r="N40" i="1"/>
  <c r="N48" i="1"/>
  <c r="N56" i="1"/>
  <c r="N64" i="1"/>
  <c r="N72" i="1"/>
  <c r="N80" i="1"/>
  <c r="N30" i="1"/>
  <c r="N54" i="1"/>
  <c r="N62" i="1"/>
  <c r="N70" i="1"/>
  <c r="N78" i="1"/>
  <c r="N86" i="1"/>
  <c r="N55" i="1"/>
  <c r="T30" i="1"/>
  <c r="U30" i="1" s="1"/>
  <c r="S31" i="1"/>
  <c r="K30" i="1"/>
  <c r="L30" i="1" s="1"/>
  <c r="J31" i="1"/>
  <c r="A31" i="1" l="1"/>
  <c r="B30" i="1"/>
  <c r="C30" i="1" s="1"/>
  <c r="P27" i="1"/>
  <c r="Q27" i="1" s="1"/>
  <c r="M28" i="1" s="1"/>
  <c r="O28" i="1" s="1"/>
  <c r="P28" i="1" s="1"/>
  <c r="Q28" i="1" s="1"/>
  <c r="M29" i="1" s="1"/>
  <c r="O29" i="1" s="1"/>
  <c r="P29" i="1" s="1"/>
  <c r="Q29" i="1" s="1"/>
  <c r="M30" i="1" s="1"/>
  <c r="O30" i="1" s="1"/>
  <c r="P30" i="1" s="1"/>
  <c r="T31" i="1"/>
  <c r="U31" i="1" s="1"/>
  <c r="S32" i="1"/>
  <c r="J32" i="1"/>
  <c r="K31" i="1"/>
  <c r="L31" i="1" s="1"/>
  <c r="F29" i="1"/>
  <c r="G29" i="1" s="1"/>
  <c r="H29" i="1" s="1"/>
  <c r="D30" i="1" s="1"/>
  <c r="A32" i="1" l="1"/>
  <c r="B31" i="1"/>
  <c r="C31" i="1"/>
  <c r="T32" i="1"/>
  <c r="U32" i="1" s="1"/>
  <c r="S33" i="1"/>
  <c r="J33" i="1"/>
  <c r="K32" i="1"/>
  <c r="L32" i="1" s="1"/>
  <c r="Q30" i="1"/>
  <c r="M31" i="1" s="1"/>
  <c r="F30" i="1"/>
  <c r="A33" i="1" l="1"/>
  <c r="B32" i="1"/>
  <c r="C32" i="1" s="1"/>
  <c r="T33" i="1"/>
  <c r="U33" i="1" s="1"/>
  <c r="S34" i="1"/>
  <c r="J34" i="1"/>
  <c r="K33" i="1"/>
  <c r="L33" i="1" s="1"/>
  <c r="O31" i="1"/>
  <c r="P31" i="1" s="1"/>
  <c r="Q31" i="1" s="1"/>
  <c r="M32" i="1" s="1"/>
  <c r="G30" i="1"/>
  <c r="A34" i="1" l="1"/>
  <c r="B33" i="1"/>
  <c r="C33" i="1" s="1"/>
  <c r="T34" i="1"/>
  <c r="U34" i="1" s="1"/>
  <c r="S35" i="1"/>
  <c r="O32" i="1"/>
  <c r="P32" i="1" s="1"/>
  <c r="Q32" i="1" s="1"/>
  <c r="M33" i="1" s="1"/>
  <c r="K34" i="1"/>
  <c r="L34" i="1" s="1"/>
  <c r="J35" i="1"/>
  <c r="H30" i="1"/>
  <c r="D31" i="1" s="1"/>
  <c r="A35" i="1" l="1"/>
  <c r="B34" i="1"/>
  <c r="C34" i="1"/>
  <c r="T35" i="1"/>
  <c r="U35" i="1" s="1"/>
  <c r="S36" i="1"/>
  <c r="O33" i="1"/>
  <c r="P33" i="1" s="1"/>
  <c r="Q33" i="1" s="1"/>
  <c r="M34" i="1" s="1"/>
  <c r="J36" i="1"/>
  <c r="K35" i="1"/>
  <c r="L35" i="1" s="1"/>
  <c r="F31" i="1"/>
  <c r="G31" i="1" s="1"/>
  <c r="H31" i="1" s="1"/>
  <c r="A36" i="1" l="1"/>
  <c r="B35" i="1"/>
  <c r="C36" i="1" s="1"/>
  <c r="C35" i="1"/>
  <c r="T36" i="1"/>
  <c r="U36" i="1" s="1"/>
  <c r="S37" i="1"/>
  <c r="O34" i="1"/>
  <c r="P34" i="1" s="1"/>
  <c r="Q34" i="1" s="1"/>
  <c r="M35" i="1" s="1"/>
  <c r="J37" i="1"/>
  <c r="K36" i="1"/>
  <c r="L36" i="1" s="1"/>
  <c r="D32" i="1"/>
  <c r="A37" i="1" l="1"/>
  <c r="B36" i="1"/>
  <c r="T37" i="1"/>
  <c r="U37" i="1" s="1"/>
  <c r="S38" i="1"/>
  <c r="O35" i="1"/>
  <c r="P35" i="1" s="1"/>
  <c r="Q35" i="1" s="1"/>
  <c r="M36" i="1" s="1"/>
  <c r="K37" i="1"/>
  <c r="L37" i="1" s="1"/>
  <c r="J38" i="1"/>
  <c r="F32" i="1"/>
  <c r="G32" i="1" s="1"/>
  <c r="H32" i="1" s="1"/>
  <c r="A38" i="1" l="1"/>
  <c r="B37" i="1"/>
  <c r="C37" i="1" s="1"/>
  <c r="T38" i="1"/>
  <c r="U38" i="1" s="1"/>
  <c r="S39" i="1"/>
  <c r="O36" i="1"/>
  <c r="P36" i="1" s="1"/>
  <c r="Q36" i="1" s="1"/>
  <c r="M37" i="1" s="1"/>
  <c r="J39" i="1"/>
  <c r="K38" i="1"/>
  <c r="L38" i="1" s="1"/>
  <c r="D33" i="1"/>
  <c r="A39" i="1" l="1"/>
  <c r="B38" i="1"/>
  <c r="C38" i="1" s="1"/>
  <c r="T39" i="1"/>
  <c r="U39" i="1" s="1"/>
  <c r="S40" i="1"/>
  <c r="O37" i="1"/>
  <c r="P37" i="1" s="1"/>
  <c r="Q37" i="1" s="1"/>
  <c r="M38" i="1" s="1"/>
  <c r="J40" i="1"/>
  <c r="K39" i="1"/>
  <c r="L39" i="1" s="1"/>
  <c r="F33" i="1"/>
  <c r="G33" i="1" s="1"/>
  <c r="H33" i="1" s="1"/>
  <c r="A40" i="1" l="1"/>
  <c r="B39" i="1"/>
  <c r="C39" i="1"/>
  <c r="T40" i="1"/>
  <c r="U40" i="1" s="1"/>
  <c r="S41" i="1"/>
  <c r="O38" i="1"/>
  <c r="P38" i="1" s="1"/>
  <c r="Q38" i="1" s="1"/>
  <c r="J41" i="1"/>
  <c r="K40" i="1"/>
  <c r="L40" i="1" s="1"/>
  <c r="D34" i="1"/>
  <c r="A41" i="1" l="1"/>
  <c r="B40" i="1"/>
  <c r="C40" i="1" s="1"/>
  <c r="M39" i="1"/>
  <c r="T41" i="1"/>
  <c r="U41" i="1" s="1"/>
  <c r="S42" i="1"/>
  <c r="K41" i="1"/>
  <c r="L41" i="1" s="1"/>
  <c r="J42" i="1"/>
  <c r="F34" i="1"/>
  <c r="G34" i="1" s="1"/>
  <c r="H34" i="1" s="1"/>
  <c r="A42" i="1" l="1"/>
  <c r="B41" i="1"/>
  <c r="C41" i="1" s="1"/>
  <c r="O39" i="1"/>
  <c r="P39" i="1" s="1"/>
  <c r="Q39" i="1" s="1"/>
  <c r="M40" i="1" s="1"/>
  <c r="T42" i="1"/>
  <c r="U42" i="1" s="1"/>
  <c r="S43" i="1"/>
  <c r="K42" i="1"/>
  <c r="L42" i="1" s="1"/>
  <c r="J43" i="1"/>
  <c r="D35" i="1"/>
  <c r="A43" i="1" l="1"/>
  <c r="B42" i="1"/>
  <c r="C42" i="1"/>
  <c r="O40" i="1"/>
  <c r="P40" i="1" s="1"/>
  <c r="Q40" i="1" s="1"/>
  <c r="M41" i="1" s="1"/>
  <c r="T43" i="1"/>
  <c r="U43" i="1" s="1"/>
  <c r="S44" i="1"/>
  <c r="J44" i="1"/>
  <c r="K43" i="1"/>
  <c r="L43" i="1" s="1"/>
  <c r="F35" i="1"/>
  <c r="G35" i="1" s="1"/>
  <c r="H35" i="1" s="1"/>
  <c r="A44" i="1" l="1"/>
  <c r="B43" i="1"/>
  <c r="C43" i="1" s="1"/>
  <c r="O41" i="1"/>
  <c r="P41" i="1" s="1"/>
  <c r="Q41" i="1" s="1"/>
  <c r="M42" i="1" s="1"/>
  <c r="T44" i="1"/>
  <c r="U44" i="1" s="1"/>
  <c r="S45" i="1"/>
  <c r="J45" i="1"/>
  <c r="K44" i="1"/>
  <c r="L44" i="1" s="1"/>
  <c r="D36" i="1"/>
  <c r="A45" i="1" l="1"/>
  <c r="B44" i="1"/>
  <c r="C44" i="1" s="1"/>
  <c r="O42" i="1"/>
  <c r="P42" i="1" s="1"/>
  <c r="Q42" i="1" s="1"/>
  <c r="M43" i="1" s="1"/>
  <c r="T45" i="1"/>
  <c r="U45" i="1" s="1"/>
  <c r="S46" i="1"/>
  <c r="K45" i="1"/>
  <c r="L45" i="1" s="1"/>
  <c r="J46" i="1"/>
  <c r="F36" i="1"/>
  <c r="G36" i="1" s="1"/>
  <c r="H36" i="1" s="1"/>
  <c r="A46" i="1" l="1"/>
  <c r="B45" i="1"/>
  <c r="C45" i="1" s="1"/>
  <c r="O43" i="1"/>
  <c r="P43" i="1" s="1"/>
  <c r="Q43" i="1" s="1"/>
  <c r="M44" i="1" s="1"/>
  <c r="T46" i="1"/>
  <c r="U46" i="1" s="1"/>
  <c r="S47" i="1"/>
  <c r="K46" i="1"/>
  <c r="L46" i="1" s="1"/>
  <c r="J47" i="1"/>
  <c r="D37" i="1"/>
  <c r="A47" i="1" l="1"/>
  <c r="B46" i="1"/>
  <c r="C46" i="1" s="1"/>
  <c r="O44" i="1"/>
  <c r="P44" i="1" s="1"/>
  <c r="Q44" i="1" s="1"/>
  <c r="M45" i="1" s="1"/>
  <c r="T47" i="1"/>
  <c r="U47" i="1" s="1"/>
  <c r="S48" i="1"/>
  <c r="J48" i="1"/>
  <c r="K47" i="1"/>
  <c r="L47" i="1" s="1"/>
  <c r="F37" i="1"/>
  <c r="G37" i="1" s="1"/>
  <c r="H37" i="1" s="1"/>
  <c r="A48" i="1" l="1"/>
  <c r="B47" i="1"/>
  <c r="C47" i="1" s="1"/>
  <c r="O45" i="1"/>
  <c r="P45" i="1" s="1"/>
  <c r="Q45" i="1" s="1"/>
  <c r="M46" i="1" s="1"/>
  <c r="T48" i="1"/>
  <c r="U48" i="1" s="1"/>
  <c r="S49" i="1"/>
  <c r="J49" i="1"/>
  <c r="K48" i="1"/>
  <c r="L48" i="1" s="1"/>
  <c r="D38" i="1"/>
  <c r="A49" i="1" l="1"/>
  <c r="B48" i="1"/>
  <c r="C48" i="1" s="1"/>
  <c r="O46" i="1"/>
  <c r="P46" i="1" s="1"/>
  <c r="Q46" i="1" s="1"/>
  <c r="M47" i="1" s="1"/>
  <c r="T49" i="1"/>
  <c r="U49" i="1" s="1"/>
  <c r="S50" i="1"/>
  <c r="J50" i="1"/>
  <c r="K49" i="1"/>
  <c r="L49" i="1" s="1"/>
  <c r="F38" i="1"/>
  <c r="G38" i="1" s="1"/>
  <c r="H38" i="1" s="1"/>
  <c r="A50" i="1" l="1"/>
  <c r="B49" i="1"/>
  <c r="C50" i="1" s="1"/>
  <c r="C49" i="1"/>
  <c r="O47" i="1"/>
  <c r="P47" i="1" s="1"/>
  <c r="Q47" i="1" s="1"/>
  <c r="M48" i="1" s="1"/>
  <c r="D39" i="1"/>
  <c r="F39" i="1" s="1"/>
  <c r="G39" i="1" s="1"/>
  <c r="H39" i="1" s="1"/>
  <c r="D40" i="1" s="1"/>
  <c r="T50" i="1"/>
  <c r="U50" i="1" s="1"/>
  <c r="S51" i="1"/>
  <c r="K50" i="1"/>
  <c r="L50" i="1" s="1"/>
  <c r="J51" i="1"/>
  <c r="A51" i="1" l="1"/>
  <c r="B50" i="1"/>
  <c r="O48" i="1"/>
  <c r="P48" i="1" s="1"/>
  <c r="Q48" i="1" s="1"/>
  <c r="M49" i="1" s="1"/>
  <c r="T51" i="1"/>
  <c r="U51" i="1" s="1"/>
  <c r="S52" i="1"/>
  <c r="J52" i="1"/>
  <c r="K51" i="1"/>
  <c r="L51" i="1" s="1"/>
  <c r="F40" i="1"/>
  <c r="G40" i="1" s="1"/>
  <c r="H40" i="1" s="1"/>
  <c r="D41" i="1" s="1"/>
  <c r="A52" i="1" l="1"/>
  <c r="B51" i="1"/>
  <c r="C51" i="1" s="1"/>
  <c r="F41" i="1"/>
  <c r="G41" i="1" s="1"/>
  <c r="H41" i="1" s="1"/>
  <c r="D42" i="1" s="1"/>
  <c r="Q49" i="1"/>
  <c r="M50" i="1" s="1"/>
  <c r="O49" i="1"/>
  <c r="P49" i="1" s="1"/>
  <c r="T52" i="1"/>
  <c r="U52" i="1" s="1"/>
  <c r="S53" i="1"/>
  <c r="K52" i="1"/>
  <c r="L52" i="1" s="1"/>
  <c r="J53" i="1"/>
  <c r="A53" i="1" l="1"/>
  <c r="B52" i="1"/>
  <c r="C52" i="1" s="1"/>
  <c r="F42" i="1"/>
  <c r="G42" i="1" s="1"/>
  <c r="H42" i="1" s="1"/>
  <c r="D43" i="1" s="1"/>
  <c r="O50" i="1"/>
  <c r="P50" i="1" s="1"/>
  <c r="Q50" i="1" s="1"/>
  <c r="M51" i="1" s="1"/>
  <c r="T53" i="1"/>
  <c r="U53" i="1" s="1"/>
  <c r="S54" i="1"/>
  <c r="K53" i="1"/>
  <c r="L53" i="1" s="1"/>
  <c r="J54" i="1"/>
  <c r="A54" i="1" l="1"/>
  <c r="B53" i="1"/>
  <c r="C53" i="1" s="1"/>
  <c r="O51" i="1"/>
  <c r="P51" i="1" s="1"/>
  <c r="Q51" i="1" s="1"/>
  <c r="M52" i="1" s="1"/>
  <c r="F43" i="1"/>
  <c r="G43" i="1" s="1"/>
  <c r="H43" i="1" s="1"/>
  <c r="D44" i="1" s="1"/>
  <c r="T54" i="1"/>
  <c r="U54" i="1" s="1"/>
  <c r="S55" i="1"/>
  <c r="K54" i="1"/>
  <c r="L54" i="1" s="1"/>
  <c r="J55" i="1"/>
  <c r="A55" i="1" l="1"/>
  <c r="B54" i="1"/>
  <c r="C54" i="1" s="1"/>
  <c r="F44" i="1"/>
  <c r="G44" i="1" s="1"/>
  <c r="H44" i="1" s="1"/>
  <c r="D45" i="1" s="1"/>
  <c r="Q52" i="1"/>
  <c r="M53" i="1" s="1"/>
  <c r="O52" i="1"/>
  <c r="P52" i="1" s="1"/>
  <c r="T55" i="1"/>
  <c r="U55" i="1" s="1"/>
  <c r="S56" i="1"/>
  <c r="K55" i="1"/>
  <c r="L55" i="1" s="1"/>
  <c r="J56" i="1"/>
  <c r="A56" i="1" l="1"/>
  <c r="B55" i="1"/>
  <c r="C55" i="1" s="1"/>
  <c r="F45" i="1"/>
  <c r="G45" i="1" s="1"/>
  <c r="H45" i="1" s="1"/>
  <c r="D46" i="1" s="1"/>
  <c r="O53" i="1"/>
  <c r="P53" i="1" s="1"/>
  <c r="Q53" i="1" s="1"/>
  <c r="M54" i="1" s="1"/>
  <c r="T56" i="1"/>
  <c r="U56" i="1" s="1"/>
  <c r="S57" i="1"/>
  <c r="K56" i="1"/>
  <c r="L56" i="1" s="1"/>
  <c r="J57" i="1"/>
  <c r="A57" i="1" l="1"/>
  <c r="B56" i="1"/>
  <c r="C56" i="1" s="1"/>
  <c r="O54" i="1"/>
  <c r="P54" i="1" s="1"/>
  <c r="Q54" i="1" s="1"/>
  <c r="M55" i="1" s="1"/>
  <c r="F46" i="1"/>
  <c r="G46" i="1" s="1"/>
  <c r="H46" i="1" s="1"/>
  <c r="D47" i="1" s="1"/>
  <c r="T57" i="1"/>
  <c r="U57" i="1" s="1"/>
  <c r="S58" i="1"/>
  <c r="K57" i="1"/>
  <c r="L57" i="1" s="1"/>
  <c r="J58" i="1"/>
  <c r="A58" i="1" l="1"/>
  <c r="B57" i="1"/>
  <c r="C57" i="1" s="1"/>
  <c r="F47" i="1"/>
  <c r="G47" i="1" s="1"/>
  <c r="H47" i="1" s="1"/>
  <c r="D48" i="1" s="1"/>
  <c r="O55" i="1"/>
  <c r="P55" i="1" s="1"/>
  <c r="Q55" i="1" s="1"/>
  <c r="M56" i="1" s="1"/>
  <c r="T58" i="1"/>
  <c r="U58" i="1" s="1"/>
  <c r="S59" i="1"/>
  <c r="K58" i="1"/>
  <c r="L58" i="1" s="1"/>
  <c r="J59" i="1"/>
  <c r="A59" i="1" l="1"/>
  <c r="B58" i="1"/>
  <c r="C58" i="1"/>
  <c r="Q56" i="1"/>
  <c r="M57" i="1" s="1"/>
  <c r="O56" i="1"/>
  <c r="P56" i="1" s="1"/>
  <c r="F48" i="1"/>
  <c r="G48" i="1" s="1"/>
  <c r="H48" i="1" s="1"/>
  <c r="D49" i="1" s="1"/>
  <c r="T59" i="1"/>
  <c r="U59" i="1" s="1"/>
  <c r="S60" i="1"/>
  <c r="K59" i="1"/>
  <c r="L59" i="1" s="1"/>
  <c r="J60" i="1"/>
  <c r="A60" i="1" l="1"/>
  <c r="B59" i="1"/>
  <c r="C59" i="1" s="1"/>
  <c r="F49" i="1"/>
  <c r="G49" i="1" s="1"/>
  <c r="H49" i="1" s="1"/>
  <c r="D50" i="1" s="1"/>
  <c r="O57" i="1"/>
  <c r="P57" i="1" s="1"/>
  <c r="Q57" i="1"/>
  <c r="M58" i="1" s="1"/>
  <c r="T60" i="1"/>
  <c r="U60" i="1" s="1"/>
  <c r="S61" i="1"/>
  <c r="K60" i="1"/>
  <c r="L60" i="1" s="1"/>
  <c r="J61" i="1"/>
  <c r="A61" i="1" l="1"/>
  <c r="B60" i="1"/>
  <c r="C60" i="1" s="1"/>
  <c r="F50" i="1"/>
  <c r="G50" i="1" s="1"/>
  <c r="H50" i="1" s="1"/>
  <c r="D51" i="1" s="1"/>
  <c r="O58" i="1"/>
  <c r="P58" i="1" s="1"/>
  <c r="Q58" i="1" s="1"/>
  <c r="M59" i="1" s="1"/>
  <c r="T61" i="1"/>
  <c r="U61" i="1" s="1"/>
  <c r="S62" i="1"/>
  <c r="K61" i="1"/>
  <c r="L61" i="1" s="1"/>
  <c r="J62" i="1"/>
  <c r="A62" i="1" l="1"/>
  <c r="B61" i="1"/>
  <c r="C61" i="1" s="1"/>
  <c r="O59" i="1"/>
  <c r="P59" i="1" s="1"/>
  <c r="Q59" i="1" s="1"/>
  <c r="M60" i="1" s="1"/>
  <c r="F51" i="1"/>
  <c r="G51" i="1" s="1"/>
  <c r="H51" i="1" s="1"/>
  <c r="D52" i="1" s="1"/>
  <c r="T62" i="1"/>
  <c r="U62" i="1" s="1"/>
  <c r="S63" i="1"/>
  <c r="K62" i="1"/>
  <c r="L62" i="1" s="1"/>
  <c r="J63" i="1"/>
  <c r="A63" i="1" l="1"/>
  <c r="B62" i="1"/>
  <c r="C62" i="1" s="1"/>
  <c r="F52" i="1"/>
  <c r="G52" i="1" s="1"/>
  <c r="H52" i="1" s="1"/>
  <c r="D53" i="1" s="1"/>
  <c r="O60" i="1"/>
  <c r="P60" i="1" s="1"/>
  <c r="Q60" i="1" s="1"/>
  <c r="M61" i="1" s="1"/>
  <c r="T63" i="1"/>
  <c r="U63" i="1" s="1"/>
  <c r="S64" i="1"/>
  <c r="K63" i="1"/>
  <c r="L63" i="1" s="1"/>
  <c r="J64" i="1"/>
  <c r="A64" i="1" l="1"/>
  <c r="B63" i="1"/>
  <c r="C63" i="1" s="1"/>
  <c r="O61" i="1"/>
  <c r="P61" i="1" s="1"/>
  <c r="Q61" i="1" s="1"/>
  <c r="M62" i="1" s="1"/>
  <c r="F53" i="1"/>
  <c r="G53" i="1" s="1"/>
  <c r="H53" i="1" s="1"/>
  <c r="D54" i="1" s="1"/>
  <c r="T64" i="1"/>
  <c r="U64" i="1" s="1"/>
  <c r="S65" i="1"/>
  <c r="K64" i="1"/>
  <c r="L64" i="1" s="1"/>
  <c r="J65" i="1"/>
  <c r="A65" i="1" l="1"/>
  <c r="B64" i="1"/>
  <c r="C64" i="1" s="1"/>
  <c r="F54" i="1"/>
  <c r="G54" i="1" s="1"/>
  <c r="H54" i="1" s="1"/>
  <c r="D55" i="1" s="1"/>
  <c r="O62" i="1"/>
  <c r="P62" i="1" s="1"/>
  <c r="Q62" i="1" s="1"/>
  <c r="M63" i="1" s="1"/>
  <c r="T65" i="1"/>
  <c r="U65" i="1" s="1"/>
  <c r="S66" i="1"/>
  <c r="K65" i="1"/>
  <c r="L65" i="1" s="1"/>
  <c r="J66" i="1"/>
  <c r="A66" i="1" l="1"/>
  <c r="B65" i="1"/>
  <c r="C65" i="1" s="1"/>
  <c r="F55" i="1"/>
  <c r="G55" i="1" s="1"/>
  <c r="H55" i="1" s="1"/>
  <c r="D56" i="1" s="1"/>
  <c r="O63" i="1"/>
  <c r="P63" i="1" s="1"/>
  <c r="Q63" i="1" s="1"/>
  <c r="M64" i="1" s="1"/>
  <c r="T66" i="1"/>
  <c r="U66" i="1" s="1"/>
  <c r="S67" i="1"/>
  <c r="K66" i="1"/>
  <c r="L66" i="1" s="1"/>
  <c r="J67" i="1"/>
  <c r="A67" i="1" l="1"/>
  <c r="B66" i="1"/>
  <c r="C66" i="1"/>
  <c r="O64" i="1"/>
  <c r="P64" i="1" s="1"/>
  <c r="Q64" i="1" s="1"/>
  <c r="M65" i="1" s="1"/>
  <c r="F56" i="1"/>
  <c r="G56" i="1" s="1"/>
  <c r="H56" i="1" s="1"/>
  <c r="D57" i="1" s="1"/>
  <c r="T67" i="1"/>
  <c r="U67" i="1" s="1"/>
  <c r="S68" i="1"/>
  <c r="K67" i="1"/>
  <c r="L67" i="1" s="1"/>
  <c r="J68" i="1"/>
  <c r="A68" i="1" l="1"/>
  <c r="B67" i="1"/>
  <c r="C67" i="1" s="1"/>
  <c r="F57" i="1"/>
  <c r="G57" i="1" s="1"/>
  <c r="H57" i="1" s="1"/>
  <c r="D58" i="1" s="1"/>
  <c r="O65" i="1"/>
  <c r="P65" i="1" s="1"/>
  <c r="Q65" i="1" s="1"/>
  <c r="M66" i="1" s="1"/>
  <c r="T68" i="1"/>
  <c r="U68" i="1" s="1"/>
  <c r="S69" i="1"/>
  <c r="K68" i="1"/>
  <c r="L68" i="1" s="1"/>
  <c r="J69" i="1"/>
  <c r="A69" i="1" l="1"/>
  <c r="B68" i="1"/>
  <c r="C68" i="1" s="1"/>
  <c r="O66" i="1"/>
  <c r="P66" i="1" s="1"/>
  <c r="Q66" i="1"/>
  <c r="M67" i="1" s="1"/>
  <c r="F58" i="1"/>
  <c r="G58" i="1" s="1"/>
  <c r="H58" i="1" s="1"/>
  <c r="D59" i="1" s="1"/>
  <c r="T69" i="1"/>
  <c r="U69" i="1" s="1"/>
  <c r="S70" i="1"/>
  <c r="K69" i="1"/>
  <c r="L69" i="1" s="1"/>
  <c r="J70" i="1"/>
  <c r="A70" i="1" l="1"/>
  <c r="B69" i="1"/>
  <c r="C69" i="1" s="1"/>
  <c r="F59" i="1"/>
  <c r="G59" i="1" s="1"/>
  <c r="H59" i="1" s="1"/>
  <c r="D60" i="1" s="1"/>
  <c r="O67" i="1"/>
  <c r="P67" i="1" s="1"/>
  <c r="Q67" i="1" s="1"/>
  <c r="M68" i="1" s="1"/>
  <c r="T70" i="1"/>
  <c r="U70" i="1" s="1"/>
  <c r="S71" i="1"/>
  <c r="K70" i="1"/>
  <c r="L70" i="1" s="1"/>
  <c r="J71" i="1"/>
  <c r="A71" i="1" l="1"/>
  <c r="B70" i="1"/>
  <c r="C70" i="1" s="1"/>
  <c r="O68" i="1"/>
  <c r="P68" i="1" s="1"/>
  <c r="Q68" i="1" s="1"/>
  <c r="M69" i="1" s="1"/>
  <c r="F60" i="1"/>
  <c r="G60" i="1" s="1"/>
  <c r="H60" i="1" s="1"/>
  <c r="D61" i="1" s="1"/>
  <c r="T71" i="1"/>
  <c r="U71" i="1" s="1"/>
  <c r="S72" i="1"/>
  <c r="K71" i="1"/>
  <c r="L71" i="1" s="1"/>
  <c r="J72" i="1"/>
  <c r="A72" i="1" l="1"/>
  <c r="B71" i="1"/>
  <c r="C71" i="1" s="1"/>
  <c r="F61" i="1"/>
  <c r="G61" i="1" s="1"/>
  <c r="H61" i="1" s="1"/>
  <c r="D62" i="1" s="1"/>
  <c r="O69" i="1"/>
  <c r="P69" i="1" s="1"/>
  <c r="Q69" i="1" s="1"/>
  <c r="M70" i="1" s="1"/>
  <c r="T72" i="1"/>
  <c r="U72" i="1" s="1"/>
  <c r="S73" i="1"/>
  <c r="K72" i="1"/>
  <c r="L72" i="1" s="1"/>
  <c r="J73" i="1"/>
  <c r="A73" i="1" l="1"/>
  <c r="B72" i="1"/>
  <c r="C72" i="1" s="1"/>
  <c r="O70" i="1"/>
  <c r="P70" i="1" s="1"/>
  <c r="Q70" i="1" s="1"/>
  <c r="M71" i="1" s="1"/>
  <c r="F62" i="1"/>
  <c r="G62" i="1" s="1"/>
  <c r="H62" i="1" s="1"/>
  <c r="D63" i="1" s="1"/>
  <c r="T73" i="1"/>
  <c r="U73" i="1" s="1"/>
  <c r="S74" i="1"/>
  <c r="K73" i="1"/>
  <c r="L73" i="1" s="1"/>
  <c r="J74" i="1"/>
  <c r="A74" i="1" l="1"/>
  <c r="B73" i="1"/>
  <c r="C73" i="1" s="1"/>
  <c r="F63" i="1"/>
  <c r="G63" i="1" s="1"/>
  <c r="H63" i="1" s="1"/>
  <c r="D64" i="1" s="1"/>
  <c r="O71" i="1"/>
  <c r="P71" i="1" s="1"/>
  <c r="Q71" i="1" s="1"/>
  <c r="M72" i="1" s="1"/>
  <c r="T74" i="1"/>
  <c r="U74" i="1" s="1"/>
  <c r="S75" i="1"/>
  <c r="K74" i="1"/>
  <c r="L74" i="1" s="1"/>
  <c r="J75" i="1"/>
  <c r="A75" i="1" l="1"/>
  <c r="B74" i="1"/>
  <c r="C74" i="1" s="1"/>
  <c r="O72" i="1"/>
  <c r="P72" i="1" s="1"/>
  <c r="Q72" i="1" s="1"/>
  <c r="M73" i="1" s="1"/>
  <c r="F64" i="1"/>
  <c r="G64" i="1" s="1"/>
  <c r="H64" i="1" s="1"/>
  <c r="D65" i="1" s="1"/>
  <c r="T75" i="1"/>
  <c r="U75" i="1" s="1"/>
  <c r="S76" i="1"/>
  <c r="K75" i="1"/>
  <c r="L75" i="1" s="1"/>
  <c r="J76" i="1"/>
  <c r="A76" i="1" l="1"/>
  <c r="B75" i="1"/>
  <c r="C75" i="1" s="1"/>
  <c r="F65" i="1"/>
  <c r="G65" i="1" s="1"/>
  <c r="H65" i="1" s="1"/>
  <c r="D66" i="1" s="1"/>
  <c r="O73" i="1"/>
  <c r="P73" i="1" s="1"/>
  <c r="Q73" i="1" s="1"/>
  <c r="M74" i="1" s="1"/>
  <c r="T76" i="1"/>
  <c r="U76" i="1" s="1"/>
  <c r="S77" i="1"/>
  <c r="K76" i="1"/>
  <c r="L76" i="1" s="1"/>
  <c r="J77" i="1"/>
  <c r="A77" i="1" l="1"/>
  <c r="B76" i="1"/>
  <c r="C76" i="1" s="1"/>
  <c r="O74" i="1"/>
  <c r="P74" i="1" s="1"/>
  <c r="Q74" i="1"/>
  <c r="M75" i="1" s="1"/>
  <c r="F66" i="1"/>
  <c r="G66" i="1" s="1"/>
  <c r="H66" i="1" s="1"/>
  <c r="D67" i="1" s="1"/>
  <c r="T77" i="1"/>
  <c r="U77" i="1" s="1"/>
  <c r="S78" i="1"/>
  <c r="K77" i="1"/>
  <c r="L77" i="1" s="1"/>
  <c r="J78" i="1"/>
  <c r="A78" i="1" l="1"/>
  <c r="B77" i="1"/>
  <c r="C77" i="1" s="1"/>
  <c r="F67" i="1"/>
  <c r="G67" i="1" s="1"/>
  <c r="H67" i="1" s="1"/>
  <c r="D68" i="1" s="1"/>
  <c r="O75" i="1"/>
  <c r="P75" i="1" s="1"/>
  <c r="Q75" i="1" s="1"/>
  <c r="M76" i="1" s="1"/>
  <c r="T78" i="1"/>
  <c r="U78" i="1" s="1"/>
  <c r="S79" i="1"/>
  <c r="U79" i="1" s="1"/>
  <c r="K78" i="1"/>
  <c r="L78" i="1" s="1"/>
  <c r="J79" i="1"/>
  <c r="L79" i="1" s="1"/>
  <c r="A79" i="1" l="1"/>
  <c r="B78" i="1"/>
  <c r="C78" i="1" s="1"/>
  <c r="O76" i="1"/>
  <c r="P76" i="1" s="1"/>
  <c r="Q76" i="1" s="1"/>
  <c r="M77" i="1" s="1"/>
  <c r="F68" i="1"/>
  <c r="G68" i="1" s="1"/>
  <c r="H68" i="1" s="1"/>
  <c r="D69" i="1" s="1"/>
  <c r="Y79" i="1"/>
  <c r="V79" i="1"/>
  <c r="T79" i="1"/>
  <c r="S80" i="1"/>
  <c r="U80" i="1" s="1"/>
  <c r="Z79" i="1"/>
  <c r="X79" i="1"/>
  <c r="Q79" i="1"/>
  <c r="P79" i="1"/>
  <c r="O79" i="1"/>
  <c r="M79" i="1"/>
  <c r="K79" i="1"/>
  <c r="J80" i="1"/>
  <c r="L80" i="1" s="1"/>
  <c r="A80" i="1" l="1"/>
  <c r="H79" i="1"/>
  <c r="G79" i="1"/>
  <c r="F79" i="1"/>
  <c r="D79" i="1"/>
  <c r="B79" i="1"/>
  <c r="C79" i="1"/>
  <c r="F69" i="1"/>
  <c r="G69" i="1" s="1"/>
  <c r="H69" i="1" s="1"/>
  <c r="D70" i="1" s="1"/>
  <c r="O77" i="1"/>
  <c r="P77" i="1" s="1"/>
  <c r="Q77" i="1" s="1"/>
  <c r="M78" i="1" s="1"/>
  <c r="Y80" i="1"/>
  <c r="V80" i="1"/>
  <c r="T80" i="1"/>
  <c r="S81" i="1"/>
  <c r="U81" i="1" s="1"/>
  <c r="Z80" i="1"/>
  <c r="X80" i="1"/>
  <c r="Q80" i="1"/>
  <c r="P80" i="1"/>
  <c r="O80" i="1"/>
  <c r="M80" i="1"/>
  <c r="K80" i="1"/>
  <c r="J81" i="1"/>
  <c r="L81" i="1" s="1"/>
  <c r="A81" i="1" l="1"/>
  <c r="H80" i="1"/>
  <c r="G80" i="1"/>
  <c r="F80" i="1"/>
  <c r="D80" i="1"/>
  <c r="B80" i="1"/>
  <c r="C80" i="1"/>
  <c r="O78" i="1"/>
  <c r="P78" i="1" s="1"/>
  <c r="Q78" i="1" s="1"/>
  <c r="O24" i="1" s="1"/>
  <c r="F70" i="1"/>
  <c r="G70" i="1" s="1"/>
  <c r="H70" i="1" s="1"/>
  <c r="D71" i="1" s="1"/>
  <c r="Y81" i="1"/>
  <c r="V81" i="1"/>
  <c r="T81" i="1"/>
  <c r="S82" i="1"/>
  <c r="U82" i="1" s="1"/>
  <c r="X81" i="1"/>
  <c r="Z81" i="1"/>
  <c r="Q81" i="1"/>
  <c r="P81" i="1"/>
  <c r="O81" i="1"/>
  <c r="M81" i="1"/>
  <c r="K81" i="1"/>
  <c r="J82" i="1"/>
  <c r="L82" i="1" s="1"/>
  <c r="A82" i="1" l="1"/>
  <c r="B81" i="1"/>
  <c r="H81" i="1"/>
  <c r="G81" i="1"/>
  <c r="F81" i="1"/>
  <c r="D81" i="1"/>
  <c r="C81" i="1"/>
  <c r="F71" i="1"/>
  <c r="G71" i="1" s="1"/>
  <c r="H71" i="1" s="1"/>
  <c r="D72" i="1" s="1"/>
  <c r="Y82" i="1"/>
  <c r="V82" i="1"/>
  <c r="T82" i="1"/>
  <c r="S83" i="1"/>
  <c r="U83" i="1" s="1"/>
  <c r="X82" i="1"/>
  <c r="Z82" i="1"/>
  <c r="Q82" i="1"/>
  <c r="P82" i="1"/>
  <c r="O82" i="1"/>
  <c r="M82" i="1"/>
  <c r="K82" i="1"/>
  <c r="J83" i="1"/>
  <c r="L83" i="1" s="1"/>
  <c r="A83" i="1" l="1"/>
  <c r="C82" i="1"/>
  <c r="H82" i="1"/>
  <c r="G82" i="1"/>
  <c r="F82" i="1"/>
  <c r="D82" i="1"/>
  <c r="B82" i="1"/>
  <c r="F72" i="1"/>
  <c r="G72" i="1" s="1"/>
  <c r="H72" i="1" s="1"/>
  <c r="D73" i="1" s="1"/>
  <c r="Y83" i="1"/>
  <c r="V83" i="1"/>
  <c r="T83" i="1"/>
  <c r="S84" i="1"/>
  <c r="U84" i="1" s="1"/>
  <c r="Z83" i="1"/>
  <c r="X83" i="1"/>
  <c r="Q83" i="1"/>
  <c r="P83" i="1"/>
  <c r="O83" i="1"/>
  <c r="M83" i="1"/>
  <c r="K83" i="1"/>
  <c r="J84" i="1"/>
  <c r="L84" i="1" s="1"/>
  <c r="A84" i="1" l="1"/>
  <c r="H83" i="1"/>
  <c r="G83" i="1"/>
  <c r="F83" i="1"/>
  <c r="D83" i="1"/>
  <c r="B83" i="1"/>
  <c r="C83" i="1"/>
  <c r="F73" i="1"/>
  <c r="G73" i="1" s="1"/>
  <c r="H73" i="1" s="1"/>
  <c r="D74" i="1" s="1"/>
  <c r="Y84" i="1"/>
  <c r="V84" i="1"/>
  <c r="T84" i="1"/>
  <c r="S85" i="1"/>
  <c r="U85" i="1" s="1"/>
  <c r="Z84" i="1"/>
  <c r="X84" i="1"/>
  <c r="Q84" i="1"/>
  <c r="P84" i="1"/>
  <c r="O84" i="1"/>
  <c r="M84" i="1"/>
  <c r="K84" i="1"/>
  <c r="J85" i="1"/>
  <c r="L85" i="1" s="1"/>
  <c r="A85" i="1" l="1"/>
  <c r="C84" i="1"/>
  <c r="D84" i="1"/>
  <c r="F84" i="1"/>
  <c r="G84" i="1"/>
  <c r="H84" i="1"/>
  <c r="B84" i="1"/>
  <c r="F74" i="1"/>
  <c r="G74" i="1" s="1"/>
  <c r="H74" i="1" s="1"/>
  <c r="D75" i="1" s="1"/>
  <c r="Y85" i="1"/>
  <c r="V85" i="1"/>
  <c r="T85" i="1"/>
  <c r="S86" i="1"/>
  <c r="U86" i="1" s="1"/>
  <c r="Z85" i="1"/>
  <c r="X85" i="1"/>
  <c r="Q85" i="1"/>
  <c r="P85" i="1"/>
  <c r="O85" i="1"/>
  <c r="M85" i="1"/>
  <c r="K85" i="1"/>
  <c r="J86" i="1"/>
  <c r="L86" i="1" s="1"/>
  <c r="A86" i="1" l="1"/>
  <c r="H85" i="1"/>
  <c r="G85" i="1"/>
  <c r="F85" i="1"/>
  <c r="D85" i="1"/>
  <c r="B85" i="1"/>
  <c r="C85" i="1"/>
  <c r="F75" i="1"/>
  <c r="G75" i="1" s="1"/>
  <c r="H75" i="1" s="1"/>
  <c r="D76" i="1" s="1"/>
  <c r="Y86" i="1"/>
  <c r="V86" i="1"/>
  <c r="T86" i="1"/>
  <c r="Z86" i="1"/>
  <c r="X86" i="1"/>
  <c r="Q86" i="1"/>
  <c r="P86" i="1"/>
  <c r="O86" i="1"/>
  <c r="M86" i="1"/>
  <c r="K86" i="1"/>
  <c r="H86" i="1" l="1"/>
  <c r="G86" i="1"/>
  <c r="F86" i="1"/>
  <c r="D86" i="1"/>
  <c r="B86" i="1"/>
  <c r="C86" i="1"/>
  <c r="F76" i="1"/>
  <c r="G76" i="1" s="1"/>
  <c r="H76" i="1" s="1"/>
  <c r="D77" i="1" s="1"/>
  <c r="F77" i="1" l="1"/>
  <c r="G77" i="1" s="1"/>
  <c r="H77" i="1" s="1"/>
  <c r="D78" i="1" s="1"/>
  <c r="F78" i="1" l="1"/>
  <c r="G78" i="1" s="1"/>
  <c r="H78" i="1" s="1"/>
  <c r="F24" i="1" s="1"/>
  <c r="C18" i="1" s="1"/>
  <c r="W74" i="1" l="1"/>
  <c r="C19" i="1"/>
  <c r="C20" i="1" s="1"/>
  <c r="W38" i="1"/>
  <c r="W60" i="1"/>
  <c r="W61" i="1"/>
  <c r="W78" i="1"/>
  <c r="W33" i="1"/>
  <c r="W46" i="1"/>
  <c r="W43" i="1"/>
  <c r="W63" i="1"/>
  <c r="W76" i="1"/>
  <c r="W77" i="1"/>
  <c r="W49" i="1"/>
  <c r="W34" i="1"/>
  <c r="W86" i="1"/>
  <c r="W79" i="1"/>
  <c r="W85" i="1"/>
  <c r="W57" i="1"/>
  <c r="W27" i="1"/>
  <c r="Y27" i="1" s="1"/>
  <c r="Z27" i="1" s="1"/>
  <c r="V28" i="1" s="1"/>
  <c r="X28" i="1" s="1"/>
  <c r="W82" i="1"/>
  <c r="W35" i="1"/>
  <c r="W39" i="1"/>
  <c r="W68" i="1"/>
  <c r="W69" i="1"/>
  <c r="W32" i="1"/>
  <c r="W41" i="1"/>
  <c r="W42" i="1"/>
  <c r="W28" i="1"/>
  <c r="W56" i="1"/>
  <c r="W50" i="1"/>
  <c r="W36" i="1"/>
  <c r="W64" i="1"/>
  <c r="W40" i="1"/>
  <c r="W84" i="1"/>
  <c r="W48" i="1"/>
  <c r="W51" i="1"/>
  <c r="W31" i="1"/>
  <c r="W59" i="1"/>
  <c r="W29" i="1"/>
  <c r="W65" i="1"/>
  <c r="W67" i="1"/>
  <c r="W37" i="1"/>
  <c r="W73" i="1"/>
  <c r="W66" i="1"/>
  <c r="W83" i="1"/>
  <c r="W53" i="1"/>
  <c r="W80" i="1"/>
  <c r="W30" i="1"/>
  <c r="W55" i="1"/>
  <c r="W54" i="1"/>
  <c r="W70" i="1"/>
  <c r="W58" i="1"/>
  <c r="W71" i="1"/>
  <c r="W75" i="1"/>
  <c r="W44" i="1"/>
  <c r="W45" i="1"/>
  <c r="W62" i="1"/>
  <c r="W72" i="1"/>
  <c r="W81" i="1"/>
  <c r="W52" i="1"/>
  <c r="W47" i="1"/>
  <c r="Y28" i="1" l="1"/>
  <c r="Z28" i="1" s="1"/>
  <c r="V29" i="1" s="1"/>
  <c r="X29" i="1" s="1"/>
  <c r="Y29" i="1" s="1"/>
  <c r="Z29" i="1" s="1"/>
  <c r="V30" i="1" s="1"/>
  <c r="X30" i="1" s="1"/>
  <c r="Y30" i="1" s="1"/>
  <c r="Z30" i="1" s="1"/>
  <c r="V31" i="1" s="1"/>
  <c r="X31" i="1" s="1"/>
  <c r="Y31" i="1" s="1"/>
  <c r="Z31" i="1" s="1"/>
  <c r="V32" i="1" s="1"/>
  <c r="X32" i="1" s="1"/>
  <c r="Y32" i="1" s="1"/>
  <c r="Z32" i="1" s="1"/>
  <c r="V33" i="1" s="1"/>
  <c r="X33" i="1" s="1"/>
  <c r="Y33" i="1" s="1"/>
  <c r="Z33" i="1" s="1"/>
  <c r="V34" i="1" s="1"/>
  <c r="X34" i="1" s="1"/>
  <c r="Y34" i="1" s="1"/>
  <c r="Z34" i="1" s="1"/>
  <c r="V35" i="1" s="1"/>
  <c r="X35" i="1" s="1"/>
  <c r="Y35" i="1" s="1"/>
  <c r="Z35" i="1" s="1"/>
  <c r="V36" i="1" s="1"/>
  <c r="X36" i="1" s="1"/>
  <c r="Y36" i="1" s="1"/>
  <c r="Z36" i="1" s="1"/>
  <c r="V37" i="1" s="1"/>
  <c r="X37" i="1" s="1"/>
  <c r="Y37" i="1" s="1"/>
  <c r="Z37" i="1" s="1"/>
  <c r="V38" i="1" s="1"/>
  <c r="X38" i="1" s="1"/>
  <c r="Y38" i="1" s="1"/>
  <c r="Z38" i="1" s="1"/>
  <c r="V39" i="1" s="1"/>
  <c r="X39" i="1" l="1"/>
  <c r="Y39" i="1" s="1"/>
  <c r="Z39" i="1" s="1"/>
  <c r="V40" i="1" s="1"/>
  <c r="X40" i="1" l="1"/>
  <c r="Y40" i="1" s="1"/>
  <c r="Z40" i="1" s="1"/>
  <c r="V41" i="1" s="1"/>
  <c r="X41" i="1" l="1"/>
  <c r="Y41" i="1" s="1"/>
  <c r="Z41" i="1" s="1"/>
  <c r="V42" i="1" s="1"/>
  <c r="X42" i="1" l="1"/>
  <c r="Y42" i="1" s="1"/>
  <c r="Z42" i="1" s="1"/>
  <c r="V43" i="1" s="1"/>
  <c r="X43" i="1" l="1"/>
  <c r="Y43" i="1" s="1"/>
  <c r="Z43" i="1" s="1"/>
  <c r="V44" i="1" s="1"/>
  <c r="X44" i="1" l="1"/>
  <c r="Y44" i="1" s="1"/>
  <c r="Z44" i="1" s="1"/>
  <c r="V45" i="1" s="1"/>
  <c r="X45" i="1" l="1"/>
  <c r="Y45" i="1" s="1"/>
  <c r="Z45" i="1" s="1"/>
  <c r="V46" i="1" s="1"/>
  <c r="X46" i="1" l="1"/>
  <c r="Y46" i="1" s="1"/>
  <c r="Z46" i="1" s="1"/>
  <c r="V47" i="1" s="1"/>
  <c r="X47" i="1" l="1"/>
  <c r="Y47" i="1" s="1"/>
  <c r="Z47" i="1" s="1"/>
  <c r="V48" i="1" s="1"/>
  <c r="X48" i="1" l="1"/>
  <c r="Y48" i="1" s="1"/>
  <c r="Z48" i="1" s="1"/>
  <c r="V49" i="1" s="1"/>
  <c r="X49" i="1" l="1"/>
  <c r="Y49" i="1" s="1"/>
  <c r="Z49" i="1" s="1"/>
  <c r="V50" i="1" s="1"/>
  <c r="X50" i="1" l="1"/>
  <c r="Y50" i="1" s="1"/>
  <c r="Z50" i="1" s="1"/>
  <c r="V51" i="1" s="1"/>
  <c r="X51" i="1" l="1"/>
  <c r="Y51" i="1" s="1"/>
  <c r="Z51" i="1" s="1"/>
  <c r="V52" i="1" s="1"/>
  <c r="X52" i="1" l="1"/>
  <c r="Y52" i="1" s="1"/>
  <c r="Z52" i="1" s="1"/>
  <c r="V53" i="1" s="1"/>
  <c r="X53" i="1" l="1"/>
  <c r="Y53" i="1" s="1"/>
  <c r="Z53" i="1" s="1"/>
  <c r="V54" i="1" s="1"/>
  <c r="X54" i="1" l="1"/>
  <c r="Y54" i="1" s="1"/>
  <c r="Z54" i="1" s="1"/>
  <c r="V55" i="1" s="1"/>
  <c r="X55" i="1" l="1"/>
  <c r="Y55" i="1" s="1"/>
  <c r="Z55" i="1" s="1"/>
  <c r="V56" i="1" s="1"/>
  <c r="X56" i="1" l="1"/>
  <c r="Y56" i="1" s="1"/>
  <c r="Z56" i="1" s="1"/>
  <c r="V57" i="1" s="1"/>
  <c r="X57" i="1" l="1"/>
  <c r="Y57" i="1" s="1"/>
  <c r="Z57" i="1" s="1"/>
  <c r="V58" i="1" s="1"/>
  <c r="X58" i="1" l="1"/>
  <c r="Y58" i="1" s="1"/>
  <c r="Z58" i="1" s="1"/>
  <c r="V59" i="1" s="1"/>
  <c r="X59" i="1" l="1"/>
  <c r="Y59" i="1" s="1"/>
  <c r="Z59" i="1" s="1"/>
  <c r="V60" i="1" s="1"/>
  <c r="X60" i="1" l="1"/>
  <c r="Y60" i="1" s="1"/>
  <c r="Z60" i="1" s="1"/>
  <c r="V61" i="1" s="1"/>
  <c r="X61" i="1" l="1"/>
  <c r="Y61" i="1" s="1"/>
  <c r="Z61" i="1" s="1"/>
  <c r="V62" i="1" s="1"/>
  <c r="X62" i="1" l="1"/>
  <c r="Y62" i="1" s="1"/>
  <c r="Z62" i="1" s="1"/>
  <c r="V63" i="1" s="1"/>
  <c r="X63" i="1" l="1"/>
  <c r="Y63" i="1" s="1"/>
  <c r="Z63" i="1" s="1"/>
  <c r="V64" i="1" s="1"/>
  <c r="X64" i="1" l="1"/>
  <c r="Y64" i="1" s="1"/>
  <c r="Z64" i="1" s="1"/>
  <c r="V65" i="1" s="1"/>
  <c r="X65" i="1" l="1"/>
  <c r="Y65" i="1" s="1"/>
  <c r="Z65" i="1" s="1"/>
  <c r="V66" i="1" s="1"/>
  <c r="X66" i="1" l="1"/>
  <c r="Y66" i="1" s="1"/>
  <c r="Z66" i="1" s="1"/>
  <c r="V67" i="1" s="1"/>
  <c r="X67" i="1" l="1"/>
  <c r="Y67" i="1" s="1"/>
  <c r="Z67" i="1" s="1"/>
  <c r="V68" i="1" s="1"/>
  <c r="X68" i="1" l="1"/>
  <c r="Y68" i="1" s="1"/>
  <c r="Z68" i="1" s="1"/>
  <c r="V69" i="1" s="1"/>
  <c r="X69" i="1" l="1"/>
  <c r="Y69" i="1" s="1"/>
  <c r="Z69" i="1" s="1"/>
  <c r="V70" i="1" s="1"/>
  <c r="X70" i="1" l="1"/>
  <c r="Y70" i="1" s="1"/>
  <c r="Z70" i="1" s="1"/>
  <c r="V71" i="1" s="1"/>
  <c r="X71" i="1" l="1"/>
  <c r="Y71" i="1" s="1"/>
  <c r="Z71" i="1" s="1"/>
  <c r="V72" i="1" s="1"/>
  <c r="X72" i="1" l="1"/>
  <c r="Y72" i="1" s="1"/>
  <c r="Z72" i="1" s="1"/>
  <c r="V73" i="1" s="1"/>
  <c r="X73" i="1" l="1"/>
  <c r="Y73" i="1" s="1"/>
  <c r="Z73" i="1" s="1"/>
  <c r="V74" i="1" s="1"/>
  <c r="Z74" i="1" l="1"/>
  <c r="V75" i="1" s="1"/>
  <c r="X74" i="1"/>
  <c r="Y74" i="1" s="1"/>
  <c r="X75" i="1" l="1"/>
  <c r="Y75" i="1" s="1"/>
  <c r="Z75" i="1" s="1"/>
  <c r="V76" i="1" s="1"/>
  <c r="X76" i="1" l="1"/>
  <c r="Y76" i="1" s="1"/>
  <c r="Z76" i="1" s="1"/>
  <c r="V77" i="1" s="1"/>
  <c r="X77" i="1" l="1"/>
  <c r="Y77" i="1" s="1"/>
  <c r="Z77" i="1" s="1"/>
  <c r="V78" i="1" s="1"/>
  <c r="X78" i="1" l="1"/>
  <c r="Y78" i="1" s="1"/>
  <c r="Z78" i="1" s="1"/>
</calcChain>
</file>

<file path=xl/sharedStrings.xml><?xml version="1.0" encoding="utf-8"?>
<sst xmlns="http://schemas.openxmlformats.org/spreadsheetml/2006/main" count="71" uniqueCount="43">
  <si>
    <t>Billing Cycle</t>
  </si>
  <si>
    <t>MONTHLY</t>
  </si>
  <si>
    <t>WEEKLY</t>
  </si>
  <si>
    <t>BIWEEKLY</t>
  </si>
  <si>
    <t>Day Convention</t>
  </si>
  <si>
    <t>30US/360</t>
  </si>
  <si>
    <t>30EURO/360</t>
  </si>
  <si>
    <t>30ISDA/360</t>
  </si>
  <si>
    <t>ACTUAL/360</t>
  </si>
  <si>
    <t>ACTUAL/ACTUAL</t>
  </si>
  <si>
    <t>ACTUAL/365</t>
  </si>
  <si>
    <t>Input</t>
  </si>
  <si>
    <t>Interest Rate</t>
  </si>
  <si>
    <t>Start Date</t>
  </si>
  <si>
    <t>First Payment Date</t>
  </si>
  <si>
    <t>Year Factor</t>
  </si>
  <si>
    <t>Calculation</t>
  </si>
  <si>
    <t>End Date</t>
  </si>
  <si>
    <r>
      <t xml:space="preserve">Loan Amount </t>
    </r>
    <r>
      <rPr>
        <b/>
        <sz val="11"/>
        <color theme="1"/>
        <rFont val="Calibri"/>
        <family val="2"/>
        <scheme val="minor"/>
      </rPr>
      <t>[P]</t>
    </r>
  </si>
  <si>
    <r>
      <t xml:space="preserve">Loan Period </t>
    </r>
    <r>
      <rPr>
        <b/>
        <sz val="11"/>
        <color theme="1"/>
        <rFont val="Calibri"/>
        <family val="2"/>
        <scheme val="minor"/>
      </rPr>
      <t>[n]</t>
    </r>
  </si>
  <si>
    <t>Daily Intereset</t>
  </si>
  <si>
    <t>Daily Interest Rate</t>
  </si>
  <si>
    <t>Min Payment Amt</t>
  </si>
  <si>
    <t>Max Payment Amt</t>
  </si>
  <si>
    <t>Payment Amt 
[Secant Method]</t>
  </si>
  <si>
    <t>Total of Payments</t>
  </si>
  <si>
    <t>Total Interest</t>
  </si>
  <si>
    <t xml:space="preserve">lv_balance_amt1  = </t>
  </si>
  <si>
    <t>Min Payment Amortization Schedule</t>
  </si>
  <si>
    <t>Sno</t>
  </si>
  <si>
    <t>Payment  Date</t>
  </si>
  <si>
    <t>Days Between</t>
  </si>
  <si>
    <t>Beginning Balance</t>
  </si>
  <si>
    <t>Payment Amt</t>
  </si>
  <si>
    <t>Interest</t>
  </si>
  <si>
    <t>Principal</t>
  </si>
  <si>
    <t>Ending Balance</t>
  </si>
  <si>
    <t>YEARFRAC</t>
  </si>
  <si>
    <t>Max Payment Amortization Schedule</t>
  </si>
  <si>
    <t>Not supported 30ISDA/360 because of excel limitation</t>
  </si>
  <si>
    <t>Actual Amortization Schedule</t>
  </si>
  <si>
    <r>
      <t xml:space="preserve">Change total days for ACTUAL/ACTUAL and highlited in </t>
    </r>
    <r>
      <rPr>
        <b/>
        <sz val="11"/>
        <color rgb="FF0070C0"/>
        <rFont val="Calibri"/>
        <family val="2"/>
        <scheme val="minor"/>
      </rPr>
      <t>Blue</t>
    </r>
  </si>
  <si>
    <t>Max Interest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</si>
</sst>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dd/mm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3" borderId="0" xfId="0" applyFill="1"/>
    <xf numFmtId="0" fontId="2" fillId="2" borderId="0" xfId="0" applyFont="1" applyFill="1"/>
    <xf numFmtId="0" fontId="0" fillId="3" borderId="1" xfId="0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9" fontId="0" fillId="3" borderId="1" xfId="1" applyFon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3" fillId="3" borderId="0" xfId="0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0" fontId="3" fillId="2" borderId="5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right" vertical="top"/>
    </xf>
    <xf numFmtId="0" fontId="3" fillId="2" borderId="6" xfId="0" applyFont="1" applyFill="1" applyBorder="1" applyAlignment="1">
      <alignment horizontal="right" vertical="top"/>
    </xf>
    <xf numFmtId="2" fontId="0" fillId="3" borderId="1" xfId="0" applyNumberFormat="1" applyFill="1" applyBorder="1"/>
    <xf numFmtId="0" fontId="0" fillId="3" borderId="5" xfId="0" applyFill="1" applyBorder="1"/>
    <xf numFmtId="164" fontId="0" fillId="3" borderId="6" xfId="0" applyNumberFormat="1" applyFill="1" applyBorder="1"/>
    <xf numFmtId="0" fontId="0" fillId="3" borderId="7" xfId="0" applyFill="1" applyBorder="1"/>
    <xf numFmtId="165" fontId="0" fillId="3" borderId="8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0" fontId="2" fillId="3" borderId="1" xfId="0" applyFont="1" applyFill="1" applyBorder="1" applyAlignment="1">
      <alignment wrapText="1"/>
    </xf>
    <xf numFmtId="0" fontId="4" fillId="3" borderId="0" xfId="0" applyFont="1" applyFill="1"/>
    <xf numFmtId="164" fontId="2" fillId="6" borderId="1" xfId="0" applyNumberFormat="1" applyFont="1" applyFill="1" applyBorder="1"/>
    <xf numFmtId="164" fontId="2" fillId="3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5" borderId="0" xfId="0" applyFont="1" applyFill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133350</xdr:rowOff>
    </xdr:from>
    <xdr:to>
      <xdr:col>14</xdr:col>
      <xdr:colOff>324305</xdr:colOff>
      <xdr:row>32</xdr:row>
      <xdr:rowOff>19314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82C9F0-FDDE-F5E0-7BCD-A5E7DB8C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76275"/>
          <a:ext cx="8858705" cy="51342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111125</xdr:rowOff>
    </xdr:from>
    <xdr:to>
      <xdr:col>14</xdr:col>
      <xdr:colOff>330656</xdr:colOff>
      <xdr:row>61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037FF41-4B4E-9F48-1967-F9740EF85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64275"/>
          <a:ext cx="8865056" cy="477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14</xdr:col>
      <xdr:colOff>273503</xdr:colOff>
      <xdr:row>91</xdr:row>
      <xdr:rowOff>92331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FC4BE62-C489-8DB8-08A9-4593C7742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582400"/>
          <a:ext cx="8807903" cy="49786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14</xdr:col>
      <xdr:colOff>324305</xdr:colOff>
      <xdr:row>123</xdr:row>
      <xdr:rowOff>19311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47B011C-8476-213C-CF6A-22405D4DD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192625"/>
          <a:ext cx="8858705" cy="5086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O86"/>
  <sheetViews>
    <sheetView tabSelected="1" workbookViewId="0">
      <selection activeCell="D27" sqref="D27"/>
    </sheetView>
  </sheetViews>
  <sheetFormatPr defaultRowHeight="14.5" x14ac:dyDescent="0.35"/>
  <cols>
    <col min="1" max="1" width="4.08984375" style="1" bestFit="1" customWidth="1"/>
    <col min="2" max="2" width="19.08984375" style="1" bestFit="1" customWidth="1"/>
    <col min="3" max="3" width="15" style="1" customWidth="1"/>
    <col min="4" max="4" width="47.54296875" style="1" bestFit="1" customWidth="1"/>
    <col min="5" max="5" width="17.54296875" style="1" bestFit="1" customWidth="1"/>
    <col min="6" max="6" width="10" style="1" customWidth="1"/>
    <col min="7" max="7" width="9.90625" style="1" bestFit="1" customWidth="1"/>
    <col min="8" max="8" width="13.7265625" style="1" customWidth="1"/>
    <col min="9" max="9" width="8.7265625" style="1"/>
    <col min="10" max="10" width="4.08984375" style="1" bestFit="1" customWidth="1"/>
    <col min="11" max="11" width="13.36328125" style="1" bestFit="1" customWidth="1"/>
    <col min="12" max="12" width="13.08984375" style="1" bestFit="1" customWidth="1"/>
    <col min="13" max="13" width="16.6328125" style="1" bestFit="1" customWidth="1"/>
    <col min="14" max="14" width="17.54296875" style="1" bestFit="1" customWidth="1"/>
    <col min="15" max="15" width="10" style="1" bestFit="1" customWidth="1"/>
    <col min="16" max="16" width="9.90625" style="1" customWidth="1"/>
    <col min="17" max="17" width="13.7265625" style="1" bestFit="1" customWidth="1"/>
    <col min="18" max="18" width="8.7265625" style="1"/>
    <col min="19" max="19" width="4.08984375" style="1" bestFit="1" customWidth="1"/>
    <col min="20" max="20" width="13.36328125" style="1" bestFit="1" customWidth="1"/>
    <col min="21" max="21" width="13.08984375" style="1" bestFit="1" customWidth="1"/>
    <col min="22" max="22" width="16.6328125" style="1" bestFit="1" customWidth="1"/>
    <col min="23" max="23" width="12.54296875" style="1" bestFit="1" customWidth="1"/>
    <col min="24" max="24" width="8.453125" style="1" bestFit="1" customWidth="1"/>
    <col min="25" max="25" width="9.90625" style="1" bestFit="1" customWidth="1"/>
    <col min="26" max="26" width="13.7265625" style="1" bestFit="1" customWidth="1"/>
    <col min="27" max="36" width="8.7265625" style="1"/>
    <col min="37" max="37" width="11.1796875" style="1" bestFit="1" customWidth="1"/>
    <col min="38" max="38" width="15" style="1" bestFit="1" customWidth="1"/>
    <col min="39" max="39" width="11.81640625" style="1" bestFit="1" customWidth="1"/>
    <col min="40" max="40" width="13.453125" style="1" bestFit="1" customWidth="1"/>
    <col min="41" max="41" width="9.6328125" style="1" bestFit="1" customWidth="1"/>
    <col min="42" max="16384" width="8.7265625" style="1"/>
  </cols>
  <sheetData>
    <row r="2" spans="2:41" x14ac:dyDescent="0.35">
      <c r="B2" s="27" t="s">
        <v>11</v>
      </c>
      <c r="C2" s="27"/>
      <c r="AK2" s="2" t="s">
        <v>0</v>
      </c>
      <c r="AL2" s="2" t="s">
        <v>4</v>
      </c>
      <c r="AM2" s="2" t="s">
        <v>15</v>
      </c>
      <c r="AN2" s="2" t="s">
        <v>20</v>
      </c>
      <c r="AO2" s="2" t="s">
        <v>37</v>
      </c>
    </row>
    <row r="3" spans="2:41" x14ac:dyDescent="0.35">
      <c r="B3" s="3" t="s">
        <v>0</v>
      </c>
      <c r="C3" s="6" t="s">
        <v>2</v>
      </c>
      <c r="AK3" s="1" t="s">
        <v>1</v>
      </c>
      <c r="AL3" s="1" t="s">
        <v>5</v>
      </c>
      <c r="AM3" s="1">
        <f>1/12</f>
        <v>8.3333333333333329E-2</v>
      </c>
      <c r="AN3" s="1">
        <f>1/360*C5</f>
        <v>2.7777777777777778E-4</v>
      </c>
      <c r="AO3" s="1">
        <v>0</v>
      </c>
    </row>
    <row r="4" spans="2:41" x14ac:dyDescent="0.35">
      <c r="B4" s="3" t="s">
        <v>4</v>
      </c>
      <c r="C4" s="6" t="s">
        <v>9</v>
      </c>
      <c r="D4" s="24" t="s">
        <v>39</v>
      </c>
      <c r="AK4" s="1" t="s">
        <v>2</v>
      </c>
      <c r="AL4" s="1" t="s">
        <v>6</v>
      </c>
      <c r="AM4" s="1">
        <f>1/52</f>
        <v>1.9230769230769232E-2</v>
      </c>
      <c r="AN4" s="1">
        <f>1/360*C5</f>
        <v>2.7777777777777778E-4</v>
      </c>
      <c r="AO4" s="1">
        <v>4</v>
      </c>
    </row>
    <row r="5" spans="2:41" x14ac:dyDescent="0.35">
      <c r="B5" s="3" t="s">
        <v>12</v>
      </c>
      <c r="C5" s="7">
        <v>0.1</v>
      </c>
      <c r="AK5" s="1" t="s">
        <v>3</v>
      </c>
      <c r="AL5" s="1" t="s">
        <v>7</v>
      </c>
      <c r="AM5" s="1">
        <f>1/26</f>
        <v>3.8461538461538464E-2</v>
      </c>
      <c r="AN5" s="1">
        <f>1/360*C5</f>
        <v>2.7777777777777778E-4</v>
      </c>
    </row>
    <row r="6" spans="2:41" x14ac:dyDescent="0.35">
      <c r="B6" s="3" t="s">
        <v>18</v>
      </c>
      <c r="C6" s="8">
        <v>10000</v>
      </c>
      <c r="AL6" s="1" t="s">
        <v>8</v>
      </c>
      <c r="AN6" s="1">
        <f>1/360*C5</f>
        <v>2.7777777777777778E-4</v>
      </c>
      <c r="AO6" s="1">
        <v>2</v>
      </c>
    </row>
    <row r="7" spans="2:41" x14ac:dyDescent="0.35">
      <c r="B7" s="3" t="s">
        <v>19</v>
      </c>
      <c r="C7" s="6">
        <v>6</v>
      </c>
      <c r="AL7" s="1" t="s">
        <v>9</v>
      </c>
      <c r="AO7" s="1">
        <v>1</v>
      </c>
    </row>
    <row r="8" spans="2:41" x14ac:dyDescent="0.35">
      <c r="B8" s="3" t="s">
        <v>13</v>
      </c>
      <c r="C8" s="5">
        <v>45261</v>
      </c>
      <c r="AL8" s="1" t="s">
        <v>10</v>
      </c>
      <c r="AN8" s="1">
        <f>1/365*C5</f>
        <v>2.7397260273972606E-4</v>
      </c>
      <c r="AO8" s="1">
        <v>3</v>
      </c>
    </row>
    <row r="9" spans="2:41" x14ac:dyDescent="0.35">
      <c r="B9" s="3" t="s">
        <v>14</v>
      </c>
      <c r="C9" s="5">
        <v>45301</v>
      </c>
    </row>
    <row r="11" spans="2:41" x14ac:dyDescent="0.35">
      <c r="B11" s="27" t="s">
        <v>16</v>
      </c>
      <c r="C11" s="27"/>
    </row>
    <row r="12" spans="2:41" x14ac:dyDescent="0.35">
      <c r="B12" s="3" t="s">
        <v>17</v>
      </c>
      <c r="C12" s="5">
        <f>IF(C3="MONTHLY",EDATE(C9,C7-1),IF(C3="WEEKLY",C9+((C7-1)*7),C9+((C7-1)*14)))</f>
        <v>45336</v>
      </c>
    </row>
    <row r="13" spans="2:41" x14ac:dyDescent="0.35">
      <c r="B13" s="3" t="s">
        <v>15</v>
      </c>
      <c r="C13" s="3">
        <f>VLOOKUP(C3,AK2:AM5,3,FALSE)</f>
        <v>1.9230769230769232E-2</v>
      </c>
    </row>
    <row r="14" spans="2:41" x14ac:dyDescent="0.35">
      <c r="B14" s="3" t="s">
        <v>21</v>
      </c>
      <c r="C14" s="3">
        <f>IF(C4=AL7,(1/(366))*C5,VLOOKUP(C4,AL2:AN8,3,FALSE))</f>
        <v>2.7322404371584699E-4</v>
      </c>
      <c r="D14" s="24" t="s">
        <v>41</v>
      </c>
    </row>
    <row r="15" spans="2:41" x14ac:dyDescent="0.35">
      <c r="B15" s="3" t="s">
        <v>42</v>
      </c>
      <c r="C15" s="4">
        <f>C13*C6*C5*C7</f>
        <v>115.3846153846154</v>
      </c>
    </row>
    <row r="16" spans="2:41" x14ac:dyDescent="0.35">
      <c r="B16" s="3" t="s">
        <v>22</v>
      </c>
      <c r="C16" s="4">
        <f>C6/C7</f>
        <v>1666.6666666666667</v>
      </c>
    </row>
    <row r="17" spans="1:26" x14ac:dyDescent="0.35">
      <c r="B17" s="3" t="s">
        <v>23</v>
      </c>
      <c r="C17" s="4">
        <f>C16+(C15/C7)</f>
        <v>1685.897435897436</v>
      </c>
    </row>
    <row r="18" spans="1:26" ht="29" x14ac:dyDescent="0.35">
      <c r="B18" s="23" t="s">
        <v>24</v>
      </c>
      <c r="C18" s="26">
        <f>C16- ((F24*(C16-C17))/(F24-O24))</f>
        <v>1692.9778836683761</v>
      </c>
    </row>
    <row r="19" spans="1:26" x14ac:dyDescent="0.35">
      <c r="B19" s="3" t="s">
        <v>25</v>
      </c>
      <c r="C19" s="4">
        <f>C18*C7</f>
        <v>10157.867302010256</v>
      </c>
    </row>
    <row r="20" spans="1:26" x14ac:dyDescent="0.35">
      <c r="B20" s="3" t="s">
        <v>26</v>
      </c>
      <c r="C20" s="4">
        <f>C19-C6</f>
        <v>157.86730201025603</v>
      </c>
    </row>
    <row r="24" spans="1:26" ht="15" thickBot="1" x14ac:dyDescent="0.4">
      <c r="A24" s="9"/>
      <c r="B24" s="9"/>
      <c r="C24" s="9"/>
      <c r="D24" s="9"/>
      <c r="E24" s="10" t="s">
        <v>27</v>
      </c>
      <c r="F24" s="11">
        <f>INDEX(H27:H86,$C$7)</f>
        <v>158.62405965466428</v>
      </c>
      <c r="G24" s="9"/>
      <c r="H24" s="9"/>
      <c r="J24" s="9"/>
      <c r="K24" s="9"/>
      <c r="L24" s="9"/>
      <c r="M24" s="9"/>
      <c r="N24" s="10" t="s">
        <v>27</v>
      </c>
      <c r="O24" s="11">
        <f>INDEX(Q27:Q86,$C$7)</f>
        <v>42.686332963099858</v>
      </c>
      <c r="P24" s="9"/>
      <c r="Q24" s="9"/>
    </row>
    <row r="25" spans="1:26" x14ac:dyDescent="0.35">
      <c r="A25" s="28" t="s">
        <v>28</v>
      </c>
      <c r="B25" s="29"/>
      <c r="C25" s="29"/>
      <c r="D25" s="29"/>
      <c r="E25" s="29"/>
      <c r="F25" s="29"/>
      <c r="G25" s="29"/>
      <c r="H25" s="30"/>
      <c r="J25" s="28" t="s">
        <v>38</v>
      </c>
      <c r="K25" s="29"/>
      <c r="L25" s="29"/>
      <c r="M25" s="29"/>
      <c r="N25" s="29"/>
      <c r="O25" s="29"/>
      <c r="P25" s="29"/>
      <c r="Q25" s="30"/>
      <c r="S25" s="28" t="s">
        <v>40</v>
      </c>
      <c r="T25" s="29"/>
      <c r="U25" s="29"/>
      <c r="V25" s="29"/>
      <c r="W25" s="29"/>
      <c r="X25" s="29"/>
      <c r="Y25" s="29"/>
      <c r="Z25" s="30"/>
    </row>
    <row r="26" spans="1:26" x14ac:dyDescent="0.35">
      <c r="A26" s="12" t="s">
        <v>29</v>
      </c>
      <c r="B26" s="13" t="s">
        <v>30</v>
      </c>
      <c r="C26" s="13" t="s">
        <v>31</v>
      </c>
      <c r="D26" s="14" t="s">
        <v>32</v>
      </c>
      <c r="E26" s="14" t="s">
        <v>33</v>
      </c>
      <c r="F26" s="14" t="s">
        <v>34</v>
      </c>
      <c r="G26" s="14" t="s">
        <v>35</v>
      </c>
      <c r="H26" s="15" t="s">
        <v>36</v>
      </c>
      <c r="J26" s="12" t="s">
        <v>29</v>
      </c>
      <c r="K26" s="13" t="s">
        <v>30</v>
      </c>
      <c r="L26" s="13" t="s">
        <v>31</v>
      </c>
      <c r="M26" s="14" t="s">
        <v>32</v>
      </c>
      <c r="N26" s="14" t="s">
        <v>33</v>
      </c>
      <c r="O26" s="14" t="s">
        <v>34</v>
      </c>
      <c r="P26" s="14" t="s">
        <v>35</v>
      </c>
      <c r="Q26" s="15" t="s">
        <v>36</v>
      </c>
      <c r="S26" s="12" t="s">
        <v>29</v>
      </c>
      <c r="T26" s="13" t="s">
        <v>30</v>
      </c>
      <c r="U26" s="13" t="s">
        <v>31</v>
      </c>
      <c r="V26" s="14" t="s">
        <v>32</v>
      </c>
      <c r="W26" s="14" t="s">
        <v>33</v>
      </c>
      <c r="X26" s="14" t="s">
        <v>34</v>
      </c>
      <c r="Y26" s="14" t="s">
        <v>35</v>
      </c>
      <c r="Z26" s="15" t="s">
        <v>36</v>
      </c>
    </row>
    <row r="27" spans="1:26" x14ac:dyDescent="0.35">
      <c r="A27" s="17">
        <v>1</v>
      </c>
      <c r="B27" s="5">
        <f>C9</f>
        <v>45301</v>
      </c>
      <c r="C27" s="16">
        <f>IF(OR(C4=AL3,C4=AL4,C4=AL5),YEARFRAC(C8,B27,VLOOKUP(C4,AL2:AO8,4,FALSE))*30*12,B27-C8)</f>
        <v>40</v>
      </c>
      <c r="D27" s="4">
        <f>C6</f>
        <v>10000</v>
      </c>
      <c r="E27" s="4">
        <f>$C$16</f>
        <v>1666.6666666666667</v>
      </c>
      <c r="F27" s="25">
        <f>IF(A27&lt;=$C$7,IF(C4=AL7,((30/365)+(10/366))*D27*C5,C27*$C$14*D27),0)</f>
        <v>109.5141851935025</v>
      </c>
      <c r="G27" s="4">
        <f>E27-F27</f>
        <v>1557.1524814731642</v>
      </c>
      <c r="H27" s="18">
        <f>D27-G27</f>
        <v>8442.8475185268362</v>
      </c>
      <c r="J27" s="17">
        <v>1</v>
      </c>
      <c r="K27" s="5">
        <f>C9</f>
        <v>45301</v>
      </c>
      <c r="L27" s="16">
        <f>IF(OR(C4=AL3,C4=AL4,C4=AL5),YEARFRAC(C8,B27,VLOOKUP(C4,AL2:AO8,4,FALSE))*30*12,B27-C8)</f>
        <v>40</v>
      </c>
      <c r="M27" s="4">
        <f>C6</f>
        <v>10000</v>
      </c>
      <c r="N27" s="4">
        <f>$C$17</f>
        <v>1685.897435897436</v>
      </c>
      <c r="O27" s="25">
        <f>IF(A27&lt;=$C$7,IF(C4=AL7,((30/365)+(10/366))*D27*C5,C27*$C$14*D27),0)</f>
        <v>109.5141851935025</v>
      </c>
      <c r="P27" s="4">
        <f>N27-O27</f>
        <v>1576.3832507039335</v>
      </c>
      <c r="Q27" s="18">
        <f>M27-P27</f>
        <v>8423.6167492960667</v>
      </c>
      <c r="S27" s="17">
        <v>1</v>
      </c>
      <c r="T27" s="5">
        <f>C9</f>
        <v>45301</v>
      </c>
      <c r="U27" s="16">
        <f>IF(OR(C4=AL3,C4=AL4,C4=AL5),YEARFRAC(C8,B27,VLOOKUP(C4,AL2:AO8,4,FALSE))*30*12,B27-C8)</f>
        <v>40</v>
      </c>
      <c r="V27" s="4">
        <f>C6</f>
        <v>10000</v>
      </c>
      <c r="W27" s="4">
        <f>$C$18</f>
        <v>1692.9778836683761</v>
      </c>
      <c r="X27" s="25">
        <f>IF(A27&lt;=$C$7,IF(C4=AL7,((30/365)+(10/366))*D27*C5,C27*$C$14*D27),0)</f>
        <v>109.5141851935025</v>
      </c>
      <c r="Y27" s="4">
        <f>W27-X27</f>
        <v>1583.4636984748736</v>
      </c>
      <c r="Z27" s="18">
        <f>V27-Y27</f>
        <v>8416.536301525126</v>
      </c>
    </row>
    <row r="28" spans="1:26" x14ac:dyDescent="0.35">
      <c r="A28" s="17">
        <f>A27+1</f>
        <v>2</v>
      </c>
      <c r="B28" s="5">
        <f>IF(A28&lt;=$C$7,IF($C$3="MONTHLY",EDATE($C$9,A28-1),IF($C$3="WEEKLY",$C$9+((A28-1)*7),$C$9+((A28-1)*14))),"")</f>
        <v>45308</v>
      </c>
      <c r="C28" s="16">
        <f>IF(A28&lt;=$C$7,IF(OR($C$4=$AL$3,$C$4=$AL$4,$C$4=$AL$5),YEARFRAC(B27,B28,VLOOKUP($C$4,$AL$2:$AO$8,4,FALSE))*30*12,B28-B27),0)</f>
        <v>7</v>
      </c>
      <c r="D28" s="4">
        <f>IF(A28&lt;=$C$7,H27,0)</f>
        <v>8442.8475185268362</v>
      </c>
      <c r="E28" s="4">
        <f>$C$16</f>
        <v>1666.6666666666667</v>
      </c>
      <c r="F28" s="4">
        <f t="shared" ref="F28:F59" si="0">IF(A28&lt;=$C$7,C28*$C$14*D28,0)</f>
        <v>16.147522576417447</v>
      </c>
      <c r="G28" s="4">
        <f>IF(A28&lt;=$C$7,E28-F28,0)</f>
        <v>1650.5191440902493</v>
      </c>
      <c r="H28" s="18">
        <f>IF(A28&lt;=$C$7,D28-G28,0)</f>
        <v>6792.3283744365872</v>
      </c>
      <c r="J28" s="17">
        <f>J27+1</f>
        <v>2</v>
      </c>
      <c r="K28" s="5">
        <f>IF(J28&lt;=$C$7,IF($C$3="MONTHLY",EDATE($C$9,J28-1),IF($C$3="WEEKLY",$C$9+((J28-1)*7),$C$9+((J28-1)*14))),"")</f>
        <v>45308</v>
      </c>
      <c r="L28" s="16">
        <f>IF(J28&lt;=$C$7,IF(OR($C$4=$AL$3,$C$4=$AL$4,$C$4=$AL$5),YEARFRAC(K27,K28,VLOOKUP($C$4,$AL$2:$AO$8,4,FALSE))*30*12,K28-K27),0)</f>
        <v>7</v>
      </c>
      <c r="M28" s="4">
        <f>IF(J28&lt;=$C$7,Q27,0)</f>
        <v>8423.6167492960667</v>
      </c>
      <c r="N28" s="4">
        <f t="shared" ref="N28:N86" si="1">$C$17</f>
        <v>1685.897435897436</v>
      </c>
      <c r="O28" s="4">
        <f t="shared" ref="O28:O59" si="2">IF(J28&lt;=$C$7,L28*$C$14*M28,0)</f>
        <v>16.110742416686467</v>
      </c>
      <c r="P28" s="4">
        <f>IF(J28&lt;=$C$7,N28-O28,0)</f>
        <v>1669.7866934807496</v>
      </c>
      <c r="Q28" s="18">
        <f>IF(J28&lt;=$C$7,M28-P28,0)</f>
        <v>6753.8300558153169</v>
      </c>
      <c r="S28" s="17">
        <f>S27+1</f>
        <v>2</v>
      </c>
      <c r="T28" s="5">
        <f>IF(S28&lt;=$C$7,IF($C$3="MONTHLY",EDATE($C$9,S28-1),IF($C$3="WEEKLY",$C$9+((S28-1)*7),$C$9+((S28-1)*14))),"")</f>
        <v>45308</v>
      </c>
      <c r="U28" s="16">
        <f>IF(S28&lt;=$C$7,IF(OR($C$4=$AL$3,$C$4=$AL$4,$C$4=$AL$5),YEARFRAC(T27,T28,VLOOKUP($C$4,$AL$2:$AO$8,4,FALSE))*30*12,T28-T27),0)</f>
        <v>7</v>
      </c>
      <c r="V28" s="4">
        <f>IF(S28&lt;=$C$7,Z27,0)</f>
        <v>8416.536301525126</v>
      </c>
      <c r="W28" s="4">
        <f t="shared" ref="W28:W86" si="3">$C$18</f>
        <v>1692.9778836683761</v>
      </c>
      <c r="X28" s="4">
        <f t="shared" ref="X28:X59" si="4">IF(S28&lt;=$C$7,U28*$C$14*V28,0)</f>
        <v>16.097200576687399</v>
      </c>
      <c r="Y28" s="4">
        <f>IF(S28&lt;=$C$7,W28-X28,0)</f>
        <v>1676.8806830916888</v>
      </c>
      <c r="Z28" s="18">
        <f>IF(S28&lt;=$C$7,V28-Y28,0)</f>
        <v>6739.6556184334368</v>
      </c>
    </row>
    <row r="29" spans="1:26" x14ac:dyDescent="0.35">
      <c r="A29" s="17">
        <f t="shared" ref="A29:A86" si="5">A28+1</f>
        <v>3</v>
      </c>
      <c r="B29" s="5">
        <f t="shared" ref="B29:B86" si="6">IF(A29&lt;=$C$7,IF($C$3="MONTHLY",EDATE($C$9,A29-1),IF($C$3="WEEKLY",$C$9+((A29-1)*7),$C$9+((A29-1)*14))),"")</f>
        <v>45315</v>
      </c>
      <c r="C29" s="16">
        <f t="shared" ref="C29:C86" si="7">IF(A29&lt;=$C$7,IF(OR($C$4=$AL$3,$C$4=$AL$4,$C$4=$AL$5),YEARFRAC(B28,B29,VLOOKUP($C$4,$AL$2:$AO$8,4,FALSE))*30*12,B29-B28),0)</f>
        <v>7</v>
      </c>
      <c r="D29" s="4">
        <f t="shared" ref="D29:D86" si="8">IF(A29&lt;=$C$7,H28,0)</f>
        <v>6792.3283744365872</v>
      </c>
      <c r="E29" s="4">
        <f>$C$16</f>
        <v>1666.6666666666667</v>
      </c>
      <c r="F29" s="4">
        <f t="shared" si="0"/>
        <v>12.99079197296615</v>
      </c>
      <c r="G29" s="4">
        <f t="shared" ref="G29:G86" si="9">IF(A29&lt;=$C$7,E29-F29,0)</f>
        <v>1653.6758746937005</v>
      </c>
      <c r="H29" s="18">
        <f t="shared" ref="H29:H86" si="10">IF(A29&lt;=$C$7,D29-G29,0)</f>
        <v>5138.6524997428869</v>
      </c>
      <c r="J29" s="17">
        <f t="shared" ref="J29:J86" si="11">J28+1</f>
        <v>3</v>
      </c>
      <c r="K29" s="5">
        <f t="shared" ref="K29:K86" si="12">IF(J29&lt;=$C$7,IF($C$3="MONTHLY",EDATE($C$9,J29-1),IF($C$3="WEEKLY",$C$9+((J29-1)*7),$C$9+((J29-1)*14))),"")</f>
        <v>45315</v>
      </c>
      <c r="L29" s="16">
        <f t="shared" ref="L29:L86" si="13">IF(J29&lt;=$C$7,IF(OR($C$4=$AL$3,$C$4=$AL$4,$C$4=$AL$5),YEARFRAC(K28,K29,VLOOKUP($C$4,$AL$2:$AO$8,4,FALSE))*30*12,K29-K28),0)</f>
        <v>7</v>
      </c>
      <c r="M29" s="4">
        <f t="shared" ref="M29:M86" si="14">IF(J29&lt;=$C$7,Q28,0)</f>
        <v>6753.8300558153169</v>
      </c>
      <c r="N29" s="4">
        <f t="shared" si="1"/>
        <v>1685.897435897436</v>
      </c>
      <c r="O29" s="4">
        <f t="shared" si="2"/>
        <v>12.917161308936398</v>
      </c>
      <c r="P29" s="4">
        <f t="shared" ref="P29:P86" si="15">IF(J29&lt;=$C$7,N29-O29,0)</f>
        <v>1672.9802745884997</v>
      </c>
      <c r="Q29" s="18">
        <f t="shared" ref="Q29:Q86" si="16">IF(J29&lt;=$C$7,M29-P29,0)</f>
        <v>5080.849781226817</v>
      </c>
      <c r="S29" s="17">
        <f t="shared" ref="S29:S86" si="17">S28+1</f>
        <v>3</v>
      </c>
      <c r="T29" s="5">
        <f t="shared" ref="T29:T86" si="18">IF(S29&lt;=$C$7,IF($C$3="MONTHLY",EDATE($C$9,S29-1),IF($C$3="WEEKLY",$C$9+((S29-1)*7),$C$9+((S29-1)*14))),"")</f>
        <v>45315</v>
      </c>
      <c r="U29" s="16">
        <f t="shared" ref="U29:U86" si="19">IF(S29&lt;=$C$7,IF(OR($C$4=$AL$3,$C$4=$AL$4,$C$4=$AL$5),YEARFRAC(T28,T29,VLOOKUP($C$4,$AL$2:$AO$8,4,FALSE))*30*12,T29-T28),0)</f>
        <v>7</v>
      </c>
      <c r="V29" s="4">
        <f t="shared" ref="V29:V86" si="20">IF(S29&lt;=$C$7,Z28,0)</f>
        <v>6739.6556184334368</v>
      </c>
      <c r="W29" s="4">
        <f t="shared" si="3"/>
        <v>1692.9778836683761</v>
      </c>
      <c r="X29" s="4">
        <f t="shared" si="4"/>
        <v>12.890051729244277</v>
      </c>
      <c r="Y29" s="4">
        <f t="shared" ref="Y29:Y86" si="21">IF(S29&lt;=$C$7,W29-X29,0)</f>
        <v>1680.0878319391318</v>
      </c>
      <c r="Z29" s="18">
        <f t="shared" ref="Z29:Z86" si="22">IF(S29&lt;=$C$7,V29-Y29,0)</f>
        <v>5059.5677864943045</v>
      </c>
    </row>
    <row r="30" spans="1:26" x14ac:dyDescent="0.35">
      <c r="A30" s="17">
        <f t="shared" si="5"/>
        <v>4</v>
      </c>
      <c r="B30" s="5">
        <f t="shared" si="6"/>
        <v>45322</v>
      </c>
      <c r="C30" s="16">
        <f t="shared" si="7"/>
        <v>7</v>
      </c>
      <c r="D30" s="4">
        <f t="shared" si="8"/>
        <v>5138.6524997428869</v>
      </c>
      <c r="E30" s="4">
        <f>$C$16</f>
        <v>1666.6666666666667</v>
      </c>
      <c r="F30" s="4">
        <f t="shared" si="0"/>
        <v>9.8280239066120796</v>
      </c>
      <c r="G30" s="4">
        <f t="shared" si="9"/>
        <v>1656.8386427600547</v>
      </c>
      <c r="H30" s="18">
        <f t="shared" si="10"/>
        <v>3481.8138569828325</v>
      </c>
      <c r="J30" s="17">
        <f t="shared" si="11"/>
        <v>4</v>
      </c>
      <c r="K30" s="5">
        <f t="shared" si="12"/>
        <v>45322</v>
      </c>
      <c r="L30" s="16">
        <f t="shared" si="13"/>
        <v>7</v>
      </c>
      <c r="M30" s="4">
        <f t="shared" si="14"/>
        <v>5080.849781226817</v>
      </c>
      <c r="N30" s="4">
        <f t="shared" si="1"/>
        <v>1685.897435897436</v>
      </c>
      <c r="O30" s="4">
        <f t="shared" si="2"/>
        <v>9.7174722591769722</v>
      </c>
      <c r="P30" s="4">
        <f t="shared" si="15"/>
        <v>1676.1799636382591</v>
      </c>
      <c r="Q30" s="18">
        <f t="shared" si="16"/>
        <v>3404.6698175885576</v>
      </c>
      <c r="S30" s="17">
        <f t="shared" si="17"/>
        <v>4</v>
      </c>
      <c r="T30" s="5">
        <f t="shared" si="18"/>
        <v>45322</v>
      </c>
      <c r="U30" s="16">
        <f t="shared" si="19"/>
        <v>7</v>
      </c>
      <c r="V30" s="4">
        <f t="shared" si="20"/>
        <v>5059.5677864943045</v>
      </c>
      <c r="W30" s="4">
        <f t="shared" si="3"/>
        <v>1692.9778836683761</v>
      </c>
      <c r="X30" s="4">
        <f t="shared" si="4"/>
        <v>9.6767689905628771</v>
      </c>
      <c r="Y30" s="4">
        <f t="shared" si="21"/>
        <v>1683.3011146778133</v>
      </c>
      <c r="Z30" s="18">
        <f t="shared" si="22"/>
        <v>3376.266671816491</v>
      </c>
    </row>
    <row r="31" spans="1:26" x14ac:dyDescent="0.35">
      <c r="A31" s="17">
        <f t="shared" si="5"/>
        <v>5</v>
      </c>
      <c r="B31" s="5">
        <f t="shared" si="6"/>
        <v>45329</v>
      </c>
      <c r="C31" s="16">
        <f t="shared" si="7"/>
        <v>7</v>
      </c>
      <c r="D31" s="4">
        <f t="shared" si="8"/>
        <v>3481.8138569828325</v>
      </c>
      <c r="E31" s="4">
        <f t="shared" ref="E31:E86" si="23">$C$16</f>
        <v>1666.6666666666667</v>
      </c>
      <c r="F31" s="4">
        <f t="shared" si="0"/>
        <v>6.6592068302950347</v>
      </c>
      <c r="G31" s="4">
        <f t="shared" si="9"/>
        <v>1660.0074598363717</v>
      </c>
      <c r="H31" s="18">
        <f t="shared" si="10"/>
        <v>1821.8063971464608</v>
      </c>
      <c r="J31" s="17">
        <f t="shared" si="11"/>
        <v>5</v>
      </c>
      <c r="K31" s="5">
        <f t="shared" si="12"/>
        <v>45329</v>
      </c>
      <c r="L31" s="16">
        <f t="shared" si="13"/>
        <v>7</v>
      </c>
      <c r="M31" s="4">
        <f t="shared" si="14"/>
        <v>3404.6698175885576</v>
      </c>
      <c r="N31" s="4">
        <f t="shared" si="1"/>
        <v>1685.897435897436</v>
      </c>
      <c r="O31" s="4">
        <f t="shared" si="2"/>
        <v>6.5116635855518865</v>
      </c>
      <c r="P31" s="4">
        <f t="shared" si="15"/>
        <v>1679.3857723118842</v>
      </c>
      <c r="Q31" s="18">
        <f t="shared" si="16"/>
        <v>1725.2840452766734</v>
      </c>
      <c r="S31" s="17">
        <f t="shared" si="17"/>
        <v>5</v>
      </c>
      <c r="T31" s="5">
        <f t="shared" si="18"/>
        <v>45329</v>
      </c>
      <c r="U31" s="16">
        <f t="shared" si="19"/>
        <v>7</v>
      </c>
      <c r="V31" s="4">
        <f t="shared" si="20"/>
        <v>3376.266671816491</v>
      </c>
      <c r="W31" s="4">
        <f t="shared" si="3"/>
        <v>1692.9778836683761</v>
      </c>
      <c r="X31" s="4">
        <f t="shared" si="4"/>
        <v>6.4573406291572235</v>
      </c>
      <c r="Y31" s="4">
        <f t="shared" si="21"/>
        <v>1686.5205430392189</v>
      </c>
      <c r="Z31" s="18">
        <f t="shared" si="22"/>
        <v>1689.7461287772721</v>
      </c>
    </row>
    <row r="32" spans="1:26" x14ac:dyDescent="0.35">
      <c r="A32" s="17">
        <f t="shared" si="5"/>
        <v>6</v>
      </c>
      <c r="B32" s="5">
        <f t="shared" si="6"/>
        <v>45336</v>
      </c>
      <c r="C32" s="16">
        <f t="shared" si="7"/>
        <v>7</v>
      </c>
      <c r="D32" s="4">
        <f t="shared" si="8"/>
        <v>1821.8063971464608</v>
      </c>
      <c r="E32" s="4">
        <f t="shared" si="23"/>
        <v>1666.6666666666667</v>
      </c>
      <c r="F32" s="4">
        <f t="shared" si="0"/>
        <v>3.4843291748702803</v>
      </c>
      <c r="G32" s="4">
        <f t="shared" si="9"/>
        <v>1663.1823374917965</v>
      </c>
      <c r="H32" s="18">
        <f t="shared" si="10"/>
        <v>158.62405965466428</v>
      </c>
      <c r="J32" s="17">
        <f t="shared" si="11"/>
        <v>6</v>
      </c>
      <c r="K32" s="5">
        <f t="shared" si="12"/>
        <v>45336</v>
      </c>
      <c r="L32" s="16">
        <f t="shared" si="13"/>
        <v>7</v>
      </c>
      <c r="M32" s="4">
        <f t="shared" si="14"/>
        <v>1725.2840452766734</v>
      </c>
      <c r="N32" s="4">
        <f t="shared" si="1"/>
        <v>1685.897435897436</v>
      </c>
      <c r="O32" s="4">
        <f t="shared" si="2"/>
        <v>3.2997235838624901</v>
      </c>
      <c r="P32" s="4">
        <f t="shared" si="15"/>
        <v>1682.5977123135735</v>
      </c>
      <c r="Q32" s="18">
        <f t="shared" si="16"/>
        <v>42.686332963099858</v>
      </c>
      <c r="S32" s="17">
        <f t="shared" si="17"/>
        <v>6</v>
      </c>
      <c r="T32" s="5">
        <f t="shared" si="18"/>
        <v>45336</v>
      </c>
      <c r="U32" s="16">
        <f t="shared" si="19"/>
        <v>7</v>
      </c>
      <c r="V32" s="4">
        <f t="shared" si="20"/>
        <v>1689.7461287772721</v>
      </c>
      <c r="W32" s="4">
        <f t="shared" si="3"/>
        <v>1692.9778836683761</v>
      </c>
      <c r="X32" s="4">
        <f t="shared" si="4"/>
        <v>3.2317548911040723</v>
      </c>
      <c r="Y32" s="4">
        <f t="shared" si="21"/>
        <v>1689.7461287772719</v>
      </c>
      <c r="Z32" s="18">
        <f t="shared" si="22"/>
        <v>2.2737367544323206E-13</v>
      </c>
    </row>
    <row r="33" spans="1:26" x14ac:dyDescent="0.35">
      <c r="A33" s="17">
        <f t="shared" si="5"/>
        <v>7</v>
      </c>
      <c r="B33" s="5" t="str">
        <f t="shared" si="6"/>
        <v/>
      </c>
      <c r="C33" s="16">
        <f t="shared" si="7"/>
        <v>0</v>
      </c>
      <c r="D33" s="4">
        <f t="shared" si="8"/>
        <v>0</v>
      </c>
      <c r="E33" s="4">
        <f t="shared" si="23"/>
        <v>1666.6666666666667</v>
      </c>
      <c r="F33" s="4">
        <f t="shared" si="0"/>
        <v>0</v>
      </c>
      <c r="G33" s="4">
        <f t="shared" si="9"/>
        <v>0</v>
      </c>
      <c r="H33" s="18">
        <f t="shared" si="10"/>
        <v>0</v>
      </c>
      <c r="J33" s="17">
        <f t="shared" si="11"/>
        <v>7</v>
      </c>
      <c r="K33" s="5" t="str">
        <f t="shared" si="12"/>
        <v/>
      </c>
      <c r="L33" s="16">
        <f t="shared" si="13"/>
        <v>0</v>
      </c>
      <c r="M33" s="4">
        <f t="shared" si="14"/>
        <v>0</v>
      </c>
      <c r="N33" s="4">
        <f t="shared" si="1"/>
        <v>1685.897435897436</v>
      </c>
      <c r="O33" s="4">
        <f t="shared" si="2"/>
        <v>0</v>
      </c>
      <c r="P33" s="4">
        <f t="shared" si="15"/>
        <v>0</v>
      </c>
      <c r="Q33" s="18">
        <f t="shared" si="16"/>
        <v>0</v>
      </c>
      <c r="S33" s="17">
        <f t="shared" si="17"/>
        <v>7</v>
      </c>
      <c r="T33" s="5" t="str">
        <f t="shared" si="18"/>
        <v/>
      </c>
      <c r="U33" s="16">
        <f t="shared" si="19"/>
        <v>0</v>
      </c>
      <c r="V33" s="4">
        <f t="shared" si="20"/>
        <v>0</v>
      </c>
      <c r="W33" s="4">
        <f t="shared" si="3"/>
        <v>1692.9778836683761</v>
      </c>
      <c r="X33" s="4">
        <f t="shared" si="4"/>
        <v>0</v>
      </c>
      <c r="Y33" s="4">
        <f t="shared" si="21"/>
        <v>0</v>
      </c>
      <c r="Z33" s="18">
        <f t="shared" si="22"/>
        <v>0</v>
      </c>
    </row>
    <row r="34" spans="1:26" x14ac:dyDescent="0.35">
      <c r="A34" s="17">
        <f t="shared" si="5"/>
        <v>8</v>
      </c>
      <c r="B34" s="5" t="str">
        <f t="shared" si="6"/>
        <v/>
      </c>
      <c r="C34" s="16">
        <f t="shared" si="7"/>
        <v>0</v>
      </c>
      <c r="D34" s="4">
        <f t="shared" si="8"/>
        <v>0</v>
      </c>
      <c r="E34" s="4">
        <f t="shared" si="23"/>
        <v>1666.6666666666667</v>
      </c>
      <c r="F34" s="4">
        <f t="shared" si="0"/>
        <v>0</v>
      </c>
      <c r="G34" s="4">
        <f t="shared" si="9"/>
        <v>0</v>
      </c>
      <c r="H34" s="18">
        <f t="shared" si="10"/>
        <v>0</v>
      </c>
      <c r="J34" s="17">
        <f t="shared" si="11"/>
        <v>8</v>
      </c>
      <c r="K34" s="5" t="str">
        <f t="shared" si="12"/>
        <v/>
      </c>
      <c r="L34" s="16">
        <f t="shared" si="13"/>
        <v>0</v>
      </c>
      <c r="M34" s="4">
        <f t="shared" si="14"/>
        <v>0</v>
      </c>
      <c r="N34" s="4">
        <f t="shared" si="1"/>
        <v>1685.897435897436</v>
      </c>
      <c r="O34" s="4">
        <f t="shared" si="2"/>
        <v>0</v>
      </c>
      <c r="P34" s="4">
        <f t="shared" si="15"/>
        <v>0</v>
      </c>
      <c r="Q34" s="18">
        <f t="shared" si="16"/>
        <v>0</v>
      </c>
      <c r="S34" s="17">
        <f t="shared" si="17"/>
        <v>8</v>
      </c>
      <c r="T34" s="5" t="str">
        <f t="shared" si="18"/>
        <v/>
      </c>
      <c r="U34" s="16">
        <f t="shared" si="19"/>
        <v>0</v>
      </c>
      <c r="V34" s="4">
        <f t="shared" si="20"/>
        <v>0</v>
      </c>
      <c r="W34" s="4">
        <f t="shared" si="3"/>
        <v>1692.9778836683761</v>
      </c>
      <c r="X34" s="4">
        <f t="shared" si="4"/>
        <v>0</v>
      </c>
      <c r="Y34" s="4">
        <f t="shared" si="21"/>
        <v>0</v>
      </c>
      <c r="Z34" s="18">
        <f t="shared" si="22"/>
        <v>0</v>
      </c>
    </row>
    <row r="35" spans="1:26" x14ac:dyDescent="0.35">
      <c r="A35" s="17">
        <f t="shared" si="5"/>
        <v>9</v>
      </c>
      <c r="B35" s="5" t="str">
        <f t="shared" si="6"/>
        <v/>
      </c>
      <c r="C35" s="16">
        <f t="shared" si="7"/>
        <v>0</v>
      </c>
      <c r="D35" s="4">
        <f t="shared" si="8"/>
        <v>0</v>
      </c>
      <c r="E35" s="4">
        <f t="shared" si="23"/>
        <v>1666.6666666666667</v>
      </c>
      <c r="F35" s="4">
        <f t="shared" si="0"/>
        <v>0</v>
      </c>
      <c r="G35" s="4">
        <f t="shared" si="9"/>
        <v>0</v>
      </c>
      <c r="H35" s="18">
        <f t="shared" si="10"/>
        <v>0</v>
      </c>
      <c r="J35" s="17">
        <f t="shared" si="11"/>
        <v>9</v>
      </c>
      <c r="K35" s="5" t="str">
        <f t="shared" si="12"/>
        <v/>
      </c>
      <c r="L35" s="16">
        <f t="shared" si="13"/>
        <v>0</v>
      </c>
      <c r="M35" s="4">
        <f t="shared" si="14"/>
        <v>0</v>
      </c>
      <c r="N35" s="4">
        <f t="shared" si="1"/>
        <v>1685.897435897436</v>
      </c>
      <c r="O35" s="4">
        <f t="shared" si="2"/>
        <v>0</v>
      </c>
      <c r="P35" s="4">
        <f t="shared" si="15"/>
        <v>0</v>
      </c>
      <c r="Q35" s="18">
        <f t="shared" si="16"/>
        <v>0</v>
      </c>
      <c r="S35" s="17">
        <f t="shared" si="17"/>
        <v>9</v>
      </c>
      <c r="T35" s="5" t="str">
        <f t="shared" si="18"/>
        <v/>
      </c>
      <c r="U35" s="16">
        <f t="shared" si="19"/>
        <v>0</v>
      </c>
      <c r="V35" s="4">
        <f t="shared" si="20"/>
        <v>0</v>
      </c>
      <c r="W35" s="4">
        <f t="shared" si="3"/>
        <v>1692.9778836683761</v>
      </c>
      <c r="X35" s="4">
        <f t="shared" si="4"/>
        <v>0</v>
      </c>
      <c r="Y35" s="4">
        <f t="shared" si="21"/>
        <v>0</v>
      </c>
      <c r="Z35" s="18">
        <f t="shared" si="22"/>
        <v>0</v>
      </c>
    </row>
    <row r="36" spans="1:26" x14ac:dyDescent="0.35">
      <c r="A36" s="17">
        <f t="shared" si="5"/>
        <v>10</v>
      </c>
      <c r="B36" s="5" t="str">
        <f t="shared" si="6"/>
        <v/>
      </c>
      <c r="C36" s="16">
        <f t="shared" si="7"/>
        <v>0</v>
      </c>
      <c r="D36" s="4">
        <f t="shared" si="8"/>
        <v>0</v>
      </c>
      <c r="E36" s="4">
        <f t="shared" si="23"/>
        <v>1666.6666666666667</v>
      </c>
      <c r="F36" s="4">
        <f t="shared" si="0"/>
        <v>0</v>
      </c>
      <c r="G36" s="4">
        <f t="shared" si="9"/>
        <v>0</v>
      </c>
      <c r="H36" s="18">
        <f t="shared" si="10"/>
        <v>0</v>
      </c>
      <c r="J36" s="17">
        <f t="shared" si="11"/>
        <v>10</v>
      </c>
      <c r="K36" s="5" t="str">
        <f t="shared" si="12"/>
        <v/>
      </c>
      <c r="L36" s="16">
        <f t="shared" si="13"/>
        <v>0</v>
      </c>
      <c r="M36" s="4">
        <f t="shared" si="14"/>
        <v>0</v>
      </c>
      <c r="N36" s="4">
        <f t="shared" si="1"/>
        <v>1685.897435897436</v>
      </c>
      <c r="O36" s="4">
        <f t="shared" si="2"/>
        <v>0</v>
      </c>
      <c r="P36" s="4">
        <f t="shared" si="15"/>
        <v>0</v>
      </c>
      <c r="Q36" s="18">
        <f t="shared" si="16"/>
        <v>0</v>
      </c>
      <c r="S36" s="17">
        <f t="shared" si="17"/>
        <v>10</v>
      </c>
      <c r="T36" s="5" t="str">
        <f t="shared" si="18"/>
        <v/>
      </c>
      <c r="U36" s="16">
        <f t="shared" si="19"/>
        <v>0</v>
      </c>
      <c r="V36" s="4">
        <f t="shared" si="20"/>
        <v>0</v>
      </c>
      <c r="W36" s="4">
        <f t="shared" si="3"/>
        <v>1692.9778836683761</v>
      </c>
      <c r="X36" s="4">
        <f t="shared" si="4"/>
        <v>0</v>
      </c>
      <c r="Y36" s="4">
        <f t="shared" si="21"/>
        <v>0</v>
      </c>
      <c r="Z36" s="18">
        <f t="shared" si="22"/>
        <v>0</v>
      </c>
    </row>
    <row r="37" spans="1:26" x14ac:dyDescent="0.35">
      <c r="A37" s="17">
        <f t="shared" si="5"/>
        <v>11</v>
      </c>
      <c r="B37" s="5" t="str">
        <f t="shared" si="6"/>
        <v/>
      </c>
      <c r="C37" s="16">
        <f t="shared" si="7"/>
        <v>0</v>
      </c>
      <c r="D37" s="4">
        <f t="shared" si="8"/>
        <v>0</v>
      </c>
      <c r="E37" s="4">
        <f t="shared" si="23"/>
        <v>1666.6666666666667</v>
      </c>
      <c r="F37" s="4">
        <f t="shared" si="0"/>
        <v>0</v>
      </c>
      <c r="G37" s="4">
        <f t="shared" si="9"/>
        <v>0</v>
      </c>
      <c r="H37" s="18">
        <f t="shared" si="10"/>
        <v>0</v>
      </c>
      <c r="J37" s="17">
        <f t="shared" si="11"/>
        <v>11</v>
      </c>
      <c r="K37" s="5" t="str">
        <f t="shared" si="12"/>
        <v/>
      </c>
      <c r="L37" s="16">
        <f t="shared" si="13"/>
        <v>0</v>
      </c>
      <c r="M37" s="4">
        <f t="shared" si="14"/>
        <v>0</v>
      </c>
      <c r="N37" s="4">
        <f t="shared" si="1"/>
        <v>1685.897435897436</v>
      </c>
      <c r="O37" s="4">
        <f t="shared" si="2"/>
        <v>0</v>
      </c>
      <c r="P37" s="4">
        <f t="shared" si="15"/>
        <v>0</v>
      </c>
      <c r="Q37" s="18">
        <f t="shared" si="16"/>
        <v>0</v>
      </c>
      <c r="S37" s="17">
        <f t="shared" si="17"/>
        <v>11</v>
      </c>
      <c r="T37" s="5" t="str">
        <f t="shared" si="18"/>
        <v/>
      </c>
      <c r="U37" s="16">
        <f t="shared" si="19"/>
        <v>0</v>
      </c>
      <c r="V37" s="4">
        <f t="shared" si="20"/>
        <v>0</v>
      </c>
      <c r="W37" s="4">
        <f t="shared" si="3"/>
        <v>1692.9778836683761</v>
      </c>
      <c r="X37" s="4">
        <f t="shared" si="4"/>
        <v>0</v>
      </c>
      <c r="Y37" s="4">
        <f t="shared" si="21"/>
        <v>0</v>
      </c>
      <c r="Z37" s="18">
        <f t="shared" si="22"/>
        <v>0</v>
      </c>
    </row>
    <row r="38" spans="1:26" x14ac:dyDescent="0.35">
      <c r="A38" s="17">
        <f t="shared" si="5"/>
        <v>12</v>
      </c>
      <c r="B38" s="5" t="str">
        <f t="shared" si="6"/>
        <v/>
      </c>
      <c r="C38" s="16">
        <f t="shared" si="7"/>
        <v>0</v>
      </c>
      <c r="D38" s="4">
        <f t="shared" si="8"/>
        <v>0</v>
      </c>
      <c r="E38" s="4">
        <f t="shared" si="23"/>
        <v>1666.6666666666667</v>
      </c>
      <c r="F38" s="4">
        <f t="shared" si="0"/>
        <v>0</v>
      </c>
      <c r="G38" s="4">
        <f t="shared" si="9"/>
        <v>0</v>
      </c>
      <c r="H38" s="18">
        <f t="shared" si="10"/>
        <v>0</v>
      </c>
      <c r="J38" s="17">
        <f t="shared" si="11"/>
        <v>12</v>
      </c>
      <c r="K38" s="5" t="str">
        <f t="shared" si="12"/>
        <v/>
      </c>
      <c r="L38" s="16">
        <f t="shared" si="13"/>
        <v>0</v>
      </c>
      <c r="M38" s="4">
        <f t="shared" si="14"/>
        <v>0</v>
      </c>
      <c r="N38" s="4">
        <f t="shared" si="1"/>
        <v>1685.897435897436</v>
      </c>
      <c r="O38" s="4">
        <f t="shared" si="2"/>
        <v>0</v>
      </c>
      <c r="P38" s="4">
        <f t="shared" si="15"/>
        <v>0</v>
      </c>
      <c r="Q38" s="18">
        <f t="shared" si="16"/>
        <v>0</v>
      </c>
      <c r="S38" s="17">
        <f t="shared" si="17"/>
        <v>12</v>
      </c>
      <c r="T38" s="5" t="str">
        <f t="shared" si="18"/>
        <v/>
      </c>
      <c r="U38" s="16">
        <f t="shared" si="19"/>
        <v>0</v>
      </c>
      <c r="V38" s="4">
        <f t="shared" si="20"/>
        <v>0</v>
      </c>
      <c r="W38" s="4">
        <f t="shared" si="3"/>
        <v>1692.9778836683761</v>
      </c>
      <c r="X38" s="4">
        <f t="shared" si="4"/>
        <v>0</v>
      </c>
      <c r="Y38" s="4">
        <f t="shared" si="21"/>
        <v>0</v>
      </c>
      <c r="Z38" s="18">
        <f t="shared" si="22"/>
        <v>0</v>
      </c>
    </row>
    <row r="39" spans="1:26" x14ac:dyDescent="0.35">
      <c r="A39" s="17">
        <f t="shared" si="5"/>
        <v>13</v>
      </c>
      <c r="B39" s="5" t="str">
        <f t="shared" si="6"/>
        <v/>
      </c>
      <c r="C39" s="16">
        <f t="shared" si="7"/>
        <v>0</v>
      </c>
      <c r="D39" s="4">
        <f t="shared" si="8"/>
        <v>0</v>
      </c>
      <c r="E39" s="4">
        <f t="shared" si="23"/>
        <v>1666.6666666666667</v>
      </c>
      <c r="F39" s="4">
        <f t="shared" si="0"/>
        <v>0</v>
      </c>
      <c r="G39" s="4">
        <f t="shared" si="9"/>
        <v>0</v>
      </c>
      <c r="H39" s="18">
        <f t="shared" si="10"/>
        <v>0</v>
      </c>
      <c r="J39" s="17">
        <f t="shared" si="11"/>
        <v>13</v>
      </c>
      <c r="K39" s="5" t="str">
        <f t="shared" si="12"/>
        <v/>
      </c>
      <c r="L39" s="16">
        <f t="shared" si="13"/>
        <v>0</v>
      </c>
      <c r="M39" s="4">
        <f t="shared" si="14"/>
        <v>0</v>
      </c>
      <c r="N39" s="4">
        <f t="shared" si="1"/>
        <v>1685.897435897436</v>
      </c>
      <c r="O39" s="4">
        <f t="shared" si="2"/>
        <v>0</v>
      </c>
      <c r="P39" s="4">
        <f t="shared" si="15"/>
        <v>0</v>
      </c>
      <c r="Q39" s="18">
        <f t="shared" si="16"/>
        <v>0</v>
      </c>
      <c r="S39" s="17">
        <f t="shared" si="17"/>
        <v>13</v>
      </c>
      <c r="T39" s="5" t="str">
        <f t="shared" si="18"/>
        <v/>
      </c>
      <c r="U39" s="16">
        <f t="shared" si="19"/>
        <v>0</v>
      </c>
      <c r="V39" s="4">
        <f t="shared" si="20"/>
        <v>0</v>
      </c>
      <c r="W39" s="4">
        <f t="shared" si="3"/>
        <v>1692.9778836683761</v>
      </c>
      <c r="X39" s="4">
        <f t="shared" si="4"/>
        <v>0</v>
      </c>
      <c r="Y39" s="4">
        <f t="shared" si="21"/>
        <v>0</v>
      </c>
      <c r="Z39" s="18">
        <f t="shared" si="22"/>
        <v>0</v>
      </c>
    </row>
    <row r="40" spans="1:26" x14ac:dyDescent="0.35">
      <c r="A40" s="17">
        <f t="shared" si="5"/>
        <v>14</v>
      </c>
      <c r="B40" s="5" t="str">
        <f t="shared" si="6"/>
        <v/>
      </c>
      <c r="C40" s="16">
        <f t="shared" si="7"/>
        <v>0</v>
      </c>
      <c r="D40" s="4">
        <f t="shared" si="8"/>
        <v>0</v>
      </c>
      <c r="E40" s="4">
        <f t="shared" si="23"/>
        <v>1666.6666666666667</v>
      </c>
      <c r="F40" s="4">
        <f t="shared" si="0"/>
        <v>0</v>
      </c>
      <c r="G40" s="4">
        <f t="shared" si="9"/>
        <v>0</v>
      </c>
      <c r="H40" s="18">
        <f t="shared" si="10"/>
        <v>0</v>
      </c>
      <c r="J40" s="17">
        <f t="shared" si="11"/>
        <v>14</v>
      </c>
      <c r="K40" s="5" t="str">
        <f t="shared" si="12"/>
        <v/>
      </c>
      <c r="L40" s="16">
        <f t="shared" si="13"/>
        <v>0</v>
      </c>
      <c r="M40" s="4">
        <f t="shared" si="14"/>
        <v>0</v>
      </c>
      <c r="N40" s="4">
        <f t="shared" si="1"/>
        <v>1685.897435897436</v>
      </c>
      <c r="O40" s="4">
        <f t="shared" si="2"/>
        <v>0</v>
      </c>
      <c r="P40" s="4">
        <f t="shared" si="15"/>
        <v>0</v>
      </c>
      <c r="Q40" s="18">
        <f t="shared" si="16"/>
        <v>0</v>
      </c>
      <c r="S40" s="17">
        <f t="shared" si="17"/>
        <v>14</v>
      </c>
      <c r="T40" s="5" t="str">
        <f t="shared" si="18"/>
        <v/>
      </c>
      <c r="U40" s="16">
        <f t="shared" si="19"/>
        <v>0</v>
      </c>
      <c r="V40" s="4">
        <f t="shared" si="20"/>
        <v>0</v>
      </c>
      <c r="W40" s="4">
        <f t="shared" si="3"/>
        <v>1692.9778836683761</v>
      </c>
      <c r="X40" s="4">
        <f t="shared" si="4"/>
        <v>0</v>
      </c>
      <c r="Y40" s="4">
        <f t="shared" si="21"/>
        <v>0</v>
      </c>
      <c r="Z40" s="18">
        <f t="shared" si="22"/>
        <v>0</v>
      </c>
    </row>
    <row r="41" spans="1:26" x14ac:dyDescent="0.35">
      <c r="A41" s="17">
        <f t="shared" si="5"/>
        <v>15</v>
      </c>
      <c r="B41" s="5" t="str">
        <f t="shared" si="6"/>
        <v/>
      </c>
      <c r="C41" s="16">
        <f t="shared" si="7"/>
        <v>0</v>
      </c>
      <c r="D41" s="4">
        <f t="shared" si="8"/>
        <v>0</v>
      </c>
      <c r="E41" s="4">
        <f t="shared" si="23"/>
        <v>1666.6666666666667</v>
      </c>
      <c r="F41" s="4">
        <f t="shared" si="0"/>
        <v>0</v>
      </c>
      <c r="G41" s="4">
        <f t="shared" si="9"/>
        <v>0</v>
      </c>
      <c r="H41" s="18">
        <f t="shared" si="10"/>
        <v>0</v>
      </c>
      <c r="J41" s="17">
        <f t="shared" si="11"/>
        <v>15</v>
      </c>
      <c r="K41" s="5" t="str">
        <f t="shared" si="12"/>
        <v/>
      </c>
      <c r="L41" s="16">
        <f t="shared" si="13"/>
        <v>0</v>
      </c>
      <c r="M41" s="4">
        <f t="shared" si="14"/>
        <v>0</v>
      </c>
      <c r="N41" s="4">
        <f t="shared" si="1"/>
        <v>1685.897435897436</v>
      </c>
      <c r="O41" s="4">
        <f t="shared" si="2"/>
        <v>0</v>
      </c>
      <c r="P41" s="4">
        <f t="shared" si="15"/>
        <v>0</v>
      </c>
      <c r="Q41" s="18">
        <f t="shared" si="16"/>
        <v>0</v>
      </c>
      <c r="S41" s="17">
        <f t="shared" si="17"/>
        <v>15</v>
      </c>
      <c r="T41" s="5" t="str">
        <f t="shared" si="18"/>
        <v/>
      </c>
      <c r="U41" s="16">
        <f t="shared" si="19"/>
        <v>0</v>
      </c>
      <c r="V41" s="4">
        <f t="shared" si="20"/>
        <v>0</v>
      </c>
      <c r="W41" s="4">
        <f t="shared" si="3"/>
        <v>1692.9778836683761</v>
      </c>
      <c r="X41" s="4">
        <f t="shared" si="4"/>
        <v>0</v>
      </c>
      <c r="Y41" s="4">
        <f t="shared" si="21"/>
        <v>0</v>
      </c>
      <c r="Z41" s="18">
        <f t="shared" si="22"/>
        <v>0</v>
      </c>
    </row>
    <row r="42" spans="1:26" x14ac:dyDescent="0.35">
      <c r="A42" s="17">
        <f t="shared" si="5"/>
        <v>16</v>
      </c>
      <c r="B42" s="5" t="str">
        <f t="shared" si="6"/>
        <v/>
      </c>
      <c r="C42" s="16">
        <f t="shared" si="7"/>
        <v>0</v>
      </c>
      <c r="D42" s="4">
        <f t="shared" si="8"/>
        <v>0</v>
      </c>
      <c r="E42" s="4">
        <f t="shared" si="23"/>
        <v>1666.6666666666667</v>
      </c>
      <c r="F42" s="4">
        <f t="shared" si="0"/>
        <v>0</v>
      </c>
      <c r="G42" s="4">
        <f t="shared" si="9"/>
        <v>0</v>
      </c>
      <c r="H42" s="18">
        <f t="shared" si="10"/>
        <v>0</v>
      </c>
      <c r="J42" s="17">
        <f t="shared" si="11"/>
        <v>16</v>
      </c>
      <c r="K42" s="5" t="str">
        <f t="shared" si="12"/>
        <v/>
      </c>
      <c r="L42" s="16">
        <f t="shared" si="13"/>
        <v>0</v>
      </c>
      <c r="M42" s="4">
        <f t="shared" si="14"/>
        <v>0</v>
      </c>
      <c r="N42" s="4">
        <f t="shared" si="1"/>
        <v>1685.897435897436</v>
      </c>
      <c r="O42" s="4">
        <f t="shared" si="2"/>
        <v>0</v>
      </c>
      <c r="P42" s="4">
        <f t="shared" si="15"/>
        <v>0</v>
      </c>
      <c r="Q42" s="18">
        <f t="shared" si="16"/>
        <v>0</v>
      </c>
      <c r="S42" s="17">
        <f t="shared" si="17"/>
        <v>16</v>
      </c>
      <c r="T42" s="5" t="str">
        <f t="shared" si="18"/>
        <v/>
      </c>
      <c r="U42" s="16">
        <f t="shared" si="19"/>
        <v>0</v>
      </c>
      <c r="V42" s="4">
        <f t="shared" si="20"/>
        <v>0</v>
      </c>
      <c r="W42" s="4">
        <f t="shared" si="3"/>
        <v>1692.9778836683761</v>
      </c>
      <c r="X42" s="4">
        <f t="shared" si="4"/>
        <v>0</v>
      </c>
      <c r="Y42" s="4">
        <f t="shared" si="21"/>
        <v>0</v>
      </c>
      <c r="Z42" s="18">
        <f t="shared" si="22"/>
        <v>0</v>
      </c>
    </row>
    <row r="43" spans="1:26" x14ac:dyDescent="0.35">
      <c r="A43" s="17">
        <f t="shared" si="5"/>
        <v>17</v>
      </c>
      <c r="B43" s="5" t="str">
        <f t="shared" si="6"/>
        <v/>
      </c>
      <c r="C43" s="16">
        <f t="shared" si="7"/>
        <v>0</v>
      </c>
      <c r="D43" s="4">
        <f t="shared" si="8"/>
        <v>0</v>
      </c>
      <c r="E43" s="4">
        <f t="shared" si="23"/>
        <v>1666.6666666666667</v>
      </c>
      <c r="F43" s="4">
        <f t="shared" si="0"/>
        <v>0</v>
      </c>
      <c r="G43" s="4">
        <f t="shared" si="9"/>
        <v>0</v>
      </c>
      <c r="H43" s="18">
        <f t="shared" si="10"/>
        <v>0</v>
      </c>
      <c r="J43" s="17">
        <f t="shared" si="11"/>
        <v>17</v>
      </c>
      <c r="K43" s="5" t="str">
        <f t="shared" si="12"/>
        <v/>
      </c>
      <c r="L43" s="16">
        <f t="shared" si="13"/>
        <v>0</v>
      </c>
      <c r="M43" s="4">
        <f t="shared" si="14"/>
        <v>0</v>
      </c>
      <c r="N43" s="4">
        <f t="shared" si="1"/>
        <v>1685.897435897436</v>
      </c>
      <c r="O43" s="4">
        <f t="shared" si="2"/>
        <v>0</v>
      </c>
      <c r="P43" s="4">
        <f t="shared" si="15"/>
        <v>0</v>
      </c>
      <c r="Q43" s="18">
        <f t="shared" si="16"/>
        <v>0</v>
      </c>
      <c r="S43" s="17">
        <f t="shared" si="17"/>
        <v>17</v>
      </c>
      <c r="T43" s="5" t="str">
        <f t="shared" si="18"/>
        <v/>
      </c>
      <c r="U43" s="16">
        <f t="shared" si="19"/>
        <v>0</v>
      </c>
      <c r="V43" s="4">
        <f t="shared" si="20"/>
        <v>0</v>
      </c>
      <c r="W43" s="4">
        <f t="shared" si="3"/>
        <v>1692.9778836683761</v>
      </c>
      <c r="X43" s="4">
        <f t="shared" si="4"/>
        <v>0</v>
      </c>
      <c r="Y43" s="4">
        <f t="shared" si="21"/>
        <v>0</v>
      </c>
      <c r="Z43" s="18">
        <f t="shared" si="22"/>
        <v>0</v>
      </c>
    </row>
    <row r="44" spans="1:26" x14ac:dyDescent="0.35">
      <c r="A44" s="17">
        <f t="shared" si="5"/>
        <v>18</v>
      </c>
      <c r="B44" s="5" t="str">
        <f t="shared" si="6"/>
        <v/>
      </c>
      <c r="C44" s="16">
        <f t="shared" si="7"/>
        <v>0</v>
      </c>
      <c r="D44" s="4">
        <f t="shared" si="8"/>
        <v>0</v>
      </c>
      <c r="E44" s="4">
        <f t="shared" si="23"/>
        <v>1666.6666666666667</v>
      </c>
      <c r="F44" s="4">
        <f t="shared" si="0"/>
        <v>0</v>
      </c>
      <c r="G44" s="4">
        <f t="shared" si="9"/>
        <v>0</v>
      </c>
      <c r="H44" s="18">
        <f t="shared" si="10"/>
        <v>0</v>
      </c>
      <c r="J44" s="17">
        <f t="shared" si="11"/>
        <v>18</v>
      </c>
      <c r="K44" s="5" t="str">
        <f t="shared" si="12"/>
        <v/>
      </c>
      <c r="L44" s="16">
        <f t="shared" si="13"/>
        <v>0</v>
      </c>
      <c r="M44" s="4">
        <f t="shared" si="14"/>
        <v>0</v>
      </c>
      <c r="N44" s="4">
        <f t="shared" si="1"/>
        <v>1685.897435897436</v>
      </c>
      <c r="O44" s="4">
        <f t="shared" si="2"/>
        <v>0</v>
      </c>
      <c r="P44" s="4">
        <f t="shared" si="15"/>
        <v>0</v>
      </c>
      <c r="Q44" s="18">
        <f t="shared" si="16"/>
        <v>0</v>
      </c>
      <c r="S44" s="17">
        <f t="shared" si="17"/>
        <v>18</v>
      </c>
      <c r="T44" s="5" t="str">
        <f t="shared" si="18"/>
        <v/>
      </c>
      <c r="U44" s="16">
        <f t="shared" si="19"/>
        <v>0</v>
      </c>
      <c r="V44" s="4">
        <f t="shared" si="20"/>
        <v>0</v>
      </c>
      <c r="W44" s="4">
        <f t="shared" si="3"/>
        <v>1692.9778836683761</v>
      </c>
      <c r="X44" s="4">
        <f t="shared" si="4"/>
        <v>0</v>
      </c>
      <c r="Y44" s="4">
        <f t="shared" si="21"/>
        <v>0</v>
      </c>
      <c r="Z44" s="18">
        <f t="shared" si="22"/>
        <v>0</v>
      </c>
    </row>
    <row r="45" spans="1:26" x14ac:dyDescent="0.35">
      <c r="A45" s="17">
        <f t="shared" si="5"/>
        <v>19</v>
      </c>
      <c r="B45" s="5" t="str">
        <f t="shared" si="6"/>
        <v/>
      </c>
      <c r="C45" s="16">
        <f t="shared" si="7"/>
        <v>0</v>
      </c>
      <c r="D45" s="4">
        <f t="shared" si="8"/>
        <v>0</v>
      </c>
      <c r="E45" s="4">
        <f t="shared" si="23"/>
        <v>1666.6666666666667</v>
      </c>
      <c r="F45" s="4">
        <f t="shared" si="0"/>
        <v>0</v>
      </c>
      <c r="G45" s="4">
        <f t="shared" si="9"/>
        <v>0</v>
      </c>
      <c r="H45" s="18">
        <f t="shared" si="10"/>
        <v>0</v>
      </c>
      <c r="J45" s="17">
        <f t="shared" si="11"/>
        <v>19</v>
      </c>
      <c r="K45" s="5" t="str">
        <f t="shared" si="12"/>
        <v/>
      </c>
      <c r="L45" s="16">
        <f t="shared" si="13"/>
        <v>0</v>
      </c>
      <c r="M45" s="4">
        <f t="shared" si="14"/>
        <v>0</v>
      </c>
      <c r="N45" s="4">
        <f t="shared" si="1"/>
        <v>1685.897435897436</v>
      </c>
      <c r="O45" s="4">
        <f t="shared" si="2"/>
        <v>0</v>
      </c>
      <c r="P45" s="4">
        <f t="shared" si="15"/>
        <v>0</v>
      </c>
      <c r="Q45" s="18">
        <f t="shared" si="16"/>
        <v>0</v>
      </c>
      <c r="S45" s="17">
        <f t="shared" si="17"/>
        <v>19</v>
      </c>
      <c r="T45" s="5" t="str">
        <f t="shared" si="18"/>
        <v/>
      </c>
      <c r="U45" s="16">
        <f t="shared" si="19"/>
        <v>0</v>
      </c>
      <c r="V45" s="4">
        <f t="shared" si="20"/>
        <v>0</v>
      </c>
      <c r="W45" s="4">
        <f t="shared" si="3"/>
        <v>1692.9778836683761</v>
      </c>
      <c r="X45" s="4">
        <f t="shared" si="4"/>
        <v>0</v>
      </c>
      <c r="Y45" s="4">
        <f t="shared" si="21"/>
        <v>0</v>
      </c>
      <c r="Z45" s="18">
        <f t="shared" si="22"/>
        <v>0</v>
      </c>
    </row>
    <row r="46" spans="1:26" x14ac:dyDescent="0.35">
      <c r="A46" s="17">
        <f t="shared" si="5"/>
        <v>20</v>
      </c>
      <c r="B46" s="5" t="str">
        <f t="shared" si="6"/>
        <v/>
      </c>
      <c r="C46" s="16">
        <f t="shared" si="7"/>
        <v>0</v>
      </c>
      <c r="D46" s="4">
        <f t="shared" si="8"/>
        <v>0</v>
      </c>
      <c r="E46" s="4">
        <f t="shared" si="23"/>
        <v>1666.6666666666667</v>
      </c>
      <c r="F46" s="4">
        <f t="shared" si="0"/>
        <v>0</v>
      </c>
      <c r="G46" s="4">
        <f t="shared" si="9"/>
        <v>0</v>
      </c>
      <c r="H46" s="18">
        <f t="shared" si="10"/>
        <v>0</v>
      </c>
      <c r="J46" s="17">
        <f t="shared" si="11"/>
        <v>20</v>
      </c>
      <c r="K46" s="5" t="str">
        <f t="shared" si="12"/>
        <v/>
      </c>
      <c r="L46" s="16">
        <f t="shared" si="13"/>
        <v>0</v>
      </c>
      <c r="M46" s="4">
        <f t="shared" si="14"/>
        <v>0</v>
      </c>
      <c r="N46" s="4">
        <f t="shared" si="1"/>
        <v>1685.897435897436</v>
      </c>
      <c r="O46" s="4">
        <f t="shared" si="2"/>
        <v>0</v>
      </c>
      <c r="P46" s="4">
        <f t="shared" si="15"/>
        <v>0</v>
      </c>
      <c r="Q46" s="18">
        <f t="shared" si="16"/>
        <v>0</v>
      </c>
      <c r="S46" s="17">
        <f t="shared" si="17"/>
        <v>20</v>
      </c>
      <c r="T46" s="5" t="str">
        <f t="shared" si="18"/>
        <v/>
      </c>
      <c r="U46" s="16">
        <f t="shared" si="19"/>
        <v>0</v>
      </c>
      <c r="V46" s="4">
        <f t="shared" si="20"/>
        <v>0</v>
      </c>
      <c r="W46" s="4">
        <f t="shared" si="3"/>
        <v>1692.9778836683761</v>
      </c>
      <c r="X46" s="4">
        <f t="shared" si="4"/>
        <v>0</v>
      </c>
      <c r="Y46" s="4">
        <f t="shared" si="21"/>
        <v>0</v>
      </c>
      <c r="Z46" s="18">
        <f t="shared" si="22"/>
        <v>0</v>
      </c>
    </row>
    <row r="47" spans="1:26" x14ac:dyDescent="0.35">
      <c r="A47" s="17">
        <f t="shared" si="5"/>
        <v>21</v>
      </c>
      <c r="B47" s="5" t="str">
        <f t="shared" si="6"/>
        <v/>
      </c>
      <c r="C47" s="16">
        <f t="shared" si="7"/>
        <v>0</v>
      </c>
      <c r="D47" s="4">
        <f t="shared" si="8"/>
        <v>0</v>
      </c>
      <c r="E47" s="4">
        <f t="shared" si="23"/>
        <v>1666.6666666666667</v>
      </c>
      <c r="F47" s="4">
        <f t="shared" si="0"/>
        <v>0</v>
      </c>
      <c r="G47" s="4">
        <f t="shared" si="9"/>
        <v>0</v>
      </c>
      <c r="H47" s="18">
        <f t="shared" si="10"/>
        <v>0</v>
      </c>
      <c r="J47" s="17">
        <f t="shared" si="11"/>
        <v>21</v>
      </c>
      <c r="K47" s="5" t="str">
        <f t="shared" si="12"/>
        <v/>
      </c>
      <c r="L47" s="16">
        <f t="shared" si="13"/>
        <v>0</v>
      </c>
      <c r="M47" s="4">
        <f t="shared" si="14"/>
        <v>0</v>
      </c>
      <c r="N47" s="4">
        <f t="shared" si="1"/>
        <v>1685.897435897436</v>
      </c>
      <c r="O47" s="4">
        <f t="shared" si="2"/>
        <v>0</v>
      </c>
      <c r="P47" s="4">
        <f t="shared" si="15"/>
        <v>0</v>
      </c>
      <c r="Q47" s="18">
        <f t="shared" si="16"/>
        <v>0</v>
      </c>
      <c r="S47" s="17">
        <f t="shared" si="17"/>
        <v>21</v>
      </c>
      <c r="T47" s="5" t="str">
        <f t="shared" si="18"/>
        <v/>
      </c>
      <c r="U47" s="16">
        <f t="shared" si="19"/>
        <v>0</v>
      </c>
      <c r="V47" s="4">
        <f t="shared" si="20"/>
        <v>0</v>
      </c>
      <c r="W47" s="4">
        <f t="shared" si="3"/>
        <v>1692.9778836683761</v>
      </c>
      <c r="X47" s="4">
        <f t="shared" si="4"/>
        <v>0</v>
      </c>
      <c r="Y47" s="4">
        <f t="shared" si="21"/>
        <v>0</v>
      </c>
      <c r="Z47" s="18">
        <f t="shared" si="22"/>
        <v>0</v>
      </c>
    </row>
    <row r="48" spans="1:26" x14ac:dyDescent="0.35">
      <c r="A48" s="17">
        <f t="shared" si="5"/>
        <v>22</v>
      </c>
      <c r="B48" s="5" t="str">
        <f t="shared" si="6"/>
        <v/>
      </c>
      <c r="C48" s="16">
        <f t="shared" si="7"/>
        <v>0</v>
      </c>
      <c r="D48" s="4">
        <f t="shared" si="8"/>
        <v>0</v>
      </c>
      <c r="E48" s="4">
        <f t="shared" si="23"/>
        <v>1666.6666666666667</v>
      </c>
      <c r="F48" s="4">
        <f t="shared" si="0"/>
        <v>0</v>
      </c>
      <c r="G48" s="4">
        <f t="shared" si="9"/>
        <v>0</v>
      </c>
      <c r="H48" s="18">
        <f t="shared" si="10"/>
        <v>0</v>
      </c>
      <c r="J48" s="17">
        <f t="shared" si="11"/>
        <v>22</v>
      </c>
      <c r="K48" s="5" t="str">
        <f t="shared" si="12"/>
        <v/>
      </c>
      <c r="L48" s="16">
        <f t="shared" si="13"/>
        <v>0</v>
      </c>
      <c r="M48" s="4">
        <f t="shared" si="14"/>
        <v>0</v>
      </c>
      <c r="N48" s="4">
        <f t="shared" si="1"/>
        <v>1685.897435897436</v>
      </c>
      <c r="O48" s="4">
        <f t="shared" si="2"/>
        <v>0</v>
      </c>
      <c r="P48" s="4">
        <f t="shared" si="15"/>
        <v>0</v>
      </c>
      <c r="Q48" s="18">
        <f t="shared" si="16"/>
        <v>0</v>
      </c>
      <c r="S48" s="17">
        <f t="shared" si="17"/>
        <v>22</v>
      </c>
      <c r="T48" s="5" t="str">
        <f t="shared" si="18"/>
        <v/>
      </c>
      <c r="U48" s="16">
        <f t="shared" si="19"/>
        <v>0</v>
      </c>
      <c r="V48" s="4">
        <f t="shared" si="20"/>
        <v>0</v>
      </c>
      <c r="W48" s="4">
        <f t="shared" si="3"/>
        <v>1692.9778836683761</v>
      </c>
      <c r="X48" s="4">
        <f t="shared" si="4"/>
        <v>0</v>
      </c>
      <c r="Y48" s="4">
        <f t="shared" si="21"/>
        <v>0</v>
      </c>
      <c r="Z48" s="18">
        <f t="shared" si="22"/>
        <v>0</v>
      </c>
    </row>
    <row r="49" spans="1:26" x14ac:dyDescent="0.35">
      <c r="A49" s="17">
        <f t="shared" si="5"/>
        <v>23</v>
      </c>
      <c r="B49" s="5" t="str">
        <f t="shared" si="6"/>
        <v/>
      </c>
      <c r="C49" s="16">
        <f t="shared" si="7"/>
        <v>0</v>
      </c>
      <c r="D49" s="4">
        <f t="shared" si="8"/>
        <v>0</v>
      </c>
      <c r="E49" s="4">
        <f t="shared" si="23"/>
        <v>1666.6666666666667</v>
      </c>
      <c r="F49" s="4">
        <f t="shared" si="0"/>
        <v>0</v>
      </c>
      <c r="G49" s="4">
        <f t="shared" si="9"/>
        <v>0</v>
      </c>
      <c r="H49" s="18">
        <f t="shared" si="10"/>
        <v>0</v>
      </c>
      <c r="J49" s="17">
        <f t="shared" si="11"/>
        <v>23</v>
      </c>
      <c r="K49" s="5" t="str">
        <f t="shared" si="12"/>
        <v/>
      </c>
      <c r="L49" s="16">
        <f t="shared" si="13"/>
        <v>0</v>
      </c>
      <c r="M49" s="4">
        <f t="shared" si="14"/>
        <v>0</v>
      </c>
      <c r="N49" s="4">
        <f t="shared" si="1"/>
        <v>1685.897435897436</v>
      </c>
      <c r="O49" s="4">
        <f t="shared" si="2"/>
        <v>0</v>
      </c>
      <c r="P49" s="4">
        <f t="shared" si="15"/>
        <v>0</v>
      </c>
      <c r="Q49" s="18">
        <f t="shared" si="16"/>
        <v>0</v>
      </c>
      <c r="S49" s="17">
        <f t="shared" si="17"/>
        <v>23</v>
      </c>
      <c r="T49" s="5" t="str">
        <f t="shared" si="18"/>
        <v/>
      </c>
      <c r="U49" s="16">
        <f t="shared" si="19"/>
        <v>0</v>
      </c>
      <c r="V49" s="4">
        <f t="shared" si="20"/>
        <v>0</v>
      </c>
      <c r="W49" s="4">
        <f t="shared" si="3"/>
        <v>1692.9778836683761</v>
      </c>
      <c r="X49" s="4">
        <f t="shared" si="4"/>
        <v>0</v>
      </c>
      <c r="Y49" s="4">
        <f t="shared" si="21"/>
        <v>0</v>
      </c>
      <c r="Z49" s="18">
        <f t="shared" si="22"/>
        <v>0</v>
      </c>
    </row>
    <row r="50" spans="1:26" x14ac:dyDescent="0.35">
      <c r="A50" s="17">
        <f t="shared" si="5"/>
        <v>24</v>
      </c>
      <c r="B50" s="5" t="str">
        <f t="shared" si="6"/>
        <v/>
      </c>
      <c r="C50" s="16">
        <f t="shared" si="7"/>
        <v>0</v>
      </c>
      <c r="D50" s="4">
        <f t="shared" si="8"/>
        <v>0</v>
      </c>
      <c r="E50" s="4">
        <f t="shared" si="23"/>
        <v>1666.6666666666667</v>
      </c>
      <c r="F50" s="4">
        <f t="shared" si="0"/>
        <v>0</v>
      </c>
      <c r="G50" s="4">
        <f t="shared" si="9"/>
        <v>0</v>
      </c>
      <c r="H50" s="18">
        <f t="shared" si="10"/>
        <v>0</v>
      </c>
      <c r="J50" s="17">
        <f t="shared" si="11"/>
        <v>24</v>
      </c>
      <c r="K50" s="5" t="str">
        <f t="shared" si="12"/>
        <v/>
      </c>
      <c r="L50" s="16">
        <f t="shared" si="13"/>
        <v>0</v>
      </c>
      <c r="M50" s="4">
        <f t="shared" si="14"/>
        <v>0</v>
      </c>
      <c r="N50" s="4">
        <f t="shared" si="1"/>
        <v>1685.897435897436</v>
      </c>
      <c r="O50" s="4">
        <f t="shared" si="2"/>
        <v>0</v>
      </c>
      <c r="P50" s="4">
        <f t="shared" si="15"/>
        <v>0</v>
      </c>
      <c r="Q50" s="18">
        <f t="shared" si="16"/>
        <v>0</v>
      </c>
      <c r="S50" s="17">
        <f t="shared" si="17"/>
        <v>24</v>
      </c>
      <c r="T50" s="5" t="str">
        <f t="shared" si="18"/>
        <v/>
      </c>
      <c r="U50" s="16">
        <f t="shared" si="19"/>
        <v>0</v>
      </c>
      <c r="V50" s="4">
        <f t="shared" si="20"/>
        <v>0</v>
      </c>
      <c r="W50" s="4">
        <f t="shared" si="3"/>
        <v>1692.9778836683761</v>
      </c>
      <c r="X50" s="4">
        <f t="shared" si="4"/>
        <v>0</v>
      </c>
      <c r="Y50" s="4">
        <f t="shared" si="21"/>
        <v>0</v>
      </c>
      <c r="Z50" s="18">
        <f t="shared" si="22"/>
        <v>0</v>
      </c>
    </row>
    <row r="51" spans="1:26" x14ac:dyDescent="0.35">
      <c r="A51" s="17">
        <f t="shared" si="5"/>
        <v>25</v>
      </c>
      <c r="B51" s="5" t="str">
        <f t="shared" si="6"/>
        <v/>
      </c>
      <c r="C51" s="16">
        <f t="shared" si="7"/>
        <v>0</v>
      </c>
      <c r="D51" s="4">
        <f t="shared" si="8"/>
        <v>0</v>
      </c>
      <c r="E51" s="4">
        <f t="shared" si="23"/>
        <v>1666.6666666666667</v>
      </c>
      <c r="F51" s="4">
        <f t="shared" si="0"/>
        <v>0</v>
      </c>
      <c r="G51" s="4">
        <f t="shared" si="9"/>
        <v>0</v>
      </c>
      <c r="H51" s="18">
        <f t="shared" si="10"/>
        <v>0</v>
      </c>
      <c r="J51" s="17">
        <f t="shared" si="11"/>
        <v>25</v>
      </c>
      <c r="K51" s="5" t="str">
        <f t="shared" si="12"/>
        <v/>
      </c>
      <c r="L51" s="16">
        <f t="shared" si="13"/>
        <v>0</v>
      </c>
      <c r="M51" s="4">
        <f t="shared" si="14"/>
        <v>0</v>
      </c>
      <c r="N51" s="4">
        <f t="shared" si="1"/>
        <v>1685.897435897436</v>
      </c>
      <c r="O51" s="4">
        <f t="shared" si="2"/>
        <v>0</v>
      </c>
      <c r="P51" s="4">
        <f t="shared" si="15"/>
        <v>0</v>
      </c>
      <c r="Q51" s="18">
        <f t="shared" si="16"/>
        <v>0</v>
      </c>
      <c r="S51" s="17">
        <f t="shared" si="17"/>
        <v>25</v>
      </c>
      <c r="T51" s="5" t="str">
        <f t="shared" si="18"/>
        <v/>
      </c>
      <c r="U51" s="16">
        <f t="shared" si="19"/>
        <v>0</v>
      </c>
      <c r="V51" s="4">
        <f t="shared" si="20"/>
        <v>0</v>
      </c>
      <c r="W51" s="4">
        <f t="shared" si="3"/>
        <v>1692.9778836683761</v>
      </c>
      <c r="X51" s="4">
        <f t="shared" si="4"/>
        <v>0</v>
      </c>
      <c r="Y51" s="4">
        <f t="shared" si="21"/>
        <v>0</v>
      </c>
      <c r="Z51" s="18">
        <f t="shared" si="22"/>
        <v>0</v>
      </c>
    </row>
    <row r="52" spans="1:26" x14ac:dyDescent="0.35">
      <c r="A52" s="17">
        <f t="shared" si="5"/>
        <v>26</v>
      </c>
      <c r="B52" s="5" t="str">
        <f t="shared" si="6"/>
        <v/>
      </c>
      <c r="C52" s="16">
        <f t="shared" si="7"/>
        <v>0</v>
      </c>
      <c r="D52" s="4">
        <f t="shared" si="8"/>
        <v>0</v>
      </c>
      <c r="E52" s="4">
        <f t="shared" si="23"/>
        <v>1666.6666666666667</v>
      </c>
      <c r="F52" s="4">
        <f t="shared" si="0"/>
        <v>0</v>
      </c>
      <c r="G52" s="4">
        <f t="shared" si="9"/>
        <v>0</v>
      </c>
      <c r="H52" s="18">
        <f t="shared" si="10"/>
        <v>0</v>
      </c>
      <c r="J52" s="17">
        <f t="shared" si="11"/>
        <v>26</v>
      </c>
      <c r="K52" s="5" t="str">
        <f t="shared" si="12"/>
        <v/>
      </c>
      <c r="L52" s="16">
        <f t="shared" si="13"/>
        <v>0</v>
      </c>
      <c r="M52" s="4">
        <f t="shared" si="14"/>
        <v>0</v>
      </c>
      <c r="N52" s="4">
        <f t="shared" si="1"/>
        <v>1685.897435897436</v>
      </c>
      <c r="O52" s="4">
        <f t="shared" si="2"/>
        <v>0</v>
      </c>
      <c r="P52" s="4">
        <f t="shared" si="15"/>
        <v>0</v>
      </c>
      <c r="Q52" s="18">
        <f t="shared" si="16"/>
        <v>0</v>
      </c>
      <c r="S52" s="17">
        <f t="shared" si="17"/>
        <v>26</v>
      </c>
      <c r="T52" s="5" t="str">
        <f t="shared" si="18"/>
        <v/>
      </c>
      <c r="U52" s="16">
        <f t="shared" si="19"/>
        <v>0</v>
      </c>
      <c r="V52" s="4">
        <f t="shared" si="20"/>
        <v>0</v>
      </c>
      <c r="W52" s="4">
        <f t="shared" si="3"/>
        <v>1692.9778836683761</v>
      </c>
      <c r="X52" s="4">
        <f t="shared" si="4"/>
        <v>0</v>
      </c>
      <c r="Y52" s="4">
        <f t="shared" si="21"/>
        <v>0</v>
      </c>
      <c r="Z52" s="18">
        <f t="shared" si="22"/>
        <v>0</v>
      </c>
    </row>
    <row r="53" spans="1:26" x14ac:dyDescent="0.35">
      <c r="A53" s="17">
        <f t="shared" si="5"/>
        <v>27</v>
      </c>
      <c r="B53" s="5" t="str">
        <f t="shared" si="6"/>
        <v/>
      </c>
      <c r="C53" s="16">
        <f t="shared" si="7"/>
        <v>0</v>
      </c>
      <c r="D53" s="4">
        <f t="shared" si="8"/>
        <v>0</v>
      </c>
      <c r="E53" s="4">
        <f t="shared" si="23"/>
        <v>1666.6666666666667</v>
      </c>
      <c r="F53" s="4">
        <f t="shared" si="0"/>
        <v>0</v>
      </c>
      <c r="G53" s="4">
        <f t="shared" si="9"/>
        <v>0</v>
      </c>
      <c r="H53" s="18">
        <f t="shared" si="10"/>
        <v>0</v>
      </c>
      <c r="J53" s="17">
        <f t="shared" si="11"/>
        <v>27</v>
      </c>
      <c r="K53" s="5" t="str">
        <f t="shared" si="12"/>
        <v/>
      </c>
      <c r="L53" s="16">
        <f t="shared" si="13"/>
        <v>0</v>
      </c>
      <c r="M53" s="4">
        <f t="shared" si="14"/>
        <v>0</v>
      </c>
      <c r="N53" s="4">
        <f t="shared" si="1"/>
        <v>1685.897435897436</v>
      </c>
      <c r="O53" s="4">
        <f t="shared" si="2"/>
        <v>0</v>
      </c>
      <c r="P53" s="4">
        <f t="shared" si="15"/>
        <v>0</v>
      </c>
      <c r="Q53" s="18">
        <f t="shared" si="16"/>
        <v>0</v>
      </c>
      <c r="S53" s="17">
        <f t="shared" si="17"/>
        <v>27</v>
      </c>
      <c r="T53" s="5" t="str">
        <f t="shared" si="18"/>
        <v/>
      </c>
      <c r="U53" s="16">
        <f t="shared" si="19"/>
        <v>0</v>
      </c>
      <c r="V53" s="4">
        <f t="shared" si="20"/>
        <v>0</v>
      </c>
      <c r="W53" s="4">
        <f t="shared" si="3"/>
        <v>1692.9778836683761</v>
      </c>
      <c r="X53" s="4">
        <f t="shared" si="4"/>
        <v>0</v>
      </c>
      <c r="Y53" s="4">
        <f t="shared" si="21"/>
        <v>0</v>
      </c>
      <c r="Z53" s="18">
        <f t="shared" si="22"/>
        <v>0</v>
      </c>
    </row>
    <row r="54" spans="1:26" x14ac:dyDescent="0.35">
      <c r="A54" s="17">
        <f t="shared" si="5"/>
        <v>28</v>
      </c>
      <c r="B54" s="5" t="str">
        <f t="shared" si="6"/>
        <v/>
      </c>
      <c r="C54" s="16">
        <f t="shared" si="7"/>
        <v>0</v>
      </c>
      <c r="D54" s="4">
        <f t="shared" si="8"/>
        <v>0</v>
      </c>
      <c r="E54" s="4">
        <f t="shared" si="23"/>
        <v>1666.6666666666667</v>
      </c>
      <c r="F54" s="4">
        <f t="shared" si="0"/>
        <v>0</v>
      </c>
      <c r="G54" s="4">
        <f t="shared" si="9"/>
        <v>0</v>
      </c>
      <c r="H54" s="18">
        <f t="shared" si="10"/>
        <v>0</v>
      </c>
      <c r="J54" s="17">
        <f t="shared" si="11"/>
        <v>28</v>
      </c>
      <c r="K54" s="5" t="str">
        <f t="shared" si="12"/>
        <v/>
      </c>
      <c r="L54" s="16">
        <f t="shared" si="13"/>
        <v>0</v>
      </c>
      <c r="M54" s="4">
        <f t="shared" si="14"/>
        <v>0</v>
      </c>
      <c r="N54" s="4">
        <f t="shared" si="1"/>
        <v>1685.897435897436</v>
      </c>
      <c r="O54" s="4">
        <f t="shared" si="2"/>
        <v>0</v>
      </c>
      <c r="P54" s="4">
        <f t="shared" si="15"/>
        <v>0</v>
      </c>
      <c r="Q54" s="18">
        <f t="shared" si="16"/>
        <v>0</v>
      </c>
      <c r="S54" s="17">
        <f t="shared" si="17"/>
        <v>28</v>
      </c>
      <c r="T54" s="5" t="str">
        <f t="shared" si="18"/>
        <v/>
      </c>
      <c r="U54" s="16">
        <f t="shared" si="19"/>
        <v>0</v>
      </c>
      <c r="V54" s="4">
        <f t="shared" si="20"/>
        <v>0</v>
      </c>
      <c r="W54" s="4">
        <f t="shared" si="3"/>
        <v>1692.9778836683761</v>
      </c>
      <c r="X54" s="4">
        <f t="shared" si="4"/>
        <v>0</v>
      </c>
      <c r="Y54" s="4">
        <f t="shared" si="21"/>
        <v>0</v>
      </c>
      <c r="Z54" s="18">
        <f t="shared" si="22"/>
        <v>0</v>
      </c>
    </row>
    <row r="55" spans="1:26" x14ac:dyDescent="0.35">
      <c r="A55" s="17">
        <f t="shared" si="5"/>
        <v>29</v>
      </c>
      <c r="B55" s="5" t="str">
        <f t="shared" si="6"/>
        <v/>
      </c>
      <c r="C55" s="16">
        <f t="shared" si="7"/>
        <v>0</v>
      </c>
      <c r="D55" s="4">
        <f t="shared" si="8"/>
        <v>0</v>
      </c>
      <c r="E55" s="4">
        <f t="shared" si="23"/>
        <v>1666.6666666666667</v>
      </c>
      <c r="F55" s="4">
        <f t="shared" si="0"/>
        <v>0</v>
      </c>
      <c r="G55" s="4">
        <f t="shared" si="9"/>
        <v>0</v>
      </c>
      <c r="H55" s="18">
        <f t="shared" si="10"/>
        <v>0</v>
      </c>
      <c r="J55" s="17">
        <f t="shared" si="11"/>
        <v>29</v>
      </c>
      <c r="K55" s="5" t="str">
        <f t="shared" si="12"/>
        <v/>
      </c>
      <c r="L55" s="16">
        <f t="shared" si="13"/>
        <v>0</v>
      </c>
      <c r="M55" s="4">
        <f t="shared" si="14"/>
        <v>0</v>
      </c>
      <c r="N55" s="4">
        <f t="shared" si="1"/>
        <v>1685.897435897436</v>
      </c>
      <c r="O55" s="4">
        <f t="shared" si="2"/>
        <v>0</v>
      </c>
      <c r="P55" s="4">
        <f t="shared" si="15"/>
        <v>0</v>
      </c>
      <c r="Q55" s="18">
        <f t="shared" si="16"/>
        <v>0</v>
      </c>
      <c r="S55" s="17">
        <f t="shared" si="17"/>
        <v>29</v>
      </c>
      <c r="T55" s="5" t="str">
        <f t="shared" si="18"/>
        <v/>
      </c>
      <c r="U55" s="16">
        <f t="shared" si="19"/>
        <v>0</v>
      </c>
      <c r="V55" s="4">
        <f t="shared" si="20"/>
        <v>0</v>
      </c>
      <c r="W55" s="4">
        <f t="shared" si="3"/>
        <v>1692.9778836683761</v>
      </c>
      <c r="X55" s="4">
        <f t="shared" si="4"/>
        <v>0</v>
      </c>
      <c r="Y55" s="4">
        <f t="shared" si="21"/>
        <v>0</v>
      </c>
      <c r="Z55" s="18">
        <f t="shared" si="22"/>
        <v>0</v>
      </c>
    </row>
    <row r="56" spans="1:26" x14ac:dyDescent="0.35">
      <c r="A56" s="17">
        <f t="shared" si="5"/>
        <v>30</v>
      </c>
      <c r="B56" s="5" t="str">
        <f t="shared" si="6"/>
        <v/>
      </c>
      <c r="C56" s="16">
        <f t="shared" si="7"/>
        <v>0</v>
      </c>
      <c r="D56" s="4">
        <f t="shared" si="8"/>
        <v>0</v>
      </c>
      <c r="E56" s="4">
        <f t="shared" si="23"/>
        <v>1666.6666666666667</v>
      </c>
      <c r="F56" s="4">
        <f t="shared" si="0"/>
        <v>0</v>
      </c>
      <c r="G56" s="4">
        <f t="shared" si="9"/>
        <v>0</v>
      </c>
      <c r="H56" s="18">
        <f t="shared" si="10"/>
        <v>0</v>
      </c>
      <c r="J56" s="17">
        <f t="shared" si="11"/>
        <v>30</v>
      </c>
      <c r="K56" s="5" t="str">
        <f t="shared" si="12"/>
        <v/>
      </c>
      <c r="L56" s="16">
        <f t="shared" si="13"/>
        <v>0</v>
      </c>
      <c r="M56" s="4">
        <f t="shared" si="14"/>
        <v>0</v>
      </c>
      <c r="N56" s="4">
        <f t="shared" si="1"/>
        <v>1685.897435897436</v>
      </c>
      <c r="O56" s="4">
        <f t="shared" si="2"/>
        <v>0</v>
      </c>
      <c r="P56" s="4">
        <f t="shared" si="15"/>
        <v>0</v>
      </c>
      <c r="Q56" s="18">
        <f t="shared" si="16"/>
        <v>0</v>
      </c>
      <c r="S56" s="17">
        <f t="shared" si="17"/>
        <v>30</v>
      </c>
      <c r="T56" s="5" t="str">
        <f t="shared" si="18"/>
        <v/>
      </c>
      <c r="U56" s="16">
        <f t="shared" si="19"/>
        <v>0</v>
      </c>
      <c r="V56" s="4">
        <f t="shared" si="20"/>
        <v>0</v>
      </c>
      <c r="W56" s="4">
        <f t="shared" si="3"/>
        <v>1692.9778836683761</v>
      </c>
      <c r="X56" s="4">
        <f t="shared" si="4"/>
        <v>0</v>
      </c>
      <c r="Y56" s="4">
        <f t="shared" si="21"/>
        <v>0</v>
      </c>
      <c r="Z56" s="18">
        <f t="shared" si="22"/>
        <v>0</v>
      </c>
    </row>
    <row r="57" spans="1:26" x14ac:dyDescent="0.35">
      <c r="A57" s="17">
        <f t="shared" si="5"/>
        <v>31</v>
      </c>
      <c r="B57" s="5" t="str">
        <f t="shared" si="6"/>
        <v/>
      </c>
      <c r="C57" s="16">
        <f t="shared" si="7"/>
        <v>0</v>
      </c>
      <c r="D57" s="4">
        <f t="shared" si="8"/>
        <v>0</v>
      </c>
      <c r="E57" s="4">
        <f t="shared" si="23"/>
        <v>1666.6666666666667</v>
      </c>
      <c r="F57" s="4">
        <f t="shared" si="0"/>
        <v>0</v>
      </c>
      <c r="G57" s="4">
        <f t="shared" si="9"/>
        <v>0</v>
      </c>
      <c r="H57" s="18">
        <f t="shared" si="10"/>
        <v>0</v>
      </c>
      <c r="J57" s="17">
        <f t="shared" si="11"/>
        <v>31</v>
      </c>
      <c r="K57" s="5" t="str">
        <f t="shared" si="12"/>
        <v/>
      </c>
      <c r="L57" s="16">
        <f t="shared" si="13"/>
        <v>0</v>
      </c>
      <c r="M57" s="4">
        <f t="shared" si="14"/>
        <v>0</v>
      </c>
      <c r="N57" s="4">
        <f t="shared" si="1"/>
        <v>1685.897435897436</v>
      </c>
      <c r="O57" s="4">
        <f t="shared" si="2"/>
        <v>0</v>
      </c>
      <c r="P57" s="4">
        <f t="shared" si="15"/>
        <v>0</v>
      </c>
      <c r="Q57" s="18">
        <f t="shared" si="16"/>
        <v>0</v>
      </c>
      <c r="S57" s="17">
        <f t="shared" si="17"/>
        <v>31</v>
      </c>
      <c r="T57" s="5" t="str">
        <f t="shared" si="18"/>
        <v/>
      </c>
      <c r="U57" s="16">
        <f t="shared" si="19"/>
        <v>0</v>
      </c>
      <c r="V57" s="4">
        <f t="shared" si="20"/>
        <v>0</v>
      </c>
      <c r="W57" s="4">
        <f t="shared" si="3"/>
        <v>1692.9778836683761</v>
      </c>
      <c r="X57" s="4">
        <f t="shared" si="4"/>
        <v>0</v>
      </c>
      <c r="Y57" s="4">
        <f t="shared" si="21"/>
        <v>0</v>
      </c>
      <c r="Z57" s="18">
        <f t="shared" si="22"/>
        <v>0</v>
      </c>
    </row>
    <row r="58" spans="1:26" x14ac:dyDescent="0.35">
      <c r="A58" s="17">
        <f t="shared" si="5"/>
        <v>32</v>
      </c>
      <c r="B58" s="5" t="str">
        <f t="shared" si="6"/>
        <v/>
      </c>
      <c r="C58" s="16">
        <f t="shared" si="7"/>
        <v>0</v>
      </c>
      <c r="D58" s="4">
        <f t="shared" si="8"/>
        <v>0</v>
      </c>
      <c r="E58" s="4">
        <f t="shared" si="23"/>
        <v>1666.6666666666667</v>
      </c>
      <c r="F58" s="4">
        <f t="shared" si="0"/>
        <v>0</v>
      </c>
      <c r="G58" s="4">
        <f t="shared" si="9"/>
        <v>0</v>
      </c>
      <c r="H58" s="18">
        <f t="shared" si="10"/>
        <v>0</v>
      </c>
      <c r="J58" s="17">
        <f t="shared" si="11"/>
        <v>32</v>
      </c>
      <c r="K58" s="5" t="str">
        <f t="shared" si="12"/>
        <v/>
      </c>
      <c r="L58" s="16">
        <f t="shared" si="13"/>
        <v>0</v>
      </c>
      <c r="M58" s="4">
        <f t="shared" si="14"/>
        <v>0</v>
      </c>
      <c r="N58" s="4">
        <f t="shared" si="1"/>
        <v>1685.897435897436</v>
      </c>
      <c r="O58" s="4">
        <f t="shared" si="2"/>
        <v>0</v>
      </c>
      <c r="P58" s="4">
        <f t="shared" si="15"/>
        <v>0</v>
      </c>
      <c r="Q58" s="18">
        <f t="shared" si="16"/>
        <v>0</v>
      </c>
      <c r="S58" s="17">
        <f t="shared" si="17"/>
        <v>32</v>
      </c>
      <c r="T58" s="5" t="str">
        <f t="shared" si="18"/>
        <v/>
      </c>
      <c r="U58" s="16">
        <f t="shared" si="19"/>
        <v>0</v>
      </c>
      <c r="V58" s="4">
        <f t="shared" si="20"/>
        <v>0</v>
      </c>
      <c r="W58" s="4">
        <f t="shared" si="3"/>
        <v>1692.9778836683761</v>
      </c>
      <c r="X58" s="4">
        <f t="shared" si="4"/>
        <v>0</v>
      </c>
      <c r="Y58" s="4">
        <f t="shared" si="21"/>
        <v>0</v>
      </c>
      <c r="Z58" s="18">
        <f t="shared" si="22"/>
        <v>0</v>
      </c>
    </row>
    <row r="59" spans="1:26" x14ac:dyDescent="0.35">
      <c r="A59" s="17">
        <f t="shared" si="5"/>
        <v>33</v>
      </c>
      <c r="B59" s="5" t="str">
        <f t="shared" si="6"/>
        <v/>
      </c>
      <c r="C59" s="16">
        <f t="shared" si="7"/>
        <v>0</v>
      </c>
      <c r="D59" s="4">
        <f t="shared" si="8"/>
        <v>0</v>
      </c>
      <c r="E59" s="4">
        <f t="shared" si="23"/>
        <v>1666.6666666666667</v>
      </c>
      <c r="F59" s="4">
        <f t="shared" si="0"/>
        <v>0</v>
      </c>
      <c r="G59" s="4">
        <f t="shared" si="9"/>
        <v>0</v>
      </c>
      <c r="H59" s="18">
        <f t="shared" si="10"/>
        <v>0</v>
      </c>
      <c r="J59" s="17">
        <f t="shared" si="11"/>
        <v>33</v>
      </c>
      <c r="K59" s="5" t="str">
        <f t="shared" si="12"/>
        <v/>
      </c>
      <c r="L59" s="16">
        <f t="shared" si="13"/>
        <v>0</v>
      </c>
      <c r="M59" s="4">
        <f t="shared" si="14"/>
        <v>0</v>
      </c>
      <c r="N59" s="4">
        <f t="shared" si="1"/>
        <v>1685.897435897436</v>
      </c>
      <c r="O59" s="4">
        <f t="shared" si="2"/>
        <v>0</v>
      </c>
      <c r="P59" s="4">
        <f t="shared" si="15"/>
        <v>0</v>
      </c>
      <c r="Q59" s="18">
        <f t="shared" si="16"/>
        <v>0</v>
      </c>
      <c r="S59" s="17">
        <f t="shared" si="17"/>
        <v>33</v>
      </c>
      <c r="T59" s="5" t="str">
        <f t="shared" si="18"/>
        <v/>
      </c>
      <c r="U59" s="16">
        <f t="shared" si="19"/>
        <v>0</v>
      </c>
      <c r="V59" s="4">
        <f t="shared" si="20"/>
        <v>0</v>
      </c>
      <c r="W59" s="4">
        <f t="shared" si="3"/>
        <v>1692.9778836683761</v>
      </c>
      <c r="X59" s="4">
        <f t="shared" si="4"/>
        <v>0</v>
      </c>
      <c r="Y59" s="4">
        <f t="shared" si="21"/>
        <v>0</v>
      </c>
      <c r="Z59" s="18">
        <f t="shared" si="22"/>
        <v>0</v>
      </c>
    </row>
    <row r="60" spans="1:26" x14ac:dyDescent="0.35">
      <c r="A60" s="17">
        <f t="shared" si="5"/>
        <v>34</v>
      </c>
      <c r="B60" s="5" t="str">
        <f t="shared" si="6"/>
        <v/>
      </c>
      <c r="C60" s="16">
        <f t="shared" si="7"/>
        <v>0</v>
      </c>
      <c r="D60" s="4">
        <f t="shared" si="8"/>
        <v>0</v>
      </c>
      <c r="E60" s="4">
        <f t="shared" si="23"/>
        <v>1666.6666666666667</v>
      </c>
      <c r="F60" s="4">
        <f t="shared" ref="F60:F86" si="24">IF(A60&lt;=$C$7,C60*$C$14*D60,0)</f>
        <v>0</v>
      </c>
      <c r="G60" s="4">
        <f t="shared" si="9"/>
        <v>0</v>
      </c>
      <c r="H60" s="18">
        <f t="shared" si="10"/>
        <v>0</v>
      </c>
      <c r="J60" s="17">
        <f t="shared" si="11"/>
        <v>34</v>
      </c>
      <c r="K60" s="5" t="str">
        <f t="shared" si="12"/>
        <v/>
      </c>
      <c r="L60" s="16">
        <f t="shared" si="13"/>
        <v>0</v>
      </c>
      <c r="M60" s="4">
        <f t="shared" si="14"/>
        <v>0</v>
      </c>
      <c r="N60" s="4">
        <f t="shared" si="1"/>
        <v>1685.897435897436</v>
      </c>
      <c r="O60" s="4">
        <f t="shared" ref="O60:O86" si="25">IF(J60&lt;=$C$7,L60*$C$14*M60,0)</f>
        <v>0</v>
      </c>
      <c r="P60" s="4">
        <f t="shared" si="15"/>
        <v>0</v>
      </c>
      <c r="Q60" s="18">
        <f t="shared" si="16"/>
        <v>0</v>
      </c>
      <c r="S60" s="17">
        <f t="shared" si="17"/>
        <v>34</v>
      </c>
      <c r="T60" s="5" t="str">
        <f t="shared" si="18"/>
        <v/>
      </c>
      <c r="U60" s="16">
        <f t="shared" si="19"/>
        <v>0</v>
      </c>
      <c r="V60" s="4">
        <f t="shared" si="20"/>
        <v>0</v>
      </c>
      <c r="W60" s="4">
        <f t="shared" si="3"/>
        <v>1692.9778836683761</v>
      </c>
      <c r="X60" s="4">
        <f t="shared" ref="X60:X86" si="26">IF(S60&lt;=$C$7,U60*$C$14*V60,0)</f>
        <v>0</v>
      </c>
      <c r="Y60" s="4">
        <f t="shared" si="21"/>
        <v>0</v>
      </c>
      <c r="Z60" s="18">
        <f t="shared" si="22"/>
        <v>0</v>
      </c>
    </row>
    <row r="61" spans="1:26" x14ac:dyDescent="0.35">
      <c r="A61" s="17">
        <f t="shared" si="5"/>
        <v>35</v>
      </c>
      <c r="B61" s="5" t="str">
        <f t="shared" si="6"/>
        <v/>
      </c>
      <c r="C61" s="16">
        <f t="shared" si="7"/>
        <v>0</v>
      </c>
      <c r="D61" s="4">
        <f t="shared" si="8"/>
        <v>0</v>
      </c>
      <c r="E61" s="4">
        <f t="shared" si="23"/>
        <v>1666.6666666666667</v>
      </c>
      <c r="F61" s="4">
        <f t="shared" si="24"/>
        <v>0</v>
      </c>
      <c r="G61" s="4">
        <f t="shared" si="9"/>
        <v>0</v>
      </c>
      <c r="H61" s="18">
        <f t="shared" si="10"/>
        <v>0</v>
      </c>
      <c r="J61" s="17">
        <f t="shared" si="11"/>
        <v>35</v>
      </c>
      <c r="K61" s="5" t="str">
        <f t="shared" si="12"/>
        <v/>
      </c>
      <c r="L61" s="16">
        <f t="shared" si="13"/>
        <v>0</v>
      </c>
      <c r="M61" s="4">
        <f t="shared" si="14"/>
        <v>0</v>
      </c>
      <c r="N61" s="4">
        <f t="shared" si="1"/>
        <v>1685.897435897436</v>
      </c>
      <c r="O61" s="4">
        <f t="shared" si="25"/>
        <v>0</v>
      </c>
      <c r="P61" s="4">
        <f t="shared" si="15"/>
        <v>0</v>
      </c>
      <c r="Q61" s="18">
        <f t="shared" si="16"/>
        <v>0</v>
      </c>
      <c r="S61" s="17">
        <f t="shared" si="17"/>
        <v>35</v>
      </c>
      <c r="T61" s="5" t="str">
        <f t="shared" si="18"/>
        <v/>
      </c>
      <c r="U61" s="16">
        <f t="shared" si="19"/>
        <v>0</v>
      </c>
      <c r="V61" s="4">
        <f t="shared" si="20"/>
        <v>0</v>
      </c>
      <c r="W61" s="4">
        <f t="shared" si="3"/>
        <v>1692.9778836683761</v>
      </c>
      <c r="X61" s="4">
        <f t="shared" si="26"/>
        <v>0</v>
      </c>
      <c r="Y61" s="4">
        <f t="shared" si="21"/>
        <v>0</v>
      </c>
      <c r="Z61" s="18">
        <f t="shared" si="22"/>
        <v>0</v>
      </c>
    </row>
    <row r="62" spans="1:26" x14ac:dyDescent="0.35">
      <c r="A62" s="17">
        <f t="shared" si="5"/>
        <v>36</v>
      </c>
      <c r="B62" s="5" t="str">
        <f t="shared" si="6"/>
        <v/>
      </c>
      <c r="C62" s="16">
        <f t="shared" si="7"/>
        <v>0</v>
      </c>
      <c r="D62" s="4">
        <f t="shared" si="8"/>
        <v>0</v>
      </c>
      <c r="E62" s="4">
        <f t="shared" si="23"/>
        <v>1666.6666666666667</v>
      </c>
      <c r="F62" s="4">
        <f t="shared" si="24"/>
        <v>0</v>
      </c>
      <c r="G62" s="4">
        <f t="shared" si="9"/>
        <v>0</v>
      </c>
      <c r="H62" s="18">
        <f t="shared" si="10"/>
        <v>0</v>
      </c>
      <c r="J62" s="17">
        <f t="shared" si="11"/>
        <v>36</v>
      </c>
      <c r="K62" s="5" t="str">
        <f t="shared" si="12"/>
        <v/>
      </c>
      <c r="L62" s="16">
        <f t="shared" si="13"/>
        <v>0</v>
      </c>
      <c r="M62" s="4">
        <f t="shared" si="14"/>
        <v>0</v>
      </c>
      <c r="N62" s="4">
        <f t="shared" si="1"/>
        <v>1685.897435897436</v>
      </c>
      <c r="O62" s="4">
        <f t="shared" si="25"/>
        <v>0</v>
      </c>
      <c r="P62" s="4">
        <f t="shared" si="15"/>
        <v>0</v>
      </c>
      <c r="Q62" s="18">
        <f t="shared" si="16"/>
        <v>0</v>
      </c>
      <c r="S62" s="17">
        <f t="shared" si="17"/>
        <v>36</v>
      </c>
      <c r="T62" s="5" t="str">
        <f t="shared" si="18"/>
        <v/>
      </c>
      <c r="U62" s="16">
        <f t="shared" si="19"/>
        <v>0</v>
      </c>
      <c r="V62" s="4">
        <f t="shared" si="20"/>
        <v>0</v>
      </c>
      <c r="W62" s="4">
        <f t="shared" si="3"/>
        <v>1692.9778836683761</v>
      </c>
      <c r="X62" s="4">
        <f t="shared" si="26"/>
        <v>0</v>
      </c>
      <c r="Y62" s="4">
        <f t="shared" si="21"/>
        <v>0</v>
      </c>
      <c r="Z62" s="18">
        <f t="shared" si="22"/>
        <v>0</v>
      </c>
    </row>
    <row r="63" spans="1:26" x14ac:dyDescent="0.35">
      <c r="A63" s="17">
        <f t="shared" si="5"/>
        <v>37</v>
      </c>
      <c r="B63" s="5" t="str">
        <f t="shared" si="6"/>
        <v/>
      </c>
      <c r="C63" s="16">
        <f t="shared" si="7"/>
        <v>0</v>
      </c>
      <c r="D63" s="4">
        <f t="shared" si="8"/>
        <v>0</v>
      </c>
      <c r="E63" s="4">
        <f t="shared" si="23"/>
        <v>1666.6666666666667</v>
      </c>
      <c r="F63" s="4">
        <f t="shared" si="24"/>
        <v>0</v>
      </c>
      <c r="G63" s="4">
        <f t="shared" si="9"/>
        <v>0</v>
      </c>
      <c r="H63" s="18">
        <f t="shared" si="10"/>
        <v>0</v>
      </c>
      <c r="J63" s="17">
        <f t="shared" si="11"/>
        <v>37</v>
      </c>
      <c r="K63" s="5" t="str">
        <f t="shared" si="12"/>
        <v/>
      </c>
      <c r="L63" s="16">
        <f t="shared" si="13"/>
        <v>0</v>
      </c>
      <c r="M63" s="4">
        <f t="shared" si="14"/>
        <v>0</v>
      </c>
      <c r="N63" s="4">
        <f t="shared" si="1"/>
        <v>1685.897435897436</v>
      </c>
      <c r="O63" s="4">
        <f t="shared" si="25"/>
        <v>0</v>
      </c>
      <c r="P63" s="4">
        <f t="shared" si="15"/>
        <v>0</v>
      </c>
      <c r="Q63" s="18">
        <f t="shared" si="16"/>
        <v>0</v>
      </c>
      <c r="S63" s="17">
        <f t="shared" si="17"/>
        <v>37</v>
      </c>
      <c r="T63" s="5" t="str">
        <f t="shared" si="18"/>
        <v/>
      </c>
      <c r="U63" s="16">
        <f t="shared" si="19"/>
        <v>0</v>
      </c>
      <c r="V63" s="4">
        <f t="shared" si="20"/>
        <v>0</v>
      </c>
      <c r="W63" s="4">
        <f t="shared" si="3"/>
        <v>1692.9778836683761</v>
      </c>
      <c r="X63" s="4">
        <f t="shared" si="26"/>
        <v>0</v>
      </c>
      <c r="Y63" s="4">
        <f t="shared" si="21"/>
        <v>0</v>
      </c>
      <c r="Z63" s="18">
        <f t="shared" si="22"/>
        <v>0</v>
      </c>
    </row>
    <row r="64" spans="1:26" x14ac:dyDescent="0.35">
      <c r="A64" s="17">
        <f t="shared" si="5"/>
        <v>38</v>
      </c>
      <c r="B64" s="5" t="str">
        <f t="shared" si="6"/>
        <v/>
      </c>
      <c r="C64" s="16">
        <f t="shared" si="7"/>
        <v>0</v>
      </c>
      <c r="D64" s="4">
        <f t="shared" si="8"/>
        <v>0</v>
      </c>
      <c r="E64" s="4">
        <f t="shared" si="23"/>
        <v>1666.6666666666667</v>
      </c>
      <c r="F64" s="4">
        <f t="shared" si="24"/>
        <v>0</v>
      </c>
      <c r="G64" s="4">
        <f t="shared" si="9"/>
        <v>0</v>
      </c>
      <c r="H64" s="18">
        <f t="shared" si="10"/>
        <v>0</v>
      </c>
      <c r="J64" s="17">
        <f t="shared" si="11"/>
        <v>38</v>
      </c>
      <c r="K64" s="5" t="str">
        <f t="shared" si="12"/>
        <v/>
      </c>
      <c r="L64" s="16">
        <f t="shared" si="13"/>
        <v>0</v>
      </c>
      <c r="M64" s="4">
        <f t="shared" si="14"/>
        <v>0</v>
      </c>
      <c r="N64" s="4">
        <f t="shared" si="1"/>
        <v>1685.897435897436</v>
      </c>
      <c r="O64" s="4">
        <f t="shared" si="25"/>
        <v>0</v>
      </c>
      <c r="P64" s="4">
        <f t="shared" si="15"/>
        <v>0</v>
      </c>
      <c r="Q64" s="18">
        <f t="shared" si="16"/>
        <v>0</v>
      </c>
      <c r="S64" s="17">
        <f t="shared" si="17"/>
        <v>38</v>
      </c>
      <c r="T64" s="5" t="str">
        <f t="shared" si="18"/>
        <v/>
      </c>
      <c r="U64" s="16">
        <f t="shared" si="19"/>
        <v>0</v>
      </c>
      <c r="V64" s="4">
        <f t="shared" si="20"/>
        <v>0</v>
      </c>
      <c r="W64" s="4">
        <f t="shared" si="3"/>
        <v>1692.9778836683761</v>
      </c>
      <c r="X64" s="4">
        <f t="shared" si="26"/>
        <v>0</v>
      </c>
      <c r="Y64" s="4">
        <f t="shared" si="21"/>
        <v>0</v>
      </c>
      <c r="Z64" s="18">
        <f t="shared" si="22"/>
        <v>0</v>
      </c>
    </row>
    <row r="65" spans="1:26" x14ac:dyDescent="0.35">
      <c r="A65" s="17">
        <f t="shared" si="5"/>
        <v>39</v>
      </c>
      <c r="B65" s="5" t="str">
        <f t="shared" si="6"/>
        <v/>
      </c>
      <c r="C65" s="16">
        <f t="shared" si="7"/>
        <v>0</v>
      </c>
      <c r="D65" s="4">
        <f t="shared" si="8"/>
        <v>0</v>
      </c>
      <c r="E65" s="4">
        <f t="shared" si="23"/>
        <v>1666.6666666666667</v>
      </c>
      <c r="F65" s="4">
        <f t="shared" si="24"/>
        <v>0</v>
      </c>
      <c r="G65" s="4">
        <f t="shared" si="9"/>
        <v>0</v>
      </c>
      <c r="H65" s="18">
        <f t="shared" si="10"/>
        <v>0</v>
      </c>
      <c r="J65" s="17">
        <f t="shared" si="11"/>
        <v>39</v>
      </c>
      <c r="K65" s="5" t="str">
        <f t="shared" si="12"/>
        <v/>
      </c>
      <c r="L65" s="16">
        <f t="shared" si="13"/>
        <v>0</v>
      </c>
      <c r="M65" s="4">
        <f t="shared" si="14"/>
        <v>0</v>
      </c>
      <c r="N65" s="4">
        <f t="shared" si="1"/>
        <v>1685.897435897436</v>
      </c>
      <c r="O65" s="4">
        <f t="shared" si="25"/>
        <v>0</v>
      </c>
      <c r="P65" s="4">
        <f t="shared" si="15"/>
        <v>0</v>
      </c>
      <c r="Q65" s="18">
        <f t="shared" si="16"/>
        <v>0</v>
      </c>
      <c r="S65" s="17">
        <f t="shared" si="17"/>
        <v>39</v>
      </c>
      <c r="T65" s="5" t="str">
        <f t="shared" si="18"/>
        <v/>
      </c>
      <c r="U65" s="16">
        <f t="shared" si="19"/>
        <v>0</v>
      </c>
      <c r="V65" s="4">
        <f t="shared" si="20"/>
        <v>0</v>
      </c>
      <c r="W65" s="4">
        <f t="shared" si="3"/>
        <v>1692.9778836683761</v>
      </c>
      <c r="X65" s="4">
        <f t="shared" si="26"/>
        <v>0</v>
      </c>
      <c r="Y65" s="4">
        <f t="shared" si="21"/>
        <v>0</v>
      </c>
      <c r="Z65" s="18">
        <f t="shared" si="22"/>
        <v>0</v>
      </c>
    </row>
    <row r="66" spans="1:26" x14ac:dyDescent="0.35">
      <c r="A66" s="17">
        <f t="shared" si="5"/>
        <v>40</v>
      </c>
      <c r="B66" s="5" t="str">
        <f t="shared" si="6"/>
        <v/>
      </c>
      <c r="C66" s="16">
        <f t="shared" si="7"/>
        <v>0</v>
      </c>
      <c r="D66" s="4">
        <f t="shared" si="8"/>
        <v>0</v>
      </c>
      <c r="E66" s="4">
        <f t="shared" si="23"/>
        <v>1666.6666666666667</v>
      </c>
      <c r="F66" s="4">
        <f t="shared" si="24"/>
        <v>0</v>
      </c>
      <c r="G66" s="4">
        <f t="shared" si="9"/>
        <v>0</v>
      </c>
      <c r="H66" s="18">
        <f t="shared" si="10"/>
        <v>0</v>
      </c>
      <c r="J66" s="17">
        <f t="shared" si="11"/>
        <v>40</v>
      </c>
      <c r="K66" s="5" t="str">
        <f t="shared" si="12"/>
        <v/>
      </c>
      <c r="L66" s="16">
        <f t="shared" si="13"/>
        <v>0</v>
      </c>
      <c r="M66" s="4">
        <f t="shared" si="14"/>
        <v>0</v>
      </c>
      <c r="N66" s="4">
        <f t="shared" si="1"/>
        <v>1685.897435897436</v>
      </c>
      <c r="O66" s="4">
        <f t="shared" si="25"/>
        <v>0</v>
      </c>
      <c r="P66" s="4">
        <f t="shared" si="15"/>
        <v>0</v>
      </c>
      <c r="Q66" s="18">
        <f t="shared" si="16"/>
        <v>0</v>
      </c>
      <c r="S66" s="17">
        <f t="shared" si="17"/>
        <v>40</v>
      </c>
      <c r="T66" s="5" t="str">
        <f t="shared" si="18"/>
        <v/>
      </c>
      <c r="U66" s="16">
        <f t="shared" si="19"/>
        <v>0</v>
      </c>
      <c r="V66" s="4">
        <f t="shared" si="20"/>
        <v>0</v>
      </c>
      <c r="W66" s="4">
        <f t="shared" si="3"/>
        <v>1692.9778836683761</v>
      </c>
      <c r="X66" s="4">
        <f t="shared" si="26"/>
        <v>0</v>
      </c>
      <c r="Y66" s="4">
        <f t="shared" si="21"/>
        <v>0</v>
      </c>
      <c r="Z66" s="18">
        <f t="shared" si="22"/>
        <v>0</v>
      </c>
    </row>
    <row r="67" spans="1:26" x14ac:dyDescent="0.35">
      <c r="A67" s="17">
        <f t="shared" si="5"/>
        <v>41</v>
      </c>
      <c r="B67" s="5" t="str">
        <f t="shared" si="6"/>
        <v/>
      </c>
      <c r="C67" s="16">
        <f t="shared" si="7"/>
        <v>0</v>
      </c>
      <c r="D67" s="4">
        <f t="shared" si="8"/>
        <v>0</v>
      </c>
      <c r="E67" s="4">
        <f t="shared" si="23"/>
        <v>1666.6666666666667</v>
      </c>
      <c r="F67" s="4">
        <f t="shared" si="24"/>
        <v>0</v>
      </c>
      <c r="G67" s="4">
        <f t="shared" si="9"/>
        <v>0</v>
      </c>
      <c r="H67" s="18">
        <f t="shared" si="10"/>
        <v>0</v>
      </c>
      <c r="J67" s="17">
        <f t="shared" si="11"/>
        <v>41</v>
      </c>
      <c r="K67" s="5" t="str">
        <f t="shared" si="12"/>
        <v/>
      </c>
      <c r="L67" s="16">
        <f t="shared" si="13"/>
        <v>0</v>
      </c>
      <c r="M67" s="4">
        <f t="shared" si="14"/>
        <v>0</v>
      </c>
      <c r="N67" s="4">
        <f t="shared" si="1"/>
        <v>1685.897435897436</v>
      </c>
      <c r="O67" s="4">
        <f t="shared" si="25"/>
        <v>0</v>
      </c>
      <c r="P67" s="4">
        <f t="shared" si="15"/>
        <v>0</v>
      </c>
      <c r="Q67" s="18">
        <f t="shared" si="16"/>
        <v>0</v>
      </c>
      <c r="S67" s="17">
        <f t="shared" si="17"/>
        <v>41</v>
      </c>
      <c r="T67" s="5" t="str">
        <f t="shared" si="18"/>
        <v/>
      </c>
      <c r="U67" s="16">
        <f t="shared" si="19"/>
        <v>0</v>
      </c>
      <c r="V67" s="4">
        <f t="shared" si="20"/>
        <v>0</v>
      </c>
      <c r="W67" s="4">
        <f t="shared" si="3"/>
        <v>1692.9778836683761</v>
      </c>
      <c r="X67" s="4">
        <f t="shared" si="26"/>
        <v>0</v>
      </c>
      <c r="Y67" s="4">
        <f t="shared" si="21"/>
        <v>0</v>
      </c>
      <c r="Z67" s="18">
        <f t="shared" si="22"/>
        <v>0</v>
      </c>
    </row>
    <row r="68" spans="1:26" x14ac:dyDescent="0.35">
      <c r="A68" s="17">
        <f t="shared" si="5"/>
        <v>42</v>
      </c>
      <c r="B68" s="5" t="str">
        <f t="shared" si="6"/>
        <v/>
      </c>
      <c r="C68" s="16">
        <f t="shared" si="7"/>
        <v>0</v>
      </c>
      <c r="D68" s="4">
        <f t="shared" si="8"/>
        <v>0</v>
      </c>
      <c r="E68" s="4">
        <f t="shared" si="23"/>
        <v>1666.6666666666667</v>
      </c>
      <c r="F68" s="4">
        <f t="shared" si="24"/>
        <v>0</v>
      </c>
      <c r="G68" s="4">
        <f t="shared" si="9"/>
        <v>0</v>
      </c>
      <c r="H68" s="18">
        <f t="shared" si="10"/>
        <v>0</v>
      </c>
      <c r="J68" s="17">
        <f t="shared" si="11"/>
        <v>42</v>
      </c>
      <c r="K68" s="5" t="str">
        <f t="shared" si="12"/>
        <v/>
      </c>
      <c r="L68" s="16">
        <f t="shared" si="13"/>
        <v>0</v>
      </c>
      <c r="M68" s="4">
        <f t="shared" si="14"/>
        <v>0</v>
      </c>
      <c r="N68" s="4">
        <f t="shared" si="1"/>
        <v>1685.897435897436</v>
      </c>
      <c r="O68" s="4">
        <f t="shared" si="25"/>
        <v>0</v>
      </c>
      <c r="P68" s="4">
        <f t="shared" si="15"/>
        <v>0</v>
      </c>
      <c r="Q68" s="18">
        <f t="shared" si="16"/>
        <v>0</v>
      </c>
      <c r="S68" s="17">
        <f t="shared" si="17"/>
        <v>42</v>
      </c>
      <c r="T68" s="5" t="str">
        <f t="shared" si="18"/>
        <v/>
      </c>
      <c r="U68" s="16">
        <f t="shared" si="19"/>
        <v>0</v>
      </c>
      <c r="V68" s="4">
        <f t="shared" si="20"/>
        <v>0</v>
      </c>
      <c r="W68" s="4">
        <f t="shared" si="3"/>
        <v>1692.9778836683761</v>
      </c>
      <c r="X68" s="4">
        <f t="shared" si="26"/>
        <v>0</v>
      </c>
      <c r="Y68" s="4">
        <f t="shared" si="21"/>
        <v>0</v>
      </c>
      <c r="Z68" s="18">
        <f t="shared" si="22"/>
        <v>0</v>
      </c>
    </row>
    <row r="69" spans="1:26" x14ac:dyDescent="0.35">
      <c r="A69" s="17">
        <f t="shared" si="5"/>
        <v>43</v>
      </c>
      <c r="B69" s="5" t="str">
        <f t="shared" si="6"/>
        <v/>
      </c>
      <c r="C69" s="16">
        <f t="shared" si="7"/>
        <v>0</v>
      </c>
      <c r="D69" s="4">
        <f t="shared" si="8"/>
        <v>0</v>
      </c>
      <c r="E69" s="4">
        <f t="shared" si="23"/>
        <v>1666.6666666666667</v>
      </c>
      <c r="F69" s="4">
        <f t="shared" si="24"/>
        <v>0</v>
      </c>
      <c r="G69" s="4">
        <f t="shared" si="9"/>
        <v>0</v>
      </c>
      <c r="H69" s="18">
        <f t="shared" si="10"/>
        <v>0</v>
      </c>
      <c r="J69" s="17">
        <f t="shared" si="11"/>
        <v>43</v>
      </c>
      <c r="K69" s="5" t="str">
        <f t="shared" si="12"/>
        <v/>
      </c>
      <c r="L69" s="16">
        <f t="shared" si="13"/>
        <v>0</v>
      </c>
      <c r="M69" s="4">
        <f t="shared" si="14"/>
        <v>0</v>
      </c>
      <c r="N69" s="4">
        <f t="shared" si="1"/>
        <v>1685.897435897436</v>
      </c>
      <c r="O69" s="4">
        <f t="shared" si="25"/>
        <v>0</v>
      </c>
      <c r="P69" s="4">
        <f t="shared" si="15"/>
        <v>0</v>
      </c>
      <c r="Q69" s="18">
        <f t="shared" si="16"/>
        <v>0</v>
      </c>
      <c r="S69" s="17">
        <f t="shared" si="17"/>
        <v>43</v>
      </c>
      <c r="T69" s="5" t="str">
        <f t="shared" si="18"/>
        <v/>
      </c>
      <c r="U69" s="16">
        <f t="shared" si="19"/>
        <v>0</v>
      </c>
      <c r="V69" s="4">
        <f t="shared" si="20"/>
        <v>0</v>
      </c>
      <c r="W69" s="4">
        <f t="shared" si="3"/>
        <v>1692.9778836683761</v>
      </c>
      <c r="X69" s="4">
        <f t="shared" si="26"/>
        <v>0</v>
      </c>
      <c r="Y69" s="4">
        <f t="shared" si="21"/>
        <v>0</v>
      </c>
      <c r="Z69" s="18">
        <f t="shared" si="22"/>
        <v>0</v>
      </c>
    </row>
    <row r="70" spans="1:26" x14ac:dyDescent="0.35">
      <c r="A70" s="17">
        <f t="shared" si="5"/>
        <v>44</v>
      </c>
      <c r="B70" s="5" t="str">
        <f t="shared" si="6"/>
        <v/>
      </c>
      <c r="C70" s="16">
        <f t="shared" si="7"/>
        <v>0</v>
      </c>
      <c r="D70" s="4">
        <f t="shared" si="8"/>
        <v>0</v>
      </c>
      <c r="E70" s="4">
        <f t="shared" si="23"/>
        <v>1666.6666666666667</v>
      </c>
      <c r="F70" s="4">
        <f t="shared" si="24"/>
        <v>0</v>
      </c>
      <c r="G70" s="4">
        <f t="shared" si="9"/>
        <v>0</v>
      </c>
      <c r="H70" s="18">
        <f t="shared" si="10"/>
        <v>0</v>
      </c>
      <c r="J70" s="17">
        <f t="shared" si="11"/>
        <v>44</v>
      </c>
      <c r="K70" s="5" t="str">
        <f t="shared" si="12"/>
        <v/>
      </c>
      <c r="L70" s="16">
        <f t="shared" si="13"/>
        <v>0</v>
      </c>
      <c r="M70" s="4">
        <f t="shared" si="14"/>
        <v>0</v>
      </c>
      <c r="N70" s="4">
        <f t="shared" si="1"/>
        <v>1685.897435897436</v>
      </c>
      <c r="O70" s="4">
        <f t="shared" si="25"/>
        <v>0</v>
      </c>
      <c r="P70" s="4">
        <f t="shared" si="15"/>
        <v>0</v>
      </c>
      <c r="Q70" s="18">
        <f t="shared" si="16"/>
        <v>0</v>
      </c>
      <c r="S70" s="17">
        <f t="shared" si="17"/>
        <v>44</v>
      </c>
      <c r="T70" s="5" t="str">
        <f t="shared" si="18"/>
        <v/>
      </c>
      <c r="U70" s="16">
        <f t="shared" si="19"/>
        <v>0</v>
      </c>
      <c r="V70" s="4">
        <f t="shared" si="20"/>
        <v>0</v>
      </c>
      <c r="W70" s="4">
        <f t="shared" si="3"/>
        <v>1692.9778836683761</v>
      </c>
      <c r="X70" s="4">
        <f t="shared" si="26"/>
        <v>0</v>
      </c>
      <c r="Y70" s="4">
        <f t="shared" si="21"/>
        <v>0</v>
      </c>
      <c r="Z70" s="18">
        <f t="shared" si="22"/>
        <v>0</v>
      </c>
    </row>
    <row r="71" spans="1:26" x14ac:dyDescent="0.35">
      <c r="A71" s="17">
        <f t="shared" si="5"/>
        <v>45</v>
      </c>
      <c r="B71" s="5" t="str">
        <f t="shared" si="6"/>
        <v/>
      </c>
      <c r="C71" s="16">
        <f t="shared" si="7"/>
        <v>0</v>
      </c>
      <c r="D71" s="4">
        <f t="shared" si="8"/>
        <v>0</v>
      </c>
      <c r="E71" s="4">
        <f t="shared" si="23"/>
        <v>1666.6666666666667</v>
      </c>
      <c r="F71" s="4">
        <f t="shared" si="24"/>
        <v>0</v>
      </c>
      <c r="G71" s="4">
        <f t="shared" si="9"/>
        <v>0</v>
      </c>
      <c r="H71" s="18">
        <f t="shared" si="10"/>
        <v>0</v>
      </c>
      <c r="J71" s="17">
        <f t="shared" si="11"/>
        <v>45</v>
      </c>
      <c r="K71" s="5" t="str">
        <f t="shared" si="12"/>
        <v/>
      </c>
      <c r="L71" s="16">
        <f t="shared" si="13"/>
        <v>0</v>
      </c>
      <c r="M71" s="4">
        <f t="shared" si="14"/>
        <v>0</v>
      </c>
      <c r="N71" s="4">
        <f t="shared" si="1"/>
        <v>1685.897435897436</v>
      </c>
      <c r="O71" s="4">
        <f t="shared" si="25"/>
        <v>0</v>
      </c>
      <c r="P71" s="4">
        <f t="shared" si="15"/>
        <v>0</v>
      </c>
      <c r="Q71" s="18">
        <f t="shared" si="16"/>
        <v>0</v>
      </c>
      <c r="S71" s="17">
        <f t="shared" si="17"/>
        <v>45</v>
      </c>
      <c r="T71" s="5" t="str">
        <f t="shared" si="18"/>
        <v/>
      </c>
      <c r="U71" s="16">
        <f t="shared" si="19"/>
        <v>0</v>
      </c>
      <c r="V71" s="4">
        <f t="shared" si="20"/>
        <v>0</v>
      </c>
      <c r="W71" s="4">
        <f t="shared" si="3"/>
        <v>1692.9778836683761</v>
      </c>
      <c r="X71" s="4">
        <f t="shared" si="26"/>
        <v>0</v>
      </c>
      <c r="Y71" s="4">
        <f t="shared" si="21"/>
        <v>0</v>
      </c>
      <c r="Z71" s="18">
        <f t="shared" si="22"/>
        <v>0</v>
      </c>
    </row>
    <row r="72" spans="1:26" x14ac:dyDescent="0.35">
      <c r="A72" s="17">
        <f t="shared" si="5"/>
        <v>46</v>
      </c>
      <c r="B72" s="5" t="str">
        <f t="shared" si="6"/>
        <v/>
      </c>
      <c r="C72" s="16">
        <f t="shared" si="7"/>
        <v>0</v>
      </c>
      <c r="D72" s="4">
        <f t="shared" si="8"/>
        <v>0</v>
      </c>
      <c r="E72" s="4">
        <f t="shared" si="23"/>
        <v>1666.6666666666667</v>
      </c>
      <c r="F72" s="4">
        <f t="shared" si="24"/>
        <v>0</v>
      </c>
      <c r="G72" s="4">
        <f t="shared" si="9"/>
        <v>0</v>
      </c>
      <c r="H72" s="18">
        <f t="shared" si="10"/>
        <v>0</v>
      </c>
      <c r="J72" s="17">
        <f t="shared" si="11"/>
        <v>46</v>
      </c>
      <c r="K72" s="5" t="str">
        <f t="shared" si="12"/>
        <v/>
      </c>
      <c r="L72" s="16">
        <f t="shared" si="13"/>
        <v>0</v>
      </c>
      <c r="M72" s="4">
        <f t="shared" si="14"/>
        <v>0</v>
      </c>
      <c r="N72" s="4">
        <f t="shared" si="1"/>
        <v>1685.897435897436</v>
      </c>
      <c r="O72" s="4">
        <f t="shared" si="25"/>
        <v>0</v>
      </c>
      <c r="P72" s="4">
        <f t="shared" si="15"/>
        <v>0</v>
      </c>
      <c r="Q72" s="18">
        <f t="shared" si="16"/>
        <v>0</v>
      </c>
      <c r="S72" s="17">
        <f t="shared" si="17"/>
        <v>46</v>
      </c>
      <c r="T72" s="5" t="str">
        <f t="shared" si="18"/>
        <v/>
      </c>
      <c r="U72" s="16">
        <f t="shared" si="19"/>
        <v>0</v>
      </c>
      <c r="V72" s="4">
        <f t="shared" si="20"/>
        <v>0</v>
      </c>
      <c r="W72" s="4">
        <f t="shared" si="3"/>
        <v>1692.9778836683761</v>
      </c>
      <c r="X72" s="4">
        <f t="shared" si="26"/>
        <v>0</v>
      </c>
      <c r="Y72" s="4">
        <f t="shared" si="21"/>
        <v>0</v>
      </c>
      <c r="Z72" s="18">
        <f t="shared" si="22"/>
        <v>0</v>
      </c>
    </row>
    <row r="73" spans="1:26" x14ac:dyDescent="0.35">
      <c r="A73" s="17">
        <f t="shared" si="5"/>
        <v>47</v>
      </c>
      <c r="B73" s="5" t="str">
        <f t="shared" si="6"/>
        <v/>
      </c>
      <c r="C73" s="16">
        <f t="shared" si="7"/>
        <v>0</v>
      </c>
      <c r="D73" s="4">
        <f t="shared" si="8"/>
        <v>0</v>
      </c>
      <c r="E73" s="4">
        <f t="shared" si="23"/>
        <v>1666.6666666666667</v>
      </c>
      <c r="F73" s="4">
        <f t="shared" si="24"/>
        <v>0</v>
      </c>
      <c r="G73" s="4">
        <f t="shared" si="9"/>
        <v>0</v>
      </c>
      <c r="H73" s="18">
        <f t="shared" si="10"/>
        <v>0</v>
      </c>
      <c r="J73" s="17">
        <f t="shared" si="11"/>
        <v>47</v>
      </c>
      <c r="K73" s="5" t="str">
        <f t="shared" si="12"/>
        <v/>
      </c>
      <c r="L73" s="16">
        <f t="shared" si="13"/>
        <v>0</v>
      </c>
      <c r="M73" s="4">
        <f t="shared" si="14"/>
        <v>0</v>
      </c>
      <c r="N73" s="4">
        <f t="shared" si="1"/>
        <v>1685.897435897436</v>
      </c>
      <c r="O73" s="4">
        <f t="shared" si="25"/>
        <v>0</v>
      </c>
      <c r="P73" s="4">
        <f t="shared" si="15"/>
        <v>0</v>
      </c>
      <c r="Q73" s="18">
        <f t="shared" si="16"/>
        <v>0</v>
      </c>
      <c r="S73" s="17">
        <f t="shared" si="17"/>
        <v>47</v>
      </c>
      <c r="T73" s="5" t="str">
        <f t="shared" si="18"/>
        <v/>
      </c>
      <c r="U73" s="16">
        <f t="shared" si="19"/>
        <v>0</v>
      </c>
      <c r="V73" s="4">
        <f t="shared" si="20"/>
        <v>0</v>
      </c>
      <c r="W73" s="4">
        <f t="shared" si="3"/>
        <v>1692.9778836683761</v>
      </c>
      <c r="X73" s="4">
        <f t="shared" si="26"/>
        <v>0</v>
      </c>
      <c r="Y73" s="4">
        <f t="shared" si="21"/>
        <v>0</v>
      </c>
      <c r="Z73" s="18">
        <f t="shared" si="22"/>
        <v>0</v>
      </c>
    </row>
    <row r="74" spans="1:26" x14ac:dyDescent="0.35">
      <c r="A74" s="17">
        <f t="shared" si="5"/>
        <v>48</v>
      </c>
      <c r="B74" s="5" t="str">
        <f t="shared" si="6"/>
        <v/>
      </c>
      <c r="C74" s="16">
        <f t="shared" si="7"/>
        <v>0</v>
      </c>
      <c r="D74" s="4">
        <f t="shared" si="8"/>
        <v>0</v>
      </c>
      <c r="E74" s="4">
        <f t="shared" si="23"/>
        <v>1666.6666666666667</v>
      </c>
      <c r="F74" s="4">
        <f t="shared" si="24"/>
        <v>0</v>
      </c>
      <c r="G74" s="4">
        <f t="shared" si="9"/>
        <v>0</v>
      </c>
      <c r="H74" s="18">
        <f t="shared" si="10"/>
        <v>0</v>
      </c>
      <c r="J74" s="17">
        <f t="shared" si="11"/>
        <v>48</v>
      </c>
      <c r="K74" s="5" t="str">
        <f t="shared" si="12"/>
        <v/>
      </c>
      <c r="L74" s="16">
        <f t="shared" si="13"/>
        <v>0</v>
      </c>
      <c r="M74" s="4">
        <f t="shared" si="14"/>
        <v>0</v>
      </c>
      <c r="N74" s="4">
        <f t="shared" si="1"/>
        <v>1685.897435897436</v>
      </c>
      <c r="O74" s="4">
        <f t="shared" si="25"/>
        <v>0</v>
      </c>
      <c r="P74" s="4">
        <f t="shared" si="15"/>
        <v>0</v>
      </c>
      <c r="Q74" s="18">
        <f t="shared" si="16"/>
        <v>0</v>
      </c>
      <c r="S74" s="17">
        <f t="shared" si="17"/>
        <v>48</v>
      </c>
      <c r="T74" s="5" t="str">
        <f t="shared" si="18"/>
        <v/>
      </c>
      <c r="U74" s="16">
        <f t="shared" si="19"/>
        <v>0</v>
      </c>
      <c r="V74" s="4">
        <f t="shared" si="20"/>
        <v>0</v>
      </c>
      <c r="W74" s="4">
        <f t="shared" si="3"/>
        <v>1692.9778836683761</v>
      </c>
      <c r="X74" s="4">
        <f t="shared" si="26"/>
        <v>0</v>
      </c>
      <c r="Y74" s="4">
        <f t="shared" si="21"/>
        <v>0</v>
      </c>
      <c r="Z74" s="18">
        <f t="shared" si="22"/>
        <v>0</v>
      </c>
    </row>
    <row r="75" spans="1:26" x14ac:dyDescent="0.35">
      <c r="A75" s="17">
        <f t="shared" si="5"/>
        <v>49</v>
      </c>
      <c r="B75" s="5" t="str">
        <f t="shared" si="6"/>
        <v/>
      </c>
      <c r="C75" s="16">
        <f t="shared" si="7"/>
        <v>0</v>
      </c>
      <c r="D75" s="4">
        <f t="shared" si="8"/>
        <v>0</v>
      </c>
      <c r="E75" s="4">
        <f t="shared" si="23"/>
        <v>1666.6666666666667</v>
      </c>
      <c r="F75" s="4">
        <f t="shared" si="24"/>
        <v>0</v>
      </c>
      <c r="G75" s="4">
        <f t="shared" si="9"/>
        <v>0</v>
      </c>
      <c r="H75" s="18">
        <f t="shared" si="10"/>
        <v>0</v>
      </c>
      <c r="J75" s="17">
        <f t="shared" si="11"/>
        <v>49</v>
      </c>
      <c r="K75" s="5" t="str">
        <f t="shared" si="12"/>
        <v/>
      </c>
      <c r="L75" s="16">
        <f t="shared" si="13"/>
        <v>0</v>
      </c>
      <c r="M75" s="4">
        <f t="shared" si="14"/>
        <v>0</v>
      </c>
      <c r="N75" s="4">
        <f t="shared" si="1"/>
        <v>1685.897435897436</v>
      </c>
      <c r="O75" s="4">
        <f t="shared" si="25"/>
        <v>0</v>
      </c>
      <c r="P75" s="4">
        <f t="shared" si="15"/>
        <v>0</v>
      </c>
      <c r="Q75" s="18">
        <f t="shared" si="16"/>
        <v>0</v>
      </c>
      <c r="S75" s="17">
        <f t="shared" si="17"/>
        <v>49</v>
      </c>
      <c r="T75" s="5" t="str">
        <f t="shared" si="18"/>
        <v/>
      </c>
      <c r="U75" s="16">
        <f t="shared" si="19"/>
        <v>0</v>
      </c>
      <c r="V75" s="4">
        <f t="shared" si="20"/>
        <v>0</v>
      </c>
      <c r="W75" s="4">
        <f t="shared" si="3"/>
        <v>1692.9778836683761</v>
      </c>
      <c r="X75" s="4">
        <f t="shared" si="26"/>
        <v>0</v>
      </c>
      <c r="Y75" s="4">
        <f t="shared" si="21"/>
        <v>0</v>
      </c>
      <c r="Z75" s="18">
        <f t="shared" si="22"/>
        <v>0</v>
      </c>
    </row>
    <row r="76" spans="1:26" x14ac:dyDescent="0.35">
      <c r="A76" s="17">
        <f t="shared" si="5"/>
        <v>50</v>
      </c>
      <c r="B76" s="5" t="str">
        <f t="shared" si="6"/>
        <v/>
      </c>
      <c r="C76" s="16">
        <f t="shared" si="7"/>
        <v>0</v>
      </c>
      <c r="D76" s="4">
        <f t="shared" si="8"/>
        <v>0</v>
      </c>
      <c r="E76" s="4">
        <f t="shared" si="23"/>
        <v>1666.6666666666667</v>
      </c>
      <c r="F76" s="4">
        <f t="shared" si="24"/>
        <v>0</v>
      </c>
      <c r="G76" s="4">
        <f t="shared" si="9"/>
        <v>0</v>
      </c>
      <c r="H76" s="18">
        <f t="shared" si="10"/>
        <v>0</v>
      </c>
      <c r="J76" s="17">
        <f t="shared" si="11"/>
        <v>50</v>
      </c>
      <c r="K76" s="5" t="str">
        <f t="shared" si="12"/>
        <v/>
      </c>
      <c r="L76" s="16">
        <f t="shared" si="13"/>
        <v>0</v>
      </c>
      <c r="M76" s="4">
        <f t="shared" si="14"/>
        <v>0</v>
      </c>
      <c r="N76" s="4">
        <f t="shared" si="1"/>
        <v>1685.897435897436</v>
      </c>
      <c r="O76" s="4">
        <f t="shared" si="25"/>
        <v>0</v>
      </c>
      <c r="P76" s="4">
        <f t="shared" si="15"/>
        <v>0</v>
      </c>
      <c r="Q76" s="18">
        <f t="shared" si="16"/>
        <v>0</v>
      </c>
      <c r="S76" s="17">
        <f t="shared" si="17"/>
        <v>50</v>
      </c>
      <c r="T76" s="5" t="str">
        <f t="shared" si="18"/>
        <v/>
      </c>
      <c r="U76" s="16">
        <f t="shared" si="19"/>
        <v>0</v>
      </c>
      <c r="V76" s="4">
        <f t="shared" si="20"/>
        <v>0</v>
      </c>
      <c r="W76" s="4">
        <f t="shared" si="3"/>
        <v>1692.9778836683761</v>
      </c>
      <c r="X76" s="4">
        <f t="shared" si="26"/>
        <v>0</v>
      </c>
      <c r="Y76" s="4">
        <f t="shared" si="21"/>
        <v>0</v>
      </c>
      <c r="Z76" s="18">
        <f t="shared" si="22"/>
        <v>0</v>
      </c>
    </row>
    <row r="77" spans="1:26" x14ac:dyDescent="0.35">
      <c r="A77" s="17">
        <f t="shared" si="5"/>
        <v>51</v>
      </c>
      <c r="B77" s="5" t="str">
        <f t="shared" si="6"/>
        <v/>
      </c>
      <c r="C77" s="16">
        <f t="shared" si="7"/>
        <v>0</v>
      </c>
      <c r="D77" s="4">
        <f t="shared" si="8"/>
        <v>0</v>
      </c>
      <c r="E77" s="4">
        <f t="shared" si="23"/>
        <v>1666.6666666666667</v>
      </c>
      <c r="F77" s="4">
        <f t="shared" si="24"/>
        <v>0</v>
      </c>
      <c r="G77" s="4">
        <f t="shared" si="9"/>
        <v>0</v>
      </c>
      <c r="H77" s="18">
        <f t="shared" si="10"/>
        <v>0</v>
      </c>
      <c r="J77" s="17">
        <f t="shared" si="11"/>
        <v>51</v>
      </c>
      <c r="K77" s="5" t="str">
        <f t="shared" si="12"/>
        <v/>
      </c>
      <c r="L77" s="16">
        <f t="shared" si="13"/>
        <v>0</v>
      </c>
      <c r="M77" s="4">
        <f t="shared" si="14"/>
        <v>0</v>
      </c>
      <c r="N77" s="4">
        <f t="shared" si="1"/>
        <v>1685.897435897436</v>
      </c>
      <c r="O77" s="4">
        <f t="shared" si="25"/>
        <v>0</v>
      </c>
      <c r="P77" s="4">
        <f t="shared" si="15"/>
        <v>0</v>
      </c>
      <c r="Q77" s="18">
        <f t="shared" si="16"/>
        <v>0</v>
      </c>
      <c r="S77" s="17">
        <f t="shared" si="17"/>
        <v>51</v>
      </c>
      <c r="T77" s="5" t="str">
        <f t="shared" si="18"/>
        <v/>
      </c>
      <c r="U77" s="16">
        <f t="shared" si="19"/>
        <v>0</v>
      </c>
      <c r="V77" s="4">
        <f t="shared" si="20"/>
        <v>0</v>
      </c>
      <c r="W77" s="4">
        <f t="shared" si="3"/>
        <v>1692.9778836683761</v>
      </c>
      <c r="X77" s="4">
        <f t="shared" si="26"/>
        <v>0</v>
      </c>
      <c r="Y77" s="4">
        <f t="shared" si="21"/>
        <v>0</v>
      </c>
      <c r="Z77" s="18">
        <f t="shared" si="22"/>
        <v>0</v>
      </c>
    </row>
    <row r="78" spans="1:26" x14ac:dyDescent="0.35">
      <c r="A78" s="17">
        <f t="shared" si="5"/>
        <v>52</v>
      </c>
      <c r="B78" s="5" t="str">
        <f t="shared" si="6"/>
        <v/>
      </c>
      <c r="C78" s="16">
        <f t="shared" si="7"/>
        <v>0</v>
      </c>
      <c r="D78" s="4">
        <f t="shared" si="8"/>
        <v>0</v>
      </c>
      <c r="E78" s="4">
        <f t="shared" si="23"/>
        <v>1666.6666666666667</v>
      </c>
      <c r="F78" s="4">
        <f t="shared" si="24"/>
        <v>0</v>
      </c>
      <c r="G78" s="4">
        <f t="shared" si="9"/>
        <v>0</v>
      </c>
      <c r="H78" s="18">
        <f t="shared" si="10"/>
        <v>0</v>
      </c>
      <c r="J78" s="17">
        <f t="shared" si="11"/>
        <v>52</v>
      </c>
      <c r="K78" s="5" t="str">
        <f t="shared" si="12"/>
        <v/>
      </c>
      <c r="L78" s="16">
        <f t="shared" si="13"/>
        <v>0</v>
      </c>
      <c r="M78" s="4">
        <f t="shared" si="14"/>
        <v>0</v>
      </c>
      <c r="N78" s="4">
        <f t="shared" si="1"/>
        <v>1685.897435897436</v>
      </c>
      <c r="O78" s="4">
        <f t="shared" si="25"/>
        <v>0</v>
      </c>
      <c r="P78" s="4">
        <f t="shared" si="15"/>
        <v>0</v>
      </c>
      <c r="Q78" s="18">
        <f t="shared" si="16"/>
        <v>0</v>
      </c>
      <c r="S78" s="17">
        <f t="shared" si="17"/>
        <v>52</v>
      </c>
      <c r="T78" s="5" t="str">
        <f t="shared" si="18"/>
        <v/>
      </c>
      <c r="U78" s="16">
        <f t="shared" si="19"/>
        <v>0</v>
      </c>
      <c r="V78" s="4">
        <f t="shared" si="20"/>
        <v>0</v>
      </c>
      <c r="W78" s="4">
        <f t="shared" si="3"/>
        <v>1692.9778836683761</v>
      </c>
      <c r="X78" s="4">
        <f t="shared" si="26"/>
        <v>0</v>
      </c>
      <c r="Y78" s="4">
        <f t="shared" si="21"/>
        <v>0</v>
      </c>
      <c r="Z78" s="18">
        <f t="shared" si="22"/>
        <v>0</v>
      </c>
    </row>
    <row r="79" spans="1:26" x14ac:dyDescent="0.35">
      <c r="A79" s="17">
        <f t="shared" si="5"/>
        <v>53</v>
      </c>
      <c r="B79" s="5" t="str">
        <f t="shared" si="6"/>
        <v/>
      </c>
      <c r="C79" s="16">
        <f t="shared" si="7"/>
        <v>0</v>
      </c>
      <c r="D79" s="4">
        <f t="shared" si="8"/>
        <v>0</v>
      </c>
      <c r="E79" s="4">
        <f t="shared" si="23"/>
        <v>1666.6666666666667</v>
      </c>
      <c r="F79" s="4">
        <f t="shared" si="24"/>
        <v>0</v>
      </c>
      <c r="G79" s="4">
        <f t="shared" si="9"/>
        <v>0</v>
      </c>
      <c r="H79" s="18">
        <f t="shared" si="10"/>
        <v>0</v>
      </c>
      <c r="J79" s="17">
        <f t="shared" si="11"/>
        <v>53</v>
      </c>
      <c r="K79" s="5" t="str">
        <f t="shared" si="12"/>
        <v/>
      </c>
      <c r="L79" s="16">
        <f t="shared" si="13"/>
        <v>0</v>
      </c>
      <c r="M79" s="4">
        <f t="shared" si="14"/>
        <v>0</v>
      </c>
      <c r="N79" s="4">
        <f t="shared" si="1"/>
        <v>1685.897435897436</v>
      </c>
      <c r="O79" s="4">
        <f t="shared" si="25"/>
        <v>0</v>
      </c>
      <c r="P79" s="4">
        <f t="shared" si="15"/>
        <v>0</v>
      </c>
      <c r="Q79" s="18">
        <f t="shared" si="16"/>
        <v>0</v>
      </c>
      <c r="S79" s="17">
        <f t="shared" si="17"/>
        <v>53</v>
      </c>
      <c r="T79" s="5" t="str">
        <f t="shared" si="18"/>
        <v/>
      </c>
      <c r="U79" s="16">
        <f t="shared" si="19"/>
        <v>0</v>
      </c>
      <c r="V79" s="4">
        <f t="shared" si="20"/>
        <v>0</v>
      </c>
      <c r="W79" s="4">
        <f t="shared" si="3"/>
        <v>1692.9778836683761</v>
      </c>
      <c r="X79" s="4">
        <f t="shared" si="26"/>
        <v>0</v>
      </c>
      <c r="Y79" s="4">
        <f t="shared" si="21"/>
        <v>0</v>
      </c>
      <c r="Z79" s="18">
        <f t="shared" si="22"/>
        <v>0</v>
      </c>
    </row>
    <row r="80" spans="1:26" x14ac:dyDescent="0.35">
      <c r="A80" s="17">
        <f t="shared" si="5"/>
        <v>54</v>
      </c>
      <c r="B80" s="5" t="str">
        <f t="shared" si="6"/>
        <v/>
      </c>
      <c r="C80" s="16">
        <f t="shared" si="7"/>
        <v>0</v>
      </c>
      <c r="D80" s="4">
        <f t="shared" si="8"/>
        <v>0</v>
      </c>
      <c r="E80" s="4">
        <f t="shared" si="23"/>
        <v>1666.6666666666667</v>
      </c>
      <c r="F80" s="4">
        <f t="shared" si="24"/>
        <v>0</v>
      </c>
      <c r="G80" s="4">
        <f t="shared" si="9"/>
        <v>0</v>
      </c>
      <c r="H80" s="18">
        <f t="shared" si="10"/>
        <v>0</v>
      </c>
      <c r="J80" s="17">
        <f t="shared" si="11"/>
        <v>54</v>
      </c>
      <c r="K80" s="5" t="str">
        <f t="shared" si="12"/>
        <v/>
      </c>
      <c r="L80" s="16">
        <f t="shared" si="13"/>
        <v>0</v>
      </c>
      <c r="M80" s="4">
        <f t="shared" si="14"/>
        <v>0</v>
      </c>
      <c r="N80" s="4">
        <f t="shared" si="1"/>
        <v>1685.897435897436</v>
      </c>
      <c r="O80" s="4">
        <f t="shared" si="25"/>
        <v>0</v>
      </c>
      <c r="P80" s="4">
        <f t="shared" si="15"/>
        <v>0</v>
      </c>
      <c r="Q80" s="18">
        <f t="shared" si="16"/>
        <v>0</v>
      </c>
      <c r="S80" s="17">
        <f t="shared" si="17"/>
        <v>54</v>
      </c>
      <c r="T80" s="5" t="str">
        <f t="shared" si="18"/>
        <v/>
      </c>
      <c r="U80" s="16">
        <f t="shared" si="19"/>
        <v>0</v>
      </c>
      <c r="V80" s="4">
        <f t="shared" si="20"/>
        <v>0</v>
      </c>
      <c r="W80" s="4">
        <f t="shared" si="3"/>
        <v>1692.9778836683761</v>
      </c>
      <c r="X80" s="4">
        <f t="shared" si="26"/>
        <v>0</v>
      </c>
      <c r="Y80" s="4">
        <f t="shared" si="21"/>
        <v>0</v>
      </c>
      <c r="Z80" s="18">
        <f t="shared" si="22"/>
        <v>0</v>
      </c>
    </row>
    <row r="81" spans="1:26" x14ac:dyDescent="0.35">
      <c r="A81" s="17">
        <f t="shared" si="5"/>
        <v>55</v>
      </c>
      <c r="B81" s="5" t="str">
        <f t="shared" si="6"/>
        <v/>
      </c>
      <c r="C81" s="16">
        <f t="shared" si="7"/>
        <v>0</v>
      </c>
      <c r="D81" s="4">
        <f t="shared" si="8"/>
        <v>0</v>
      </c>
      <c r="E81" s="4">
        <f t="shared" si="23"/>
        <v>1666.6666666666667</v>
      </c>
      <c r="F81" s="4">
        <f t="shared" si="24"/>
        <v>0</v>
      </c>
      <c r="G81" s="4">
        <f t="shared" si="9"/>
        <v>0</v>
      </c>
      <c r="H81" s="18">
        <f t="shared" si="10"/>
        <v>0</v>
      </c>
      <c r="J81" s="17">
        <f t="shared" si="11"/>
        <v>55</v>
      </c>
      <c r="K81" s="5" t="str">
        <f t="shared" si="12"/>
        <v/>
      </c>
      <c r="L81" s="16">
        <f t="shared" si="13"/>
        <v>0</v>
      </c>
      <c r="M81" s="4">
        <f t="shared" si="14"/>
        <v>0</v>
      </c>
      <c r="N81" s="4">
        <f t="shared" si="1"/>
        <v>1685.897435897436</v>
      </c>
      <c r="O81" s="4">
        <f t="shared" si="25"/>
        <v>0</v>
      </c>
      <c r="P81" s="4">
        <f t="shared" si="15"/>
        <v>0</v>
      </c>
      <c r="Q81" s="18">
        <f t="shared" si="16"/>
        <v>0</v>
      </c>
      <c r="S81" s="17">
        <f t="shared" si="17"/>
        <v>55</v>
      </c>
      <c r="T81" s="5" t="str">
        <f t="shared" si="18"/>
        <v/>
      </c>
      <c r="U81" s="16">
        <f t="shared" si="19"/>
        <v>0</v>
      </c>
      <c r="V81" s="4">
        <f t="shared" si="20"/>
        <v>0</v>
      </c>
      <c r="W81" s="4">
        <f t="shared" si="3"/>
        <v>1692.9778836683761</v>
      </c>
      <c r="X81" s="4">
        <f t="shared" si="26"/>
        <v>0</v>
      </c>
      <c r="Y81" s="4">
        <f t="shared" si="21"/>
        <v>0</v>
      </c>
      <c r="Z81" s="18">
        <f t="shared" si="22"/>
        <v>0</v>
      </c>
    </row>
    <row r="82" spans="1:26" x14ac:dyDescent="0.35">
      <c r="A82" s="17">
        <f t="shared" si="5"/>
        <v>56</v>
      </c>
      <c r="B82" s="5" t="str">
        <f t="shared" si="6"/>
        <v/>
      </c>
      <c r="C82" s="16">
        <f t="shared" si="7"/>
        <v>0</v>
      </c>
      <c r="D82" s="4">
        <f t="shared" si="8"/>
        <v>0</v>
      </c>
      <c r="E82" s="4">
        <f t="shared" si="23"/>
        <v>1666.6666666666667</v>
      </c>
      <c r="F82" s="4">
        <f t="shared" si="24"/>
        <v>0</v>
      </c>
      <c r="G82" s="4">
        <f t="shared" si="9"/>
        <v>0</v>
      </c>
      <c r="H82" s="18">
        <f t="shared" si="10"/>
        <v>0</v>
      </c>
      <c r="J82" s="17">
        <f t="shared" si="11"/>
        <v>56</v>
      </c>
      <c r="K82" s="5" t="str">
        <f t="shared" si="12"/>
        <v/>
      </c>
      <c r="L82" s="16">
        <f t="shared" si="13"/>
        <v>0</v>
      </c>
      <c r="M82" s="4">
        <f t="shared" si="14"/>
        <v>0</v>
      </c>
      <c r="N82" s="4">
        <f t="shared" si="1"/>
        <v>1685.897435897436</v>
      </c>
      <c r="O82" s="4">
        <f t="shared" si="25"/>
        <v>0</v>
      </c>
      <c r="P82" s="4">
        <f t="shared" si="15"/>
        <v>0</v>
      </c>
      <c r="Q82" s="18">
        <f t="shared" si="16"/>
        <v>0</v>
      </c>
      <c r="S82" s="17">
        <f t="shared" si="17"/>
        <v>56</v>
      </c>
      <c r="T82" s="5" t="str">
        <f t="shared" si="18"/>
        <v/>
      </c>
      <c r="U82" s="16">
        <f t="shared" si="19"/>
        <v>0</v>
      </c>
      <c r="V82" s="4">
        <f t="shared" si="20"/>
        <v>0</v>
      </c>
      <c r="W82" s="4">
        <f t="shared" si="3"/>
        <v>1692.9778836683761</v>
      </c>
      <c r="X82" s="4">
        <f t="shared" si="26"/>
        <v>0</v>
      </c>
      <c r="Y82" s="4">
        <f t="shared" si="21"/>
        <v>0</v>
      </c>
      <c r="Z82" s="18">
        <f t="shared" si="22"/>
        <v>0</v>
      </c>
    </row>
    <row r="83" spans="1:26" x14ac:dyDescent="0.35">
      <c r="A83" s="17">
        <f t="shared" si="5"/>
        <v>57</v>
      </c>
      <c r="B83" s="5" t="str">
        <f t="shared" si="6"/>
        <v/>
      </c>
      <c r="C83" s="16">
        <f t="shared" si="7"/>
        <v>0</v>
      </c>
      <c r="D83" s="4">
        <f t="shared" si="8"/>
        <v>0</v>
      </c>
      <c r="E83" s="4">
        <f t="shared" si="23"/>
        <v>1666.6666666666667</v>
      </c>
      <c r="F83" s="4">
        <f t="shared" si="24"/>
        <v>0</v>
      </c>
      <c r="G83" s="4">
        <f t="shared" si="9"/>
        <v>0</v>
      </c>
      <c r="H83" s="18">
        <f t="shared" si="10"/>
        <v>0</v>
      </c>
      <c r="J83" s="17">
        <f t="shared" si="11"/>
        <v>57</v>
      </c>
      <c r="K83" s="5" t="str">
        <f t="shared" si="12"/>
        <v/>
      </c>
      <c r="L83" s="16">
        <f t="shared" si="13"/>
        <v>0</v>
      </c>
      <c r="M83" s="4">
        <f t="shared" si="14"/>
        <v>0</v>
      </c>
      <c r="N83" s="4">
        <f t="shared" si="1"/>
        <v>1685.897435897436</v>
      </c>
      <c r="O83" s="4">
        <f t="shared" si="25"/>
        <v>0</v>
      </c>
      <c r="P83" s="4">
        <f t="shared" si="15"/>
        <v>0</v>
      </c>
      <c r="Q83" s="18">
        <f t="shared" si="16"/>
        <v>0</v>
      </c>
      <c r="S83" s="17">
        <f t="shared" si="17"/>
        <v>57</v>
      </c>
      <c r="T83" s="5" t="str">
        <f t="shared" si="18"/>
        <v/>
      </c>
      <c r="U83" s="16">
        <f t="shared" si="19"/>
        <v>0</v>
      </c>
      <c r="V83" s="4">
        <f t="shared" si="20"/>
        <v>0</v>
      </c>
      <c r="W83" s="4">
        <f t="shared" si="3"/>
        <v>1692.9778836683761</v>
      </c>
      <c r="X83" s="4">
        <f t="shared" si="26"/>
        <v>0</v>
      </c>
      <c r="Y83" s="4">
        <f t="shared" si="21"/>
        <v>0</v>
      </c>
      <c r="Z83" s="18">
        <f t="shared" si="22"/>
        <v>0</v>
      </c>
    </row>
    <row r="84" spans="1:26" x14ac:dyDescent="0.35">
      <c r="A84" s="17">
        <f t="shared" si="5"/>
        <v>58</v>
      </c>
      <c r="B84" s="5" t="str">
        <f t="shared" si="6"/>
        <v/>
      </c>
      <c r="C84" s="16">
        <f t="shared" si="7"/>
        <v>0</v>
      </c>
      <c r="D84" s="4">
        <f t="shared" si="8"/>
        <v>0</v>
      </c>
      <c r="E84" s="4">
        <f t="shared" si="23"/>
        <v>1666.6666666666667</v>
      </c>
      <c r="F84" s="4">
        <f t="shared" si="24"/>
        <v>0</v>
      </c>
      <c r="G84" s="4">
        <f t="shared" si="9"/>
        <v>0</v>
      </c>
      <c r="H84" s="18">
        <f t="shared" si="10"/>
        <v>0</v>
      </c>
      <c r="J84" s="17">
        <f t="shared" si="11"/>
        <v>58</v>
      </c>
      <c r="K84" s="5" t="str">
        <f t="shared" si="12"/>
        <v/>
      </c>
      <c r="L84" s="16">
        <f t="shared" si="13"/>
        <v>0</v>
      </c>
      <c r="M84" s="4">
        <f t="shared" si="14"/>
        <v>0</v>
      </c>
      <c r="N84" s="4">
        <f t="shared" si="1"/>
        <v>1685.897435897436</v>
      </c>
      <c r="O84" s="4">
        <f t="shared" si="25"/>
        <v>0</v>
      </c>
      <c r="P84" s="4">
        <f t="shared" si="15"/>
        <v>0</v>
      </c>
      <c r="Q84" s="18">
        <f t="shared" si="16"/>
        <v>0</v>
      </c>
      <c r="S84" s="17">
        <f t="shared" si="17"/>
        <v>58</v>
      </c>
      <c r="T84" s="5" t="str">
        <f t="shared" si="18"/>
        <v/>
      </c>
      <c r="U84" s="16">
        <f t="shared" si="19"/>
        <v>0</v>
      </c>
      <c r="V84" s="4">
        <f t="shared" si="20"/>
        <v>0</v>
      </c>
      <c r="W84" s="4">
        <f t="shared" si="3"/>
        <v>1692.9778836683761</v>
      </c>
      <c r="X84" s="4">
        <f t="shared" si="26"/>
        <v>0</v>
      </c>
      <c r="Y84" s="4">
        <f t="shared" si="21"/>
        <v>0</v>
      </c>
      <c r="Z84" s="18">
        <f t="shared" si="22"/>
        <v>0</v>
      </c>
    </row>
    <row r="85" spans="1:26" x14ac:dyDescent="0.35">
      <c r="A85" s="17">
        <f t="shared" si="5"/>
        <v>59</v>
      </c>
      <c r="B85" s="5" t="str">
        <f t="shared" si="6"/>
        <v/>
      </c>
      <c r="C85" s="16">
        <f t="shared" si="7"/>
        <v>0</v>
      </c>
      <c r="D85" s="4">
        <f t="shared" si="8"/>
        <v>0</v>
      </c>
      <c r="E85" s="4">
        <f t="shared" si="23"/>
        <v>1666.6666666666667</v>
      </c>
      <c r="F85" s="4">
        <f t="shared" si="24"/>
        <v>0</v>
      </c>
      <c r="G85" s="4">
        <f t="shared" si="9"/>
        <v>0</v>
      </c>
      <c r="H85" s="18">
        <f t="shared" si="10"/>
        <v>0</v>
      </c>
      <c r="J85" s="17">
        <f t="shared" si="11"/>
        <v>59</v>
      </c>
      <c r="K85" s="5" t="str">
        <f t="shared" si="12"/>
        <v/>
      </c>
      <c r="L85" s="16">
        <f t="shared" si="13"/>
        <v>0</v>
      </c>
      <c r="M85" s="4">
        <f t="shared" si="14"/>
        <v>0</v>
      </c>
      <c r="N85" s="4">
        <f t="shared" si="1"/>
        <v>1685.897435897436</v>
      </c>
      <c r="O85" s="4">
        <f t="shared" si="25"/>
        <v>0</v>
      </c>
      <c r="P85" s="4">
        <f t="shared" si="15"/>
        <v>0</v>
      </c>
      <c r="Q85" s="18">
        <f t="shared" si="16"/>
        <v>0</v>
      </c>
      <c r="S85" s="17">
        <f t="shared" si="17"/>
        <v>59</v>
      </c>
      <c r="T85" s="5" t="str">
        <f t="shared" si="18"/>
        <v/>
      </c>
      <c r="U85" s="16">
        <f t="shared" si="19"/>
        <v>0</v>
      </c>
      <c r="V85" s="4">
        <f t="shared" si="20"/>
        <v>0</v>
      </c>
      <c r="W85" s="4">
        <f t="shared" si="3"/>
        <v>1692.9778836683761</v>
      </c>
      <c r="X85" s="4">
        <f t="shared" si="26"/>
        <v>0</v>
      </c>
      <c r="Y85" s="4">
        <f t="shared" si="21"/>
        <v>0</v>
      </c>
      <c r="Z85" s="18">
        <f t="shared" si="22"/>
        <v>0</v>
      </c>
    </row>
    <row r="86" spans="1:26" ht="15" thickBot="1" x14ac:dyDescent="0.4">
      <c r="A86" s="19">
        <f t="shared" si="5"/>
        <v>60</v>
      </c>
      <c r="B86" s="20" t="str">
        <f t="shared" si="6"/>
        <v/>
      </c>
      <c r="C86" s="16">
        <f t="shared" si="7"/>
        <v>0</v>
      </c>
      <c r="D86" s="21">
        <f t="shared" si="8"/>
        <v>0</v>
      </c>
      <c r="E86" s="21">
        <f t="shared" si="23"/>
        <v>1666.6666666666667</v>
      </c>
      <c r="F86" s="21">
        <f t="shared" si="24"/>
        <v>0</v>
      </c>
      <c r="G86" s="21">
        <f t="shared" si="9"/>
        <v>0</v>
      </c>
      <c r="H86" s="22">
        <f t="shared" si="10"/>
        <v>0</v>
      </c>
      <c r="J86" s="19">
        <f t="shared" si="11"/>
        <v>60</v>
      </c>
      <c r="K86" s="20" t="str">
        <f t="shared" si="12"/>
        <v/>
      </c>
      <c r="L86" s="16">
        <f t="shared" si="13"/>
        <v>0</v>
      </c>
      <c r="M86" s="21">
        <f t="shared" si="14"/>
        <v>0</v>
      </c>
      <c r="N86" s="21">
        <f t="shared" si="1"/>
        <v>1685.897435897436</v>
      </c>
      <c r="O86" s="21">
        <f t="shared" si="25"/>
        <v>0</v>
      </c>
      <c r="P86" s="21">
        <f t="shared" si="15"/>
        <v>0</v>
      </c>
      <c r="Q86" s="22">
        <f t="shared" si="16"/>
        <v>0</v>
      </c>
      <c r="S86" s="19">
        <f t="shared" si="17"/>
        <v>60</v>
      </c>
      <c r="T86" s="20" t="str">
        <f t="shared" si="18"/>
        <v/>
      </c>
      <c r="U86" s="16">
        <f t="shared" si="19"/>
        <v>0</v>
      </c>
      <c r="V86" s="21">
        <f t="shared" si="20"/>
        <v>0</v>
      </c>
      <c r="W86" s="4">
        <f t="shared" si="3"/>
        <v>1692.9778836683761</v>
      </c>
      <c r="X86" s="21">
        <f t="shared" si="26"/>
        <v>0</v>
      </c>
      <c r="Y86" s="21">
        <f t="shared" si="21"/>
        <v>0</v>
      </c>
      <c r="Z86" s="22">
        <f t="shared" si="22"/>
        <v>0</v>
      </c>
    </row>
  </sheetData>
  <mergeCells count="5">
    <mergeCell ref="B2:C2"/>
    <mergeCell ref="B11:C11"/>
    <mergeCell ref="A25:H25"/>
    <mergeCell ref="J25:Q25"/>
    <mergeCell ref="S25:Z25"/>
  </mergeCells>
  <dataValidations count="2">
    <dataValidation type="list" allowBlank="1" showInputMessage="1" showErrorMessage="1" sqref="C3" xr:uid="{C663526B-153D-4D1D-9FF4-807C53392E95}">
      <formula1>$AK$3:$AK$5</formula1>
    </dataValidation>
    <dataValidation type="list" allowBlank="1" showInputMessage="1" showErrorMessage="1" sqref="C4" xr:uid="{A1FD6765-6629-4343-BB74-7AFDCBBDFDBF}">
      <formula1>$AL$3:$AL$8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894C-9FF3-43B9-99D5-3B056226040D}">
  <dimension ref="A3:A94"/>
  <sheetViews>
    <sheetView workbookViewId="0">
      <selection activeCell="A96" sqref="A96"/>
    </sheetView>
  </sheetViews>
  <sheetFormatPr defaultRowHeight="14.5" x14ac:dyDescent="0.35"/>
  <cols>
    <col min="1" max="16384" width="8.7265625" style="1"/>
  </cols>
  <sheetData>
    <row r="3" spans="1:1" s="31" customFormat="1" x14ac:dyDescent="0.35">
      <c r="A3" s="31" t="s">
        <v>5</v>
      </c>
    </row>
    <row r="34" spans="1:1" s="31" customFormat="1" x14ac:dyDescent="0.35">
      <c r="A34" s="31" t="s">
        <v>8</v>
      </c>
    </row>
    <row r="63" spans="1:1" s="31" customFormat="1" x14ac:dyDescent="0.35">
      <c r="A63" s="31" t="s">
        <v>9</v>
      </c>
    </row>
    <row r="94" spans="1:1" s="31" customFormat="1" x14ac:dyDescent="0.35">
      <c r="A94" s="31" t="s">
        <v>10</v>
      </c>
    </row>
  </sheetData>
  <mergeCells count="4">
    <mergeCell ref="A3:XFD3"/>
    <mergeCell ref="A34:XFD34"/>
    <mergeCell ref="A63:XFD63"/>
    <mergeCell ref="A94:XFD9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66535-826C-4954-B887-CBFBF5A4F910}">
  <dimension ref="A3"/>
  <sheetViews>
    <sheetView workbookViewId="0">
      <selection activeCell="A4" sqref="A4"/>
    </sheetView>
  </sheetViews>
  <sheetFormatPr defaultRowHeight="14.5" x14ac:dyDescent="0.35"/>
  <cols>
    <col min="1" max="16384" width="8.7265625" style="1"/>
  </cols>
  <sheetData>
    <row r="3" spans="1:1" s="31" customFormat="1" x14ac:dyDescent="0.35">
      <c r="A3" s="31" t="s">
        <v>5</v>
      </c>
    </row>
  </sheetData>
  <mergeCells count="1">
    <mergeCell ref="A3:XF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63C6F-3E9A-4527-93DE-EDD7AEF4C4F6}">
  <dimension ref="A3"/>
  <sheetViews>
    <sheetView workbookViewId="0">
      <selection activeCell="A36" sqref="A36:XFD36"/>
    </sheetView>
  </sheetViews>
  <sheetFormatPr defaultRowHeight="14.5" x14ac:dyDescent="0.35"/>
  <cols>
    <col min="1" max="16384" width="8.7265625" style="1"/>
  </cols>
  <sheetData>
    <row r="3" spans="1:1" s="31" customFormat="1" x14ac:dyDescent="0.35">
      <c r="A3" s="31" t="s">
        <v>5</v>
      </c>
    </row>
  </sheetData>
  <mergeCells count="1">
    <mergeCell ref="A3:XF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Secant Method</vt:lpstr>
      <vt:lpstr>Monthly</vt:lpstr>
      <vt:lpstr>Weekly</vt:lpstr>
      <vt:lpstr>Bi 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Kiran Gaddam</dc:creator>
  <cp:lastModifiedBy>Rahul Gaddam</cp:lastModifiedBy>
  <dcterms:created xsi:type="dcterms:W3CDTF">2015-06-05T18:17:20Z</dcterms:created>
  <dcterms:modified xsi:type="dcterms:W3CDTF">2024-03-20T07:46:10Z</dcterms:modified>
</cp:coreProperties>
</file>