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22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l="1"/>
  <c r="B14" i="10"/>
  <c r="C117" i="14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Mobile Rapping 8pcs</t>
        </r>
      </text>
    </comment>
  </commentList>
</comments>
</file>

<file path=xl/sharedStrings.xml><?xml version="1.0" encoding="utf-8"?>
<sst xmlns="http://schemas.openxmlformats.org/spreadsheetml/2006/main" count="167" uniqueCount="118">
  <si>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</si>
  <si>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</si>
  <si>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</si>
  <si>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</si>
  <si>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</si>
  <si>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</si>
  <si>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</si>
  <si>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</si>
  <si>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</si>
  <si>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</si>
  <si>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</si>
  <si>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</si>
  <si>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</si>
  <si>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</si>
  <si>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</si>
  <si>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</si>
  <si>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</si>
  <si>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</si>
  <si>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</si>
  <si>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</si>
  <si>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</si>
  <si>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</si>
  <si>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</si>
  <si>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</si>
  <si>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</si>
  <si>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</si>
  <si>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</si>
  <si>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</si>
  <si>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</si>
  <si>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</si>
  <si>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</si>
  <si>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</si>
  <si>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</si>
  <si>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</si>
  <si>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</si>
  <si>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</si>
  <si>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</si>
  <si>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</si>
  <si>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</si>
  <si>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</si>
  <si>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</si>
  <si>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</si>
  <si>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</si>
  <si>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</si>
  <si>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</si>
  <si>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</si>
  <si>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</si>
  <si>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</si>
  <si>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</si>
  <si>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</si>
  <si>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</si>
  <si>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</si>
  <si>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</si>
  <si>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</si>
  <si>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</si>
  <si>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</si>
  <si>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</si>
  <si>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</si>
  <si>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</si>
  <si>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</si>
  <si>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</si>
  <si>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</si>
  <si>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</si>
  <si>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</si>
  <si>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</si>
  <si>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</si>
  <si>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</si>
  <si>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</si>
  <si>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</si>
  <si>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</si>
  <si>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</si>
  <si>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</si>
  <si>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</si>
  <si>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</si>
  <si>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01.08.2022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</si>
  <si>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</si>
  <si>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</si>
  <si>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</si>
  <si>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</si>
  <si>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</si>
  <si>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</si>
  <si>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</si>
  <si>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Net Profit</t>
  </si>
  <si>
    <t>Rofiqul</t>
  </si>
  <si>
    <t>N=Roushon Mobile</t>
  </si>
  <si>
    <t>Noyon Lalpur</t>
  </si>
  <si>
    <t>08.08.2022</t>
  </si>
  <si>
    <t>GT, 9pro &amp; 9pro+</t>
  </si>
  <si>
    <t>GT Master(08.08.2022) 8*1490</t>
  </si>
  <si>
    <t>O=Shakil(C35)</t>
  </si>
  <si>
    <t>09.08.2022</t>
  </si>
  <si>
    <t>10.08.2022</t>
  </si>
  <si>
    <t>GT+9pro&amp;9pro+</t>
  </si>
  <si>
    <t>11.08.2022</t>
  </si>
  <si>
    <t>Sohan</t>
  </si>
  <si>
    <t>DSR</t>
  </si>
  <si>
    <t>13.08.2022</t>
  </si>
  <si>
    <t>14.08.2022</t>
  </si>
  <si>
    <t>15.08.2022</t>
  </si>
  <si>
    <t>Market Branding Cost</t>
  </si>
  <si>
    <t>G-Store</t>
  </si>
  <si>
    <t>R=G-Store</t>
  </si>
  <si>
    <t>16.08.2022</t>
  </si>
  <si>
    <t>17.08.2022</t>
  </si>
  <si>
    <t>18.08.2022</t>
  </si>
  <si>
    <t>20.08.2022</t>
  </si>
  <si>
    <t>Roktim Electronics</t>
  </si>
  <si>
    <t>Sa=Roktim Electronics</t>
  </si>
  <si>
    <t>Symphony (-)</t>
  </si>
  <si>
    <t>21.08.2022</t>
  </si>
  <si>
    <t>9i= 10*930(21.08.2022)</t>
  </si>
  <si>
    <t>22.08.2022</t>
  </si>
  <si>
    <t>Biswas Telecom</t>
  </si>
  <si>
    <t>Kamrul Deinai</t>
  </si>
  <si>
    <t>C=Biswas Telecom</t>
  </si>
  <si>
    <t>Date:22.08.2022</t>
  </si>
  <si>
    <t>Price Increase Profit (+)</t>
  </si>
  <si>
    <t>Price Decrease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</si>
</sst>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E28" sqref="E28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9"/>
      <c r="B1" s="229"/>
      <c r="C1" s="229"/>
      <c r="D1" s="229"/>
      <c r="E1" s="229"/>
      <c r="F1" s="229"/>
    </row>
    <row r="2" spans="1:11" ht="20.25">
      <c r="B2" s="227" t="s">
        <v>12</v>
      </c>
      <c r="C2" s="227"/>
      <c r="D2" s="227"/>
      <c r="E2" s="227"/>
    </row>
    <row r="3" spans="1:11" ht="16.5" customHeight="1">
      <c r="A3" s="15"/>
      <c r="B3" s="228" t="s">
        <v>75</v>
      </c>
      <c r="C3" s="228"/>
      <c r="D3" s="228"/>
      <c r="E3" s="228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74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2000000</v>
      </c>
      <c r="D9" s="19">
        <v>2505000</v>
      </c>
      <c r="E9" s="21">
        <f t="shared" si="0"/>
        <v>19807</v>
      </c>
      <c r="F9" s="223"/>
      <c r="G9" s="1"/>
      <c r="H9" s="1"/>
      <c r="I9" s="15"/>
      <c r="J9" s="15"/>
    </row>
    <row r="10" spans="1:11">
      <c r="A10" s="15"/>
      <c r="B10" s="20" t="s">
        <v>77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78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79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80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81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81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 t="s">
        <v>86</v>
      </c>
      <c r="C16" s="19">
        <v>0</v>
      </c>
      <c r="D16" s="19">
        <v>120000</v>
      </c>
      <c r="E16" s="21">
        <f t="shared" si="0"/>
        <v>44807</v>
      </c>
      <c r="F16" s="14"/>
      <c r="G16" s="1"/>
      <c r="H16" s="1"/>
      <c r="I16" s="15"/>
      <c r="J16" s="15"/>
    </row>
    <row r="17" spans="1:10">
      <c r="A17" s="15"/>
      <c r="B17" s="20" t="s">
        <v>90</v>
      </c>
      <c r="C17" s="19">
        <v>0</v>
      </c>
      <c r="D17" s="19">
        <v>0</v>
      </c>
      <c r="E17" s="21">
        <f t="shared" si="0"/>
        <v>44807</v>
      </c>
      <c r="F17" s="1"/>
      <c r="G17" s="1"/>
      <c r="H17" s="1"/>
      <c r="I17" s="15"/>
      <c r="J17" s="15"/>
    </row>
    <row r="18" spans="1:10">
      <c r="A18" s="15"/>
      <c r="B18" s="20" t="s">
        <v>91</v>
      </c>
      <c r="C18" s="19">
        <v>1040000</v>
      </c>
      <c r="D18" s="19">
        <v>1040000</v>
      </c>
      <c r="E18" s="21">
        <f>E17+C18-D18</f>
        <v>44807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93</v>
      </c>
      <c r="C19" s="19">
        <v>440000</v>
      </c>
      <c r="D19" s="19">
        <v>435000</v>
      </c>
      <c r="E19" s="21">
        <f t="shared" si="0"/>
        <v>49807</v>
      </c>
      <c r="F19" s="1"/>
      <c r="G19" s="23"/>
      <c r="H19" s="1"/>
      <c r="I19" s="15"/>
      <c r="J19" s="15"/>
    </row>
    <row r="20" spans="1:10">
      <c r="A20" s="15"/>
      <c r="B20" s="20" t="s">
        <v>96</v>
      </c>
      <c r="C20" s="19">
        <v>0</v>
      </c>
      <c r="D20" s="19">
        <v>0</v>
      </c>
      <c r="E20" s="21">
        <f t="shared" si="0"/>
        <v>49807</v>
      </c>
      <c r="F20" s="1"/>
      <c r="G20" s="1"/>
      <c r="H20" s="1"/>
      <c r="I20" s="15"/>
      <c r="J20" s="15"/>
    </row>
    <row r="21" spans="1:10">
      <c r="A21" s="15"/>
      <c r="B21" s="20" t="s">
        <v>97</v>
      </c>
      <c r="C21" s="19">
        <v>550000</v>
      </c>
      <c r="D21" s="19">
        <v>520000</v>
      </c>
      <c r="E21" s="21">
        <f>E20+C21-D21</f>
        <v>79807</v>
      </c>
      <c r="F21" s="1"/>
      <c r="G21" s="1"/>
      <c r="H21" s="1"/>
      <c r="I21" s="15"/>
      <c r="J21" s="15"/>
    </row>
    <row r="22" spans="1:10">
      <c r="A22" s="15"/>
      <c r="B22" s="20" t="s">
        <v>98</v>
      </c>
      <c r="C22" s="19">
        <v>0</v>
      </c>
      <c r="D22" s="19">
        <v>0</v>
      </c>
      <c r="E22" s="21">
        <f>E21+C22-D22</f>
        <v>79807</v>
      </c>
      <c r="F22" s="1"/>
      <c r="G22" s="1"/>
      <c r="H22" s="1"/>
      <c r="I22" s="15"/>
      <c r="J22" s="15"/>
    </row>
    <row r="23" spans="1:10">
      <c r="A23" s="15"/>
      <c r="B23" s="20" t="s">
        <v>102</v>
      </c>
      <c r="C23" s="19">
        <v>200000</v>
      </c>
      <c r="D23" s="19">
        <v>170000</v>
      </c>
      <c r="E23" s="21">
        <f>E22+C23-D23</f>
        <v>109807</v>
      </c>
      <c r="F23" s="1"/>
      <c r="G23" s="1"/>
      <c r="H23" s="1"/>
      <c r="I23" s="15"/>
      <c r="J23" s="15"/>
    </row>
    <row r="24" spans="1:10">
      <c r="A24" s="15"/>
      <c r="B24" s="20" t="s">
        <v>103</v>
      </c>
      <c r="C24" s="19">
        <v>0</v>
      </c>
      <c r="D24" s="19">
        <v>0</v>
      </c>
      <c r="E24" s="21">
        <f t="shared" si="0"/>
        <v>109807</v>
      </c>
      <c r="F24" s="1"/>
      <c r="G24" s="1"/>
      <c r="H24" s="1"/>
      <c r="I24" s="15"/>
      <c r="J24" s="15"/>
    </row>
    <row r="25" spans="1:10">
      <c r="A25" s="15"/>
      <c r="B25" s="20" t="s">
        <v>104</v>
      </c>
      <c r="C25" s="19">
        <v>0</v>
      </c>
      <c r="D25" s="19">
        <v>0</v>
      </c>
      <c r="E25" s="21">
        <f t="shared" si="0"/>
        <v>109807</v>
      </c>
      <c r="F25" s="1"/>
      <c r="G25" s="1"/>
      <c r="H25" s="1"/>
      <c r="I25" s="15"/>
      <c r="J25" s="15"/>
    </row>
    <row r="26" spans="1:10">
      <c r="A26" s="15"/>
      <c r="B26" s="20" t="s">
        <v>105</v>
      </c>
      <c r="C26" s="19">
        <v>0</v>
      </c>
      <c r="D26" s="19">
        <v>0</v>
      </c>
      <c r="E26" s="21">
        <f t="shared" si="0"/>
        <v>109807</v>
      </c>
      <c r="F26" s="1"/>
      <c r="G26" s="1"/>
      <c r="H26" s="1"/>
      <c r="I26" s="15"/>
      <c r="J26" s="15"/>
    </row>
    <row r="27" spans="1:10">
      <c r="A27" s="15"/>
      <c r="B27" s="20" t="s">
        <v>109</v>
      </c>
      <c r="C27" s="19">
        <v>1800000</v>
      </c>
      <c r="D27" s="19">
        <v>1280000</v>
      </c>
      <c r="E27" s="21">
        <f t="shared" si="0"/>
        <v>629807</v>
      </c>
      <c r="F27" s="1"/>
      <c r="G27" s="1"/>
      <c r="H27" s="1"/>
      <c r="I27" s="15"/>
      <c r="J27" s="15"/>
    </row>
    <row r="28" spans="1:10">
      <c r="A28" s="15"/>
      <c r="B28" s="20" t="s">
        <v>111</v>
      </c>
      <c r="C28" s="19">
        <v>800000</v>
      </c>
      <c r="D28" s="19">
        <v>500000</v>
      </c>
      <c r="E28" s="21">
        <f t="shared" si="0"/>
        <v>929807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929807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929807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929807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929807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929807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929807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929807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929807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929807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929807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929807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929807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929807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929807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929807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929807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929807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929807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929807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929807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929807</v>
      </c>
      <c r="F49" s="1"/>
      <c r="G49" s="15"/>
    </row>
    <row r="50" spans="2:7">
      <c r="B50" s="20"/>
      <c r="C50" s="19"/>
      <c r="D50" s="19"/>
      <c r="E50" s="21">
        <f t="shared" si="0"/>
        <v>929807</v>
      </c>
      <c r="F50" s="1"/>
      <c r="G50" s="15"/>
    </row>
    <row r="51" spans="2:7">
      <c r="B51" s="20"/>
      <c r="C51" s="19"/>
      <c r="D51" s="19"/>
      <c r="E51" s="21">
        <f t="shared" si="0"/>
        <v>929807</v>
      </c>
      <c r="F51" s="1"/>
      <c r="G51" s="15"/>
    </row>
    <row r="52" spans="2:7">
      <c r="B52" s="25"/>
      <c r="C52" s="21">
        <f>SUM(C6:C51)</f>
        <v>9634807</v>
      </c>
      <c r="D52" s="21">
        <f>SUM(D6:D51)</f>
        <v>8705000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H24" sqref="H24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6" t="s">
        <v>12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24" s="58" customFormat="1" ht="18">
      <c r="A2" s="237" t="s">
        <v>33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4" s="59" customFormat="1" ht="16.5" thickBot="1">
      <c r="A3" s="238" t="s">
        <v>76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40"/>
      <c r="S3" s="41"/>
      <c r="T3" s="5"/>
      <c r="U3" s="5"/>
      <c r="V3" s="5"/>
      <c r="W3" s="5"/>
      <c r="X3" s="11"/>
    </row>
    <row r="4" spans="1:24" s="61" customFormat="1">
      <c r="A4" s="241" t="s">
        <v>21</v>
      </c>
      <c r="B4" s="243" t="s">
        <v>22</v>
      </c>
      <c r="C4" s="230" t="s">
        <v>23</v>
      </c>
      <c r="D4" s="230" t="s">
        <v>24</v>
      </c>
      <c r="E4" s="230" t="s">
        <v>25</v>
      </c>
      <c r="F4" s="230" t="s">
        <v>50</v>
      </c>
      <c r="G4" s="230" t="s">
        <v>26</v>
      </c>
      <c r="H4" s="230" t="s">
        <v>65</v>
      </c>
      <c r="I4" s="230" t="s">
        <v>27</v>
      </c>
      <c r="J4" s="230" t="s">
        <v>28</v>
      </c>
      <c r="K4" s="230" t="s">
        <v>99</v>
      </c>
      <c r="L4" s="230" t="s">
        <v>53</v>
      </c>
      <c r="M4" s="230" t="s">
        <v>52</v>
      </c>
      <c r="N4" s="234" t="s">
        <v>66</v>
      </c>
      <c r="O4" s="232" t="s">
        <v>13</v>
      </c>
      <c r="P4" s="245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2"/>
      <c r="B5" s="244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5"/>
      <c r="O5" s="233"/>
      <c r="P5" s="246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74</v>
      </c>
      <c r="B6" s="70"/>
      <c r="C6" s="70"/>
      <c r="D6" s="71"/>
      <c r="E6" s="71"/>
      <c r="F6" s="71"/>
      <c r="G6" s="71">
        <v>400</v>
      </c>
      <c r="H6" s="71"/>
      <c r="I6" s="72">
        <v>30</v>
      </c>
      <c r="J6" s="71">
        <v>80</v>
      </c>
      <c r="K6" s="71"/>
      <c r="L6" s="71"/>
      <c r="M6" s="107"/>
      <c r="N6" s="71"/>
      <c r="O6" s="71"/>
      <c r="P6" s="73"/>
      <c r="Q6" s="74">
        <f t="shared" ref="Q6:Q36" si="0">SUM(B6:P6)</f>
        <v>510</v>
      </c>
      <c r="R6" s="75"/>
      <c r="S6" s="76"/>
      <c r="T6" s="26"/>
      <c r="U6" s="3"/>
      <c r="V6" s="26"/>
      <c r="W6" s="3"/>
    </row>
    <row r="7" spans="1:24" s="9" customFormat="1">
      <c r="A7" s="69" t="s">
        <v>77</v>
      </c>
      <c r="B7" s="70">
        <v>500</v>
      </c>
      <c r="C7" s="70"/>
      <c r="D7" s="71">
        <v>130</v>
      </c>
      <c r="E7" s="71">
        <v>220</v>
      </c>
      <c r="F7" s="71"/>
      <c r="G7" s="71">
        <v>70</v>
      </c>
      <c r="H7" s="71"/>
      <c r="I7" s="72">
        <v>170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1250</v>
      </c>
      <c r="R7" s="75"/>
      <c r="S7" s="26"/>
      <c r="T7" s="26"/>
      <c r="U7" s="26"/>
      <c r="V7" s="26"/>
      <c r="W7" s="26"/>
    </row>
    <row r="8" spans="1:24" s="9" customFormat="1">
      <c r="A8" s="69" t="s">
        <v>78</v>
      </c>
      <c r="B8" s="77"/>
      <c r="C8" s="70"/>
      <c r="D8" s="78"/>
      <c r="E8" s="78"/>
      <c r="F8" s="78"/>
      <c r="G8" s="78">
        <v>50</v>
      </c>
      <c r="H8" s="78"/>
      <c r="I8" s="79">
        <v>180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390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79</v>
      </c>
      <c r="B9" s="77"/>
      <c r="C9" s="70"/>
      <c r="D9" s="78"/>
      <c r="E9" s="78"/>
      <c r="F9" s="78"/>
      <c r="G9" s="78"/>
      <c r="H9" s="78">
        <v>1500</v>
      </c>
      <c r="I9" s="79">
        <v>290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1950</v>
      </c>
      <c r="R9" s="75"/>
      <c r="S9" s="6"/>
      <c r="T9" s="6"/>
      <c r="U9" s="26"/>
      <c r="V9" s="26"/>
      <c r="W9" s="26"/>
    </row>
    <row r="10" spans="1:24" s="9" customFormat="1">
      <c r="A10" s="69" t="s">
        <v>80</v>
      </c>
      <c r="B10" s="77">
        <v>500</v>
      </c>
      <c r="C10" s="70"/>
      <c r="D10" s="78"/>
      <c r="E10" s="78"/>
      <c r="F10" s="78"/>
      <c r="G10" s="78">
        <v>300</v>
      </c>
      <c r="H10" s="78"/>
      <c r="I10" s="78">
        <v>225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1185</v>
      </c>
      <c r="R10" s="75"/>
      <c r="S10" s="26"/>
      <c r="T10" s="26"/>
      <c r="U10" s="3"/>
      <c r="V10" s="26"/>
      <c r="W10" s="3"/>
    </row>
    <row r="11" spans="1:24" s="9" customFormat="1">
      <c r="A11" s="69" t="s">
        <v>81</v>
      </c>
      <c r="B11" s="77">
        <v>600</v>
      </c>
      <c r="C11" s="70"/>
      <c r="D11" s="78"/>
      <c r="E11" s="78"/>
      <c r="F11" s="78"/>
      <c r="G11" s="78">
        <v>70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860</v>
      </c>
      <c r="R11" s="75"/>
      <c r="S11" s="26"/>
      <c r="T11" s="26"/>
      <c r="U11" s="26"/>
      <c r="V11" s="26"/>
      <c r="W11" s="26"/>
    </row>
    <row r="12" spans="1:24" s="9" customFormat="1">
      <c r="A12" s="69" t="s">
        <v>86</v>
      </c>
      <c r="B12" s="77"/>
      <c r="C12" s="70"/>
      <c r="D12" s="78"/>
      <c r="E12" s="78">
        <v>600</v>
      </c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840</v>
      </c>
      <c r="R12" s="75"/>
      <c r="S12" s="26"/>
      <c r="T12" s="26"/>
      <c r="U12" s="3"/>
      <c r="V12" s="26"/>
      <c r="W12" s="3"/>
    </row>
    <row r="13" spans="1:24" s="9" customFormat="1">
      <c r="A13" s="69" t="s">
        <v>90</v>
      </c>
      <c r="B13" s="77">
        <v>650</v>
      </c>
      <c r="C13" s="70"/>
      <c r="D13" s="78"/>
      <c r="E13" s="78"/>
      <c r="F13" s="78"/>
      <c r="G13" s="78">
        <v>70</v>
      </c>
      <c r="H13" s="78"/>
      <c r="I13" s="78">
        <v>20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900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91</v>
      </c>
      <c r="B14" s="77">
        <v>600</v>
      </c>
      <c r="C14" s="70"/>
      <c r="D14" s="78"/>
      <c r="E14" s="78"/>
      <c r="F14" s="78"/>
      <c r="G14" s="78"/>
      <c r="H14" s="78"/>
      <c r="I14" s="78">
        <v>50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810</v>
      </c>
      <c r="R14" s="75"/>
      <c r="S14" s="83"/>
      <c r="T14" s="26"/>
      <c r="U14" s="3"/>
      <c r="V14" s="26"/>
      <c r="W14" s="3"/>
    </row>
    <row r="15" spans="1:24" s="9" customFormat="1">
      <c r="A15" s="69" t="s">
        <v>93</v>
      </c>
      <c r="B15" s="77">
        <v>70</v>
      </c>
      <c r="C15" s="70"/>
      <c r="D15" s="78">
        <v>240</v>
      </c>
      <c r="E15" s="78"/>
      <c r="F15" s="78"/>
      <c r="G15" s="78"/>
      <c r="H15" s="78"/>
      <c r="I15" s="78">
        <v>80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550</v>
      </c>
      <c r="R15" s="75"/>
      <c r="S15" s="4"/>
      <c r="T15" s="26"/>
      <c r="U15" s="26"/>
      <c r="V15" s="26"/>
      <c r="W15" s="26"/>
    </row>
    <row r="16" spans="1:24" s="9" customFormat="1">
      <c r="A16" s="69" t="s">
        <v>96</v>
      </c>
      <c r="B16" s="77">
        <v>700</v>
      </c>
      <c r="C16" s="70"/>
      <c r="D16" s="78"/>
      <c r="E16" s="78"/>
      <c r="F16" s="78"/>
      <c r="G16" s="78">
        <v>50</v>
      </c>
      <c r="H16" s="78"/>
      <c r="I16" s="78">
        <v>60</v>
      </c>
      <c r="J16" s="78">
        <v>160</v>
      </c>
      <c r="K16" s="78"/>
      <c r="L16" s="78"/>
      <c r="M16" s="108"/>
      <c r="N16" s="78"/>
      <c r="O16" s="78"/>
      <c r="P16" s="80"/>
      <c r="Q16" s="74">
        <f t="shared" si="0"/>
        <v>970</v>
      </c>
      <c r="R16" s="75"/>
      <c r="S16" s="4"/>
      <c r="T16" s="26"/>
      <c r="U16" s="3"/>
      <c r="V16" s="26"/>
      <c r="W16" s="3"/>
    </row>
    <row r="17" spans="1:23" s="9" customFormat="1">
      <c r="A17" s="69" t="s">
        <v>97</v>
      </c>
      <c r="B17" s="77">
        <v>700</v>
      </c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960</v>
      </c>
      <c r="R17" s="75"/>
      <c r="S17" s="4"/>
      <c r="T17" s="26"/>
      <c r="U17" s="26"/>
      <c r="V17" s="26"/>
      <c r="W17" s="26"/>
    </row>
    <row r="18" spans="1:23" s="9" customFormat="1">
      <c r="A18" s="69" t="s">
        <v>98</v>
      </c>
      <c r="B18" s="77"/>
      <c r="C18" s="70"/>
      <c r="D18" s="78"/>
      <c r="E18" s="78"/>
      <c r="F18" s="78"/>
      <c r="G18" s="78">
        <v>50</v>
      </c>
      <c r="H18" s="78"/>
      <c r="I18" s="78">
        <v>30</v>
      </c>
      <c r="J18" s="78">
        <v>160</v>
      </c>
      <c r="K18" s="78">
        <v>1500</v>
      </c>
      <c r="L18" s="78"/>
      <c r="M18" s="108"/>
      <c r="N18" s="80"/>
      <c r="O18" s="78"/>
      <c r="P18" s="80"/>
      <c r="Q18" s="74">
        <f t="shared" si="0"/>
        <v>1740</v>
      </c>
      <c r="R18" s="75"/>
      <c r="S18" s="4"/>
      <c r="T18" s="26"/>
      <c r="U18" s="3"/>
      <c r="V18" s="26"/>
      <c r="W18" s="3"/>
    </row>
    <row r="19" spans="1:23" s="9" customFormat="1">
      <c r="A19" s="69" t="s">
        <v>102</v>
      </c>
      <c r="B19" s="77">
        <v>700</v>
      </c>
      <c r="C19" s="70">
        <v>520</v>
      </c>
      <c r="D19" s="78"/>
      <c r="E19" s="78"/>
      <c r="F19" s="78"/>
      <c r="G19" s="78">
        <v>120</v>
      </c>
      <c r="H19" s="78"/>
      <c r="I19" s="78">
        <v>130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1630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103</v>
      </c>
      <c r="B20" s="77">
        <v>700</v>
      </c>
      <c r="C20" s="70"/>
      <c r="D20" s="78"/>
      <c r="E20" s="78"/>
      <c r="F20" s="108"/>
      <c r="G20" s="78">
        <v>50</v>
      </c>
      <c r="H20" s="78"/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940</v>
      </c>
      <c r="R20" s="75"/>
      <c r="S20" s="4"/>
      <c r="T20" s="26"/>
      <c r="U20" s="3"/>
      <c r="V20" s="26"/>
      <c r="W20" s="3"/>
    </row>
    <row r="21" spans="1:23" s="9" customFormat="1">
      <c r="A21" s="69" t="s">
        <v>104</v>
      </c>
      <c r="B21" s="77"/>
      <c r="C21" s="70"/>
      <c r="D21" s="78">
        <v>100</v>
      </c>
      <c r="E21" s="78"/>
      <c r="F21" s="78"/>
      <c r="G21" s="78"/>
      <c r="H21" s="78"/>
      <c r="I21" s="78">
        <v>50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310</v>
      </c>
      <c r="R21" s="75"/>
      <c r="S21" s="4"/>
    </row>
    <row r="22" spans="1:23" s="9" customFormat="1">
      <c r="A22" s="69" t="s">
        <v>105</v>
      </c>
      <c r="B22" s="77">
        <v>700</v>
      </c>
      <c r="C22" s="70"/>
      <c r="D22" s="78"/>
      <c r="E22" s="78"/>
      <c r="F22" s="78"/>
      <c r="G22" s="78">
        <v>50</v>
      </c>
      <c r="H22" s="78"/>
      <c r="I22" s="78">
        <v>60</v>
      </c>
      <c r="J22" s="78">
        <v>160</v>
      </c>
      <c r="K22" s="78"/>
      <c r="L22" s="78"/>
      <c r="M22" s="108"/>
      <c r="N22" s="78"/>
      <c r="O22" s="78"/>
      <c r="P22" s="80"/>
      <c r="Q22" s="74">
        <f t="shared" si="0"/>
        <v>970</v>
      </c>
      <c r="R22" s="75"/>
      <c r="S22" s="4"/>
    </row>
    <row r="23" spans="1:23" s="85" customFormat="1">
      <c r="A23" s="69" t="s">
        <v>109</v>
      </c>
      <c r="B23" s="77">
        <v>700</v>
      </c>
      <c r="C23" s="70"/>
      <c r="D23" s="78"/>
      <c r="E23" s="78"/>
      <c r="F23" s="78"/>
      <c r="G23" s="78"/>
      <c r="H23" s="78"/>
      <c r="I23" s="78">
        <v>50</v>
      </c>
      <c r="J23" s="78">
        <v>160</v>
      </c>
      <c r="K23" s="78"/>
      <c r="L23" s="78"/>
      <c r="M23" s="108"/>
      <c r="N23" s="78"/>
      <c r="O23" s="78"/>
      <c r="P23" s="80"/>
      <c r="Q23" s="74">
        <f t="shared" si="0"/>
        <v>910</v>
      </c>
      <c r="R23" s="84"/>
      <c r="S23" s="4"/>
    </row>
    <row r="24" spans="1:23" s="9" customFormat="1">
      <c r="A24" s="69" t="s">
        <v>111</v>
      </c>
      <c r="B24" s="77"/>
      <c r="C24" s="70"/>
      <c r="D24" s="78"/>
      <c r="E24" s="78"/>
      <c r="F24" s="78"/>
      <c r="G24" s="78">
        <v>50</v>
      </c>
      <c r="H24" s="78">
        <v>40</v>
      </c>
      <c r="I24" s="78">
        <v>30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280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7120</v>
      </c>
      <c r="C37" s="96">
        <f t="shared" ref="C37:P37" si="1">SUM(C6:C36)</f>
        <v>520</v>
      </c>
      <c r="D37" s="96">
        <f t="shared" si="1"/>
        <v>470</v>
      </c>
      <c r="E37" s="96">
        <f t="shared" si="1"/>
        <v>820</v>
      </c>
      <c r="F37" s="96">
        <f t="shared" si="1"/>
        <v>0</v>
      </c>
      <c r="G37" s="96">
        <f>SUM(G6:G36)</f>
        <v>1450</v>
      </c>
      <c r="H37" s="96">
        <f t="shared" si="1"/>
        <v>1540</v>
      </c>
      <c r="I37" s="96">
        <f t="shared" si="1"/>
        <v>1575</v>
      </c>
      <c r="J37" s="96">
        <f t="shared" si="1"/>
        <v>2960</v>
      </c>
      <c r="K37" s="96">
        <f t="shared" si="1"/>
        <v>1500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17955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4" zoomScale="120" zoomScaleNormal="120" workbookViewId="0">
      <selection activeCell="F117" sqref="F117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2" t="s">
        <v>12</v>
      </c>
      <c r="B1" s="253"/>
      <c r="C1" s="253"/>
      <c r="D1" s="253"/>
      <c r="E1" s="253"/>
      <c r="F1" s="254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5" t="s">
        <v>51</v>
      </c>
      <c r="B2" s="256"/>
      <c r="C2" s="256"/>
      <c r="D2" s="256"/>
      <c r="E2" s="256"/>
      <c r="F2" s="257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58" t="s">
        <v>34</v>
      </c>
      <c r="B3" s="259"/>
      <c r="C3" s="259"/>
      <c r="D3" s="259"/>
      <c r="E3" s="259"/>
      <c r="F3" s="260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-959480</v>
      </c>
      <c r="D32" s="38"/>
      <c r="E32" s="175">
        <f t="shared" si="0"/>
        <v>-959480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-959480</v>
      </c>
      <c r="F33" s="187">
        <f>B33-E33</f>
        <v>959480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2" t="s">
        <v>18</v>
      </c>
      <c r="B35" s="263"/>
      <c r="C35" s="263"/>
      <c r="D35" s="263"/>
      <c r="E35" s="264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0" t="s">
        <v>11</v>
      </c>
      <c r="B36" s="261"/>
      <c r="C36" s="261"/>
      <c r="D36" s="251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35000</v>
      </c>
      <c r="D37" s="212" t="s">
        <v>78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100</v>
      </c>
      <c r="B38" s="164"/>
      <c r="C38" s="165">
        <v>26580</v>
      </c>
      <c r="D38" s="167" t="s">
        <v>98</v>
      </c>
      <c r="E38" s="40"/>
      <c r="F38" s="40"/>
      <c r="G38" s="247" t="s">
        <v>54</v>
      </c>
      <c r="H38" s="247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42</v>
      </c>
      <c r="B39" s="164" t="s">
        <v>38</v>
      </c>
      <c r="C39" s="165">
        <v>260850</v>
      </c>
      <c r="D39" s="167" t="s">
        <v>105</v>
      </c>
      <c r="E39" s="40"/>
      <c r="F39" s="41"/>
      <c r="G39" s="221" t="s">
        <v>56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106</v>
      </c>
      <c r="B40" s="164"/>
      <c r="C40" s="165">
        <v>38850</v>
      </c>
      <c r="D40" s="166" t="s">
        <v>105</v>
      </c>
      <c r="E40" s="40"/>
      <c r="F40" s="41"/>
      <c r="G40" s="221" t="s">
        <v>88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49</v>
      </c>
      <c r="B41" s="164" t="s">
        <v>67</v>
      </c>
      <c r="C41" s="165">
        <v>87725</v>
      </c>
      <c r="D41" s="171" t="s">
        <v>111</v>
      </c>
      <c r="E41" s="51"/>
      <c r="F41" s="41"/>
      <c r="G41" s="221" t="s">
        <v>85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47</v>
      </c>
      <c r="B42" s="164" t="s">
        <v>68</v>
      </c>
      <c r="C42" s="165">
        <v>163155</v>
      </c>
      <c r="D42" s="166" t="s">
        <v>111</v>
      </c>
      <c r="F42" s="41"/>
      <c r="G42" s="222" t="s">
        <v>83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63</v>
      </c>
      <c r="B43" s="164" t="s">
        <v>69</v>
      </c>
      <c r="C43" s="165">
        <v>15090</v>
      </c>
      <c r="D43" s="166" t="s">
        <v>111</v>
      </c>
      <c r="E43" s="41" t="s">
        <v>10</v>
      </c>
      <c r="F43" s="112"/>
      <c r="G43" s="220" t="s">
        <v>110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94</v>
      </c>
      <c r="B44" s="164" t="s">
        <v>95</v>
      </c>
      <c r="C44" s="165">
        <v>200</v>
      </c>
      <c r="D44" s="166" t="s">
        <v>93</v>
      </c>
      <c r="E44" s="40"/>
      <c r="G44" s="221"/>
      <c r="H44" s="207"/>
      <c r="I44" s="213"/>
      <c r="J44" s="213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61</v>
      </c>
      <c r="B45" s="164" t="s">
        <v>87</v>
      </c>
      <c r="C45" s="165">
        <v>101970</v>
      </c>
      <c r="D45" s="166" t="s">
        <v>86</v>
      </c>
      <c r="E45" s="40"/>
      <c r="G45" s="221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87</v>
      </c>
      <c r="C46" s="165">
        <v>101970</v>
      </c>
      <c r="D46" s="166" t="s">
        <v>79</v>
      </c>
      <c r="E46" s="40"/>
      <c r="F46" s="188"/>
      <c r="G46" s="224" t="s">
        <v>55</v>
      </c>
      <c r="H46" s="224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70</v>
      </c>
      <c r="B47" s="164" t="s">
        <v>92</v>
      </c>
      <c r="C47" s="165">
        <v>101970</v>
      </c>
      <c r="D47" s="166" t="s">
        <v>86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112</v>
      </c>
      <c r="B48" s="164" t="s">
        <v>113</v>
      </c>
      <c r="C48" s="165">
        <v>26120</v>
      </c>
      <c r="D48" s="167" t="s">
        <v>111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/>
      <c r="B49" s="164"/>
      <c r="C49" s="165"/>
      <c r="D49" s="166"/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/>
      <c r="B50" s="164"/>
      <c r="C50" s="165"/>
      <c r="D50" s="166"/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206"/>
      <c r="C51" s="165"/>
      <c r="D51" s="207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48" t="s">
        <v>19</v>
      </c>
      <c r="B117" s="249"/>
      <c r="C117" s="162">
        <f>SUM(C37:C116)</f>
        <v>959480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0" t="s">
        <v>20</v>
      </c>
      <c r="B119" s="251"/>
      <c r="C119" s="129">
        <f>C117</f>
        <v>959480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8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3"/>
  <sheetViews>
    <sheetView tabSelected="1" topLeftCell="A14" zoomScaleNormal="100" workbookViewId="0">
      <selection activeCell="G24" sqref="G24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5" t="s">
        <v>35</v>
      </c>
      <c r="B1" s="266"/>
      <c r="C1" s="266"/>
      <c r="D1" s="266"/>
      <c r="E1" s="267"/>
      <c r="F1" s="138"/>
      <c r="G1" s="1"/>
    </row>
    <row r="2" spans="1:28" ht="21.75">
      <c r="A2" s="274" t="s">
        <v>46</v>
      </c>
      <c r="B2" s="275"/>
      <c r="C2" s="275"/>
      <c r="D2" s="275"/>
      <c r="E2" s="276"/>
      <c r="F2" s="138"/>
      <c r="G2" s="1"/>
    </row>
    <row r="3" spans="1:28" ht="24" thickBot="1">
      <c r="A3" s="268" t="s">
        <v>115</v>
      </c>
      <c r="B3" s="269"/>
      <c r="C3" s="269"/>
      <c r="D3" s="269"/>
      <c r="E3" s="270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7" t="s">
        <v>39</v>
      </c>
      <c r="B4" s="278"/>
      <c r="C4" s="278"/>
      <c r="D4" s="278"/>
      <c r="E4" s="279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5265544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187461.95</v>
      </c>
      <c r="C6" s="34"/>
      <c r="D6" s="116" t="s">
        <v>44</v>
      </c>
      <c r="E6" s="120">
        <v>929807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778480.94999999925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17655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959480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08" t="s">
        <v>62</v>
      </c>
      <c r="B11" s="209">
        <f>B6-B9-B10</f>
        <v>169806.95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116</v>
      </c>
      <c r="B12" s="119">
        <v>36790</v>
      </c>
      <c r="C12" s="32"/>
      <c r="D12" s="116" t="s">
        <v>36</v>
      </c>
      <c r="E12" s="137">
        <v>508515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80" t="s">
        <v>117</v>
      </c>
      <c r="B13" s="281">
        <v>4996</v>
      </c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89" t="s">
        <v>82</v>
      </c>
      <c r="B14" s="190">
        <f>B11+B12-B13</f>
        <v>201600.95</v>
      </c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19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5" t="s">
        <v>108</v>
      </c>
      <c r="B16" s="226">
        <v>700000</v>
      </c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</f>
        <v>8469806.9499999993</v>
      </c>
      <c r="C18" s="32"/>
      <c r="D18" s="116" t="s">
        <v>6</v>
      </c>
      <c r="E18" s="120">
        <f>SUM(E5:E17)</f>
        <v>8469806.9499999993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1" t="s">
        <v>11</v>
      </c>
      <c r="B20" s="272"/>
      <c r="C20" s="272"/>
      <c r="D20" s="272"/>
      <c r="E20" s="273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0" t="s">
        <v>57</v>
      </c>
      <c r="B21" s="211">
        <v>35000</v>
      </c>
      <c r="C21" s="192"/>
      <c r="D21" s="198" t="s">
        <v>72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58</v>
      </c>
      <c r="B22" s="195">
        <v>230000</v>
      </c>
      <c r="C22" s="196"/>
      <c r="D22" s="205" t="s">
        <v>71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89</v>
      </c>
      <c r="B23" s="200">
        <v>14590</v>
      </c>
      <c r="C23" s="201"/>
      <c r="D23" s="203" t="s">
        <v>73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101</v>
      </c>
      <c r="B24" s="200">
        <v>26580</v>
      </c>
      <c r="C24" s="201"/>
      <c r="D24" s="203" t="s">
        <v>59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199" t="s">
        <v>107</v>
      </c>
      <c r="B25" s="200">
        <v>38850</v>
      </c>
      <c r="C25" s="201"/>
      <c r="D25" s="203" t="s">
        <v>64</v>
      </c>
      <c r="E25" s="202">
        <v>163155</v>
      </c>
      <c r="F25" s="138"/>
      <c r="G25" s="21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14" t="s">
        <v>114</v>
      </c>
      <c r="B26" s="215">
        <v>26120</v>
      </c>
      <c r="C26" s="216"/>
      <c r="D26" s="217" t="s">
        <v>84</v>
      </c>
      <c r="E26" s="218">
        <v>31990</v>
      </c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B30" s="219"/>
      <c r="E30" s="21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</sheetData>
  <sortState ref="D21:E24">
    <sortCondition ref="D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2022-08-22T19:12:12Z</dcterms:modified>
</cp:coreProperties>
</file>