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19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<sst xmlns="http://schemas.openxmlformats.org/spreadsheetml/2006/main" count="162" uniqueCount="117">
  <si>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</si>
  <si>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</si>
  <si>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</si>
  <si>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</si>
  <si>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</si>
  <si>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</si>
  <si>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</si>
  <si>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</si>
  <si>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</si>
  <si>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</si>
  <si>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</si>
  <si>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</si>
  <si>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</si>
  <si>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</si>
  <si>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</si>
  <si>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</si>
  <si>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</si>
  <si>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</si>
  <si>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</si>
  <si>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</si>
  <si>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</si>
  <si>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</si>
  <si>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</si>
  <si>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</si>
  <si>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</si>
  <si>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</si>
  <si>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</si>
  <si>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</si>
  <si>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</si>
  <si>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</si>
  <si>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</si>
  <si>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</si>
  <si>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</si>
  <si>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</si>
  <si>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</si>
  <si>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</si>
  <si>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</si>
  <si>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</si>
  <si>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</si>
  <si>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</si>
  <si>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</si>
  <si>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</si>
  <si>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</si>
  <si>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</si>
  <si>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</si>
  <si>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</si>
  <si>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</si>
  <si>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</si>
  <si>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</si>
  <si>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</si>
  <si>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</si>
  <si>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</si>
  <si>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</si>
  <si>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</si>
  <si>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</si>
  <si>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</si>
  <si>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</si>
  <si>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</si>
  <si>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</si>
  <si>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</si>
  <si>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</si>
  <si>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</si>
  <si>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</si>
  <si>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</si>
  <si>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</si>
  <si>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</si>
  <si>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</si>
  <si>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</si>
  <si>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</si>
  <si>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</si>
  <si>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</si>
  <si>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</si>
  <si>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Realme Adj: Due</t>
  </si>
  <si>
    <t>Rose Mobile</t>
  </si>
  <si>
    <t>N=Rose Mobile Point</t>
  </si>
  <si>
    <t>N=SH Realme Showroom</t>
  </si>
  <si>
    <t>Realme Retail Meet cost</t>
  </si>
  <si>
    <t>Iftar</t>
  </si>
  <si>
    <t>29.04.2022</t>
  </si>
  <si>
    <t>Momtaj Telecom</t>
  </si>
  <si>
    <t>Sohel Store</t>
  </si>
  <si>
    <t>B=Sohel Store</t>
  </si>
  <si>
    <t>DSR Campaign</t>
  </si>
  <si>
    <t>01.05.2022</t>
  </si>
  <si>
    <t>Bank Statement May-2022</t>
  </si>
  <si>
    <t>Boss(-)</t>
  </si>
  <si>
    <t>Month : May - 2022</t>
  </si>
  <si>
    <t>02.05.2022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</si>
  <si>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</si>
  <si>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</si>
  <si>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</si>
  <si>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</si>
  <si>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</si>
  <si>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</si>
  <si>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</si>
  <si>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</si>
  <si>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11.05.2022</t>
  </si>
  <si>
    <t>12.05.2022</t>
  </si>
  <si>
    <t>14.05.2022</t>
  </si>
  <si>
    <t>13.05.2022</t>
  </si>
  <si>
    <t>Altab</t>
  </si>
  <si>
    <t>15.05.2022</t>
  </si>
  <si>
    <t>16.05.2022</t>
  </si>
  <si>
    <t>RTGS NRB(21Lac)</t>
  </si>
  <si>
    <t>17.05.2022</t>
  </si>
  <si>
    <t>Courier</t>
  </si>
  <si>
    <t>18.05.2022</t>
  </si>
  <si>
    <t>Usha Electronics</t>
  </si>
  <si>
    <t>D=Usha Electronics</t>
  </si>
  <si>
    <t>Price Increase Profit</t>
  </si>
  <si>
    <t>GT+N30</t>
  </si>
  <si>
    <t>19.05.2022</t>
  </si>
  <si>
    <t>Date:19.05.2022</t>
  </si>
  <si>
    <t>Shaha Mobile Showroom</t>
  </si>
  <si>
    <t>N=Saha Mobile Showroom</t>
  </si>
  <si>
    <t>RTGS NRB(10Lac)</t>
  </si>
  <si>
    <t>10 Lac Cash Handover to A.M Tipu Boss Account | 1000000-1000000=00 (Boss+)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</si>
</sst>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1" fontId="2" fillId="40" borderId="47" xfId="0" applyNumberFormat="1" applyFont="1" applyFill="1" applyBorder="1" applyAlignment="1">
      <alignment horizontal="center" vertical="center"/>
    </xf>
    <xf numFmtId="1" fontId="2" fillId="40" borderId="48" xfId="0" applyNumberFormat="1" applyFont="1" applyFill="1" applyBorder="1" applyAlignment="1">
      <alignment horizontal="center" vertical="center"/>
    </xf>
    <xf numFmtId="1" fontId="2" fillId="40" borderId="49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8" workbookViewId="0">
      <selection activeCell="J20" sqref="J20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84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1" t="s">
        <v>83</v>
      </c>
      <c r="C8" s="190">
        <v>2700000</v>
      </c>
      <c r="D8" s="190">
        <v>2700000</v>
      </c>
      <c r="E8" s="202">
        <f t="shared" si="0"/>
        <v>104807</v>
      </c>
      <c r="F8" s="191" t="s">
        <v>85</v>
      </c>
      <c r="G8" s="1"/>
      <c r="H8" s="1"/>
      <c r="I8" s="15"/>
      <c r="J8" s="15"/>
    </row>
    <row r="9" spans="1:11">
      <c r="A9" s="15"/>
      <c r="B9" s="201" t="s">
        <v>87</v>
      </c>
      <c r="C9" s="190">
        <v>1550000</v>
      </c>
      <c r="D9" s="190">
        <v>1550000</v>
      </c>
      <c r="E9" s="202">
        <f t="shared" si="0"/>
        <v>104807</v>
      </c>
      <c r="F9" s="191" t="s">
        <v>85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91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92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1" t="s">
        <v>93</v>
      </c>
      <c r="C13" s="190">
        <v>2200000</v>
      </c>
      <c r="D13" s="190">
        <v>2200000</v>
      </c>
      <c r="E13" s="202">
        <f t="shared" si="0"/>
        <v>104807</v>
      </c>
      <c r="F13" s="191" t="s">
        <v>85</v>
      </c>
      <c r="G13" s="2" t="s">
        <v>94</v>
      </c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 t="s">
        <v>96</v>
      </c>
      <c r="C15" s="19">
        <v>0</v>
      </c>
      <c r="D15" s="19">
        <v>0</v>
      </c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 t="s">
        <v>97</v>
      </c>
      <c r="C16" s="19">
        <v>0</v>
      </c>
      <c r="D16" s="19">
        <v>0</v>
      </c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1" t="s">
        <v>99</v>
      </c>
      <c r="C17" s="190">
        <v>1300000</v>
      </c>
      <c r="D17" s="190">
        <v>1300000</v>
      </c>
      <c r="E17" s="202">
        <f t="shared" si="0"/>
        <v>104807</v>
      </c>
      <c r="F17" s="191" t="s">
        <v>85</v>
      </c>
      <c r="G17" s="1" t="s">
        <v>100</v>
      </c>
      <c r="H17" s="1"/>
      <c r="I17" s="15"/>
      <c r="J17" s="15"/>
    </row>
    <row r="18" spans="1:10">
      <c r="A18" s="15"/>
      <c r="B18" s="20" t="s">
        <v>98</v>
      </c>
      <c r="C18" s="19">
        <v>0</v>
      </c>
      <c r="D18" s="19">
        <v>0</v>
      </c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101</v>
      </c>
      <c r="C19" s="19">
        <v>0</v>
      </c>
      <c r="D19" s="19">
        <v>0</v>
      </c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1" t="s">
        <v>102</v>
      </c>
      <c r="C20" s="190">
        <v>950000</v>
      </c>
      <c r="D20" s="190">
        <v>950000</v>
      </c>
      <c r="E20" s="202">
        <f t="shared" si="0"/>
        <v>104807</v>
      </c>
      <c r="F20" s="191" t="s">
        <v>85</v>
      </c>
      <c r="G20" s="1" t="s">
        <v>103</v>
      </c>
      <c r="H20" s="1"/>
      <c r="I20" s="15"/>
      <c r="J20" s="15"/>
    </row>
    <row r="21" spans="1:10">
      <c r="A21" s="15"/>
      <c r="B21" s="20" t="s">
        <v>104</v>
      </c>
      <c r="C21" s="19">
        <v>0</v>
      </c>
      <c r="D21" s="19">
        <v>0</v>
      </c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420000</v>
      </c>
      <c r="D22" s="19">
        <v>505000</v>
      </c>
      <c r="E22" s="21">
        <f>E21+C22-D22</f>
        <v>19807</v>
      </c>
      <c r="F22" s="1"/>
      <c r="G22" s="1"/>
      <c r="H22" s="1"/>
      <c r="I22" s="15"/>
      <c r="J22" s="15"/>
    </row>
    <row r="23" spans="1:10">
      <c r="A23" s="15"/>
      <c r="B23" s="20" t="s">
        <v>111</v>
      </c>
      <c r="C23" s="19">
        <v>375000</v>
      </c>
      <c r="D23" s="19">
        <v>0</v>
      </c>
      <c r="E23" s="21">
        <f>E22+C23-D23</f>
        <v>394807</v>
      </c>
      <c r="F23" s="1"/>
      <c r="G23" s="1"/>
      <c r="H23" s="1"/>
      <c r="I23" s="15"/>
      <c r="J23" s="15"/>
    </row>
    <row r="24" spans="1:10">
      <c r="A24" s="15"/>
      <c r="B24" s="20" t="s">
        <v>111</v>
      </c>
      <c r="C24" s="19">
        <v>75000</v>
      </c>
      <c r="D24" s="19">
        <v>440000</v>
      </c>
      <c r="E24" s="21">
        <f t="shared" si="0"/>
        <v>29807</v>
      </c>
      <c r="F24" s="1"/>
      <c r="G24" s="1"/>
      <c r="H24" s="1"/>
      <c r="I24" s="15"/>
      <c r="J24" s="15"/>
    </row>
    <row r="25" spans="1:10">
      <c r="A25" s="15"/>
      <c r="B25" s="201" t="s">
        <v>111</v>
      </c>
      <c r="C25" s="190">
        <v>1000000</v>
      </c>
      <c r="D25" s="190">
        <v>1000000</v>
      </c>
      <c r="E25" s="202">
        <f t="shared" si="0"/>
        <v>29807</v>
      </c>
      <c r="F25" s="191" t="s">
        <v>85</v>
      </c>
      <c r="G25" s="1" t="s">
        <v>115</v>
      </c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29807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29807</v>
      </c>
      <c r="F49" s="1"/>
      <c r="G49" s="15"/>
    </row>
    <row r="50" spans="2:7">
      <c r="B50" s="20"/>
      <c r="C50" s="19"/>
      <c r="D50" s="19"/>
      <c r="E50" s="21">
        <f t="shared" si="0"/>
        <v>29807</v>
      </c>
      <c r="F50" s="1"/>
      <c r="G50" s="15"/>
    </row>
    <row r="51" spans="2:7">
      <c r="B51" s="20"/>
      <c r="C51" s="19"/>
      <c r="D51" s="19"/>
      <c r="E51" s="21">
        <f t="shared" si="0"/>
        <v>29807</v>
      </c>
      <c r="F51" s="1"/>
      <c r="G51" s="15"/>
    </row>
    <row r="52" spans="2:7">
      <c r="B52" s="25"/>
      <c r="C52" s="21">
        <f>SUM(C6:C51)</f>
        <v>10674807</v>
      </c>
      <c r="D52" s="21">
        <f>SUM(D6:D51)</f>
        <v>10645000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28" t="s">
        <v>13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</row>
    <row r="2" spans="1:24" s="62" customFormat="1" ht="18">
      <c r="A2" s="229" t="s">
        <v>36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</row>
    <row r="3" spans="1:24" s="63" customFormat="1" ht="16.5" thickBot="1">
      <c r="A3" s="230" t="s">
        <v>86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2"/>
      <c r="S3" s="42"/>
      <c r="T3" s="5"/>
      <c r="U3" s="5"/>
      <c r="V3" s="5"/>
      <c r="W3" s="5"/>
      <c r="X3" s="11"/>
    </row>
    <row r="4" spans="1:24" s="65" customFormat="1">
      <c r="A4" s="233" t="s">
        <v>22</v>
      </c>
      <c r="B4" s="235" t="s">
        <v>23</v>
      </c>
      <c r="C4" s="237" t="s">
        <v>24</v>
      </c>
      <c r="D4" s="237" t="s">
        <v>25</v>
      </c>
      <c r="E4" s="237" t="s">
        <v>26</v>
      </c>
      <c r="F4" s="237" t="s">
        <v>82</v>
      </c>
      <c r="G4" s="237" t="s">
        <v>27</v>
      </c>
      <c r="H4" s="237" t="s">
        <v>77</v>
      </c>
      <c r="I4" s="237" t="s">
        <v>28</v>
      </c>
      <c r="J4" s="237" t="s">
        <v>29</v>
      </c>
      <c r="K4" s="237" t="s">
        <v>76</v>
      </c>
      <c r="L4" s="237" t="s">
        <v>30</v>
      </c>
      <c r="M4" s="237" t="s">
        <v>105</v>
      </c>
      <c r="N4" s="243" t="s">
        <v>58</v>
      </c>
      <c r="O4" s="241" t="s">
        <v>14</v>
      </c>
      <c r="P4" s="239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4"/>
      <c r="B5" s="236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44"/>
      <c r="O5" s="242"/>
      <c r="P5" s="240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83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87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88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91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92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93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95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 t="s">
        <v>96</v>
      </c>
      <c r="B13" s="81"/>
      <c r="C13" s="74"/>
      <c r="D13" s="82"/>
      <c r="E13" s="82"/>
      <c r="F13" s="82"/>
      <c r="G13" s="82">
        <v>50</v>
      </c>
      <c r="H13" s="82"/>
      <c r="I13" s="82">
        <v>130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340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97</v>
      </c>
      <c r="B14" s="81"/>
      <c r="C14" s="74"/>
      <c r="D14" s="82"/>
      <c r="E14" s="82"/>
      <c r="F14" s="82"/>
      <c r="G14" s="82"/>
      <c r="H14" s="82"/>
      <c r="I14" s="82">
        <v>320</v>
      </c>
      <c r="J14" s="82">
        <v>160</v>
      </c>
      <c r="K14" s="86"/>
      <c r="L14" s="82"/>
      <c r="M14" s="112"/>
      <c r="N14" s="82"/>
      <c r="O14" s="82"/>
      <c r="P14" s="84"/>
      <c r="Q14" s="78">
        <f t="shared" si="0"/>
        <v>480</v>
      </c>
      <c r="R14" s="79"/>
      <c r="S14" s="87"/>
      <c r="T14" s="26"/>
      <c r="U14" s="3"/>
      <c r="V14" s="26"/>
      <c r="W14" s="3"/>
    </row>
    <row r="15" spans="1:24" s="9" customFormat="1">
      <c r="A15" s="73" t="s">
        <v>98</v>
      </c>
      <c r="B15" s="81">
        <v>500</v>
      </c>
      <c r="C15" s="74"/>
      <c r="D15" s="82">
        <v>150</v>
      </c>
      <c r="E15" s="82"/>
      <c r="F15" s="82"/>
      <c r="G15" s="82">
        <v>50</v>
      </c>
      <c r="H15" s="82"/>
      <c r="I15" s="82">
        <v>230</v>
      </c>
      <c r="J15" s="82">
        <v>160</v>
      </c>
      <c r="K15" s="75"/>
      <c r="L15" s="82"/>
      <c r="M15" s="112"/>
      <c r="N15" s="82"/>
      <c r="O15" s="82"/>
      <c r="P15" s="84"/>
      <c r="Q15" s="78">
        <f t="shared" si="0"/>
        <v>1090</v>
      </c>
      <c r="R15" s="79"/>
      <c r="S15" s="4"/>
      <c r="T15" s="26"/>
      <c r="U15" s="26"/>
      <c r="V15" s="26"/>
      <c r="W15" s="26"/>
    </row>
    <row r="16" spans="1:24" s="9" customFormat="1">
      <c r="A16" s="73" t="s">
        <v>101</v>
      </c>
      <c r="B16" s="81"/>
      <c r="C16" s="74"/>
      <c r="D16" s="82">
        <v>100</v>
      </c>
      <c r="E16" s="82"/>
      <c r="F16" s="82"/>
      <c r="G16" s="82"/>
      <c r="H16" s="82"/>
      <c r="I16" s="82">
        <v>140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400</v>
      </c>
      <c r="R16" s="79"/>
      <c r="S16" s="4"/>
      <c r="T16" s="26"/>
      <c r="U16" s="3"/>
      <c r="V16" s="26"/>
      <c r="W16" s="3"/>
    </row>
    <row r="17" spans="1:23" s="9" customFormat="1">
      <c r="A17" s="73" t="s">
        <v>102</v>
      </c>
      <c r="B17" s="81"/>
      <c r="C17" s="74"/>
      <c r="D17" s="82"/>
      <c r="E17" s="82"/>
      <c r="F17" s="82"/>
      <c r="G17" s="82"/>
      <c r="H17" s="82"/>
      <c r="I17" s="82">
        <v>130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290</v>
      </c>
      <c r="R17" s="79"/>
      <c r="S17" s="4"/>
      <c r="T17" s="26"/>
      <c r="U17" s="26"/>
      <c r="V17" s="26"/>
      <c r="W17" s="26"/>
    </row>
    <row r="18" spans="1:23" s="9" customFormat="1">
      <c r="A18" s="73" t="s">
        <v>104</v>
      </c>
      <c r="B18" s="81">
        <v>500</v>
      </c>
      <c r="C18" s="74">
        <v>420</v>
      </c>
      <c r="D18" s="82"/>
      <c r="E18" s="82"/>
      <c r="F18" s="82"/>
      <c r="G18" s="82">
        <v>50</v>
      </c>
      <c r="H18" s="82"/>
      <c r="I18" s="82">
        <v>130</v>
      </c>
      <c r="J18" s="82">
        <v>160</v>
      </c>
      <c r="K18" s="82"/>
      <c r="L18" s="82"/>
      <c r="M18" s="112">
        <v>110</v>
      </c>
      <c r="N18" s="84"/>
      <c r="O18" s="82"/>
      <c r="P18" s="84"/>
      <c r="Q18" s="78">
        <f t="shared" si="0"/>
        <v>1370</v>
      </c>
      <c r="R18" s="79"/>
      <c r="S18" s="4"/>
      <c r="T18" s="26"/>
      <c r="U18" s="3"/>
      <c r="V18" s="26"/>
      <c r="W18" s="3"/>
    </row>
    <row r="19" spans="1:23" s="9" customFormat="1">
      <c r="A19" s="73" t="s">
        <v>106</v>
      </c>
      <c r="B19" s="81"/>
      <c r="C19" s="74"/>
      <c r="D19" s="82"/>
      <c r="E19" s="82"/>
      <c r="F19" s="82"/>
      <c r="G19" s="82">
        <v>50</v>
      </c>
      <c r="H19" s="82"/>
      <c r="I19" s="82">
        <v>180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390</v>
      </c>
      <c r="R19" s="79"/>
      <c r="S19" s="4"/>
      <c r="T19" s="26"/>
      <c r="U19" s="26"/>
      <c r="V19" s="26"/>
      <c r="W19" s="26"/>
    </row>
    <row r="20" spans="1:23" s="9" customFormat="1">
      <c r="A20" s="73" t="s">
        <v>111</v>
      </c>
      <c r="B20" s="81"/>
      <c r="C20" s="74"/>
      <c r="D20" s="82"/>
      <c r="E20" s="82"/>
      <c r="F20" s="112"/>
      <c r="G20" s="82">
        <v>70</v>
      </c>
      <c r="H20" s="82"/>
      <c r="I20" s="82">
        <v>180</v>
      </c>
      <c r="J20" s="82">
        <v>160</v>
      </c>
      <c r="K20" s="82"/>
      <c r="L20" s="82"/>
      <c r="M20" s="112"/>
      <c r="N20" s="82">
        <v>100</v>
      </c>
      <c r="O20" s="82"/>
      <c r="P20" s="84"/>
      <c r="Q20" s="78">
        <f t="shared" si="0"/>
        <v>510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2500</v>
      </c>
      <c r="C37" s="100">
        <f t="shared" ref="C37:P37" si="1">SUM(C6:C36)</f>
        <v>420</v>
      </c>
      <c r="D37" s="100">
        <f t="shared" si="1"/>
        <v>428</v>
      </c>
      <c r="E37" s="100">
        <f t="shared" si="1"/>
        <v>2420</v>
      </c>
      <c r="F37" s="100">
        <f t="shared" si="1"/>
        <v>2050</v>
      </c>
      <c r="G37" s="100">
        <f>SUM(G6:G36)</f>
        <v>820</v>
      </c>
      <c r="H37" s="100">
        <f t="shared" si="1"/>
        <v>40</v>
      </c>
      <c r="I37" s="100">
        <f t="shared" si="1"/>
        <v>2860</v>
      </c>
      <c r="J37" s="100">
        <f t="shared" si="1"/>
        <v>2160</v>
      </c>
      <c r="K37" s="100">
        <f t="shared" si="1"/>
        <v>0</v>
      </c>
      <c r="L37" s="100">
        <f t="shared" si="1"/>
        <v>0</v>
      </c>
      <c r="M37" s="115">
        <f t="shared" si="1"/>
        <v>110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13908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6" zoomScale="120" zoomScaleNormal="120" workbookViewId="0">
      <selection activeCell="C121" sqref="C121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89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37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03"/>
      <c r="B5" s="135"/>
      <c r="C5" s="135"/>
      <c r="D5" s="135"/>
      <c r="E5" s="204">
        <f>C5+D5</f>
        <v>0</v>
      </c>
      <c r="F5" s="20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05"/>
      <c r="B6" s="39"/>
      <c r="C6" s="39"/>
      <c r="D6" s="39"/>
      <c r="E6" s="206">
        <f t="shared" ref="E6:E32" si="0">C6+D6</f>
        <v>0</v>
      </c>
      <c r="F6" s="21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05"/>
      <c r="B7" s="39"/>
      <c r="C7" s="39"/>
      <c r="D7" s="39"/>
      <c r="E7" s="206">
        <f t="shared" si="0"/>
        <v>0</v>
      </c>
      <c r="F7" s="21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05"/>
      <c r="B8" s="39"/>
      <c r="C8" s="39"/>
      <c r="D8" s="39"/>
      <c r="E8" s="206">
        <f t="shared" si="0"/>
        <v>0</v>
      </c>
      <c r="F8" s="21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05"/>
      <c r="B9" s="39"/>
      <c r="C9" s="39"/>
      <c r="D9" s="39"/>
      <c r="E9" s="206">
        <f t="shared" si="0"/>
        <v>0</v>
      </c>
      <c r="F9" s="21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05"/>
      <c r="B10" s="39"/>
      <c r="C10" s="39"/>
      <c r="D10" s="39"/>
      <c r="E10" s="206">
        <f t="shared" si="0"/>
        <v>0</v>
      </c>
      <c r="F10" s="21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05"/>
      <c r="B11" s="39"/>
      <c r="C11" s="39"/>
      <c r="D11" s="39"/>
      <c r="E11" s="206">
        <f t="shared" si="0"/>
        <v>0</v>
      </c>
      <c r="F11" s="21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05"/>
      <c r="B12" s="39"/>
      <c r="C12" s="39"/>
      <c r="D12" s="39"/>
      <c r="E12" s="206">
        <f t="shared" si="0"/>
        <v>0</v>
      </c>
      <c r="F12" s="21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05"/>
      <c r="B13" s="39"/>
      <c r="C13" s="39"/>
      <c r="D13" s="39"/>
      <c r="E13" s="206">
        <f t="shared" si="0"/>
        <v>0</v>
      </c>
      <c r="F13" s="21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05"/>
      <c r="B14" s="39"/>
      <c r="C14" s="39"/>
      <c r="D14" s="39"/>
      <c r="E14" s="206">
        <f t="shared" si="0"/>
        <v>0</v>
      </c>
      <c r="F14" s="21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05"/>
      <c r="B15" s="39"/>
      <c r="C15" s="39"/>
      <c r="D15" s="39"/>
      <c r="E15" s="206">
        <f t="shared" si="0"/>
        <v>0</v>
      </c>
      <c r="F15" s="21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05"/>
      <c r="B16" s="39"/>
      <c r="C16" s="39"/>
      <c r="D16" s="39"/>
      <c r="E16" s="206">
        <f t="shared" si="0"/>
        <v>0</v>
      </c>
      <c r="F16" s="21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05"/>
      <c r="B17" s="39"/>
      <c r="C17" s="39"/>
      <c r="D17" s="39"/>
      <c r="E17" s="206">
        <f t="shared" si="0"/>
        <v>0</v>
      </c>
      <c r="F17" s="21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05"/>
      <c r="B18" s="39"/>
      <c r="C18" s="39"/>
      <c r="D18" s="39"/>
      <c r="E18" s="206">
        <f t="shared" si="0"/>
        <v>0</v>
      </c>
      <c r="F18" s="21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05"/>
      <c r="B19" s="39"/>
      <c r="C19" s="39"/>
      <c r="D19" s="39"/>
      <c r="E19" s="206">
        <f t="shared" si="0"/>
        <v>0</v>
      </c>
      <c r="F19" s="21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05"/>
      <c r="B20" s="39"/>
      <c r="C20" s="39"/>
      <c r="D20" s="39"/>
      <c r="E20" s="206">
        <f t="shared" si="0"/>
        <v>0</v>
      </c>
      <c r="F20" s="21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05"/>
      <c r="B21" s="39"/>
      <c r="C21" s="39"/>
      <c r="D21" s="39"/>
      <c r="E21" s="206">
        <f t="shared" si="0"/>
        <v>0</v>
      </c>
      <c r="F21" s="21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05"/>
      <c r="B22" s="39"/>
      <c r="C22" s="39"/>
      <c r="D22" s="39"/>
      <c r="E22" s="206">
        <f>C22+D22</f>
        <v>0</v>
      </c>
      <c r="F22" s="21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05"/>
      <c r="B23" s="39"/>
      <c r="C23" s="39"/>
      <c r="D23" s="39"/>
      <c r="E23" s="206">
        <f t="shared" si="0"/>
        <v>0</v>
      </c>
      <c r="F23" s="21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05"/>
      <c r="B24" s="39"/>
      <c r="C24" s="39"/>
      <c r="D24" s="39"/>
      <c r="E24" s="206">
        <f t="shared" si="0"/>
        <v>0</v>
      </c>
      <c r="F24" s="21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05"/>
      <c r="B25" s="39"/>
      <c r="C25" s="39"/>
      <c r="D25" s="39"/>
      <c r="E25" s="206">
        <f t="shared" si="0"/>
        <v>0</v>
      </c>
      <c r="F25" s="21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05"/>
      <c r="B26" s="39"/>
      <c r="C26" s="39"/>
      <c r="D26" s="39"/>
      <c r="E26" s="206">
        <f t="shared" si="0"/>
        <v>0</v>
      </c>
      <c r="F26" s="21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05"/>
      <c r="B27" s="39"/>
      <c r="C27" s="39"/>
      <c r="D27" s="39"/>
      <c r="E27" s="206">
        <f t="shared" si="0"/>
        <v>0</v>
      </c>
      <c r="F27" s="21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05"/>
      <c r="B28" s="39"/>
      <c r="C28" s="39"/>
      <c r="D28" s="39"/>
      <c r="E28" s="206">
        <f t="shared" si="0"/>
        <v>0</v>
      </c>
      <c r="F28" s="21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05"/>
      <c r="B29" s="39"/>
      <c r="C29" s="39"/>
      <c r="D29" s="39"/>
      <c r="E29" s="206">
        <f t="shared" si="0"/>
        <v>0</v>
      </c>
      <c r="F29" s="21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05"/>
      <c r="B30" s="39"/>
      <c r="C30" s="39"/>
      <c r="D30" s="39"/>
      <c r="E30" s="206">
        <f t="shared" si="0"/>
        <v>0</v>
      </c>
      <c r="F30" s="21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05"/>
      <c r="B31" s="39"/>
      <c r="C31" s="39"/>
      <c r="D31" s="39">
        <v>-999400</v>
      </c>
      <c r="E31" s="206">
        <f t="shared" si="0"/>
        <v>-999400</v>
      </c>
      <c r="F31" s="21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05"/>
      <c r="B32" s="39"/>
      <c r="C32" s="39"/>
      <c r="D32" s="39"/>
      <c r="E32" s="206">
        <f t="shared" si="0"/>
        <v>0</v>
      </c>
      <c r="F32" s="21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15" t="s">
        <v>3</v>
      </c>
      <c r="B33" s="216">
        <f>SUM(B5:B32)</f>
        <v>0</v>
      </c>
      <c r="C33" s="216"/>
      <c r="D33" s="216"/>
      <c r="E33" s="217">
        <f>SUM(E5:E32)</f>
        <v>-999400</v>
      </c>
      <c r="F33" s="218">
        <f>B33-E33</f>
        <v>999400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07"/>
      <c r="B34" s="41"/>
      <c r="C34" s="41"/>
      <c r="D34" s="41"/>
      <c r="E34" s="20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2" t="s">
        <v>46</v>
      </c>
      <c r="B37" s="193" t="s">
        <v>47</v>
      </c>
      <c r="C37" s="183">
        <v>1800</v>
      </c>
      <c r="D37" s="194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8" t="s">
        <v>66</v>
      </c>
      <c r="B38" s="178" t="s">
        <v>56</v>
      </c>
      <c r="C38" s="179">
        <v>60180</v>
      </c>
      <c r="D38" s="180" t="s">
        <v>111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8" t="s">
        <v>65</v>
      </c>
      <c r="B39" s="178" t="s">
        <v>45</v>
      </c>
      <c r="C39" s="179">
        <v>4500</v>
      </c>
      <c r="D39" s="180" t="s">
        <v>69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8" t="s">
        <v>79</v>
      </c>
      <c r="B40" s="178"/>
      <c r="C40" s="179">
        <v>10000</v>
      </c>
      <c r="D40" s="181" t="s">
        <v>104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8" t="s">
        <v>49</v>
      </c>
      <c r="B41" s="178" t="s">
        <v>41</v>
      </c>
      <c r="C41" s="179">
        <v>4460</v>
      </c>
      <c r="D41" s="180" t="s">
        <v>67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8" t="s">
        <v>40</v>
      </c>
      <c r="B42" s="178" t="s">
        <v>41</v>
      </c>
      <c r="C42" s="179">
        <v>100000</v>
      </c>
      <c r="D42" s="181" t="s">
        <v>68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8" t="s">
        <v>50</v>
      </c>
      <c r="B43" s="178" t="s">
        <v>41</v>
      </c>
      <c r="C43" s="179">
        <v>289000</v>
      </c>
      <c r="D43" s="181" t="s">
        <v>111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8" t="s">
        <v>71</v>
      </c>
      <c r="B44" s="178" t="s">
        <v>90</v>
      </c>
      <c r="C44" s="179">
        <v>1000</v>
      </c>
      <c r="D44" s="180" t="s">
        <v>78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8" t="s">
        <v>73</v>
      </c>
      <c r="B45" s="178"/>
      <c r="C45" s="179">
        <v>87500</v>
      </c>
      <c r="D45" s="195" t="s">
        <v>102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8" t="s">
        <v>61</v>
      </c>
      <c r="B46" s="178"/>
      <c r="C46" s="179">
        <v>170000</v>
      </c>
      <c r="D46" s="180" t="s">
        <v>111</v>
      </c>
      <c r="E46" s="41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8" t="s">
        <v>80</v>
      </c>
      <c r="B47" s="178"/>
      <c r="C47" s="179">
        <v>59000</v>
      </c>
      <c r="D47" s="180" t="s">
        <v>104</v>
      </c>
      <c r="E47" s="41" t="s">
        <v>11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4" t="s">
        <v>57</v>
      </c>
      <c r="B48" s="178" t="s">
        <v>56</v>
      </c>
      <c r="C48" s="179">
        <v>30180</v>
      </c>
      <c r="D48" s="181" t="s">
        <v>70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8" t="s">
        <v>107</v>
      </c>
      <c r="B49" s="178"/>
      <c r="C49" s="179">
        <v>92180</v>
      </c>
      <c r="D49" s="180" t="s">
        <v>111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8" t="s">
        <v>52</v>
      </c>
      <c r="B50" s="178" t="s">
        <v>110</v>
      </c>
      <c r="C50" s="179">
        <v>49600</v>
      </c>
      <c r="D50" s="180" t="s">
        <v>111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8" t="s">
        <v>113</v>
      </c>
      <c r="B51" s="178"/>
      <c r="C51" s="179">
        <v>40000</v>
      </c>
      <c r="D51" s="180" t="s">
        <v>111</v>
      </c>
      <c r="E51" s="41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</row>
    <row r="52" spans="1:50" ht="14.25">
      <c r="A52" s="178"/>
      <c r="B52" s="178"/>
      <c r="C52" s="179"/>
      <c r="D52" s="181"/>
      <c r="E52" s="41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</row>
    <row r="53" spans="1:50" ht="14.25">
      <c r="A53" s="178"/>
      <c r="B53" s="178"/>
      <c r="C53" s="179"/>
      <c r="D53" s="180"/>
      <c r="E53" s="41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</row>
    <row r="54" spans="1:50" ht="14.25">
      <c r="A54" s="178"/>
      <c r="B54" s="178"/>
      <c r="C54" s="179"/>
      <c r="D54" s="180"/>
      <c r="E54" s="41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</row>
    <row r="55" spans="1:50" ht="14.25">
      <c r="A55" s="178"/>
      <c r="B55" s="178"/>
      <c r="C55" s="179"/>
      <c r="D55" s="180"/>
      <c r="E55" s="41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</row>
    <row r="56" spans="1:50" ht="14.25">
      <c r="A56" s="178"/>
      <c r="B56" s="178"/>
      <c r="C56" s="179"/>
      <c r="D56" s="181"/>
      <c r="E56" s="41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</row>
    <row r="57" spans="1:50" ht="13.5" thickBot="1">
      <c r="A57" s="158"/>
      <c r="B57" s="18"/>
      <c r="C57" s="157"/>
      <c r="D57" s="159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0"/>
      <c r="B58" s="161"/>
      <c r="C58" s="162"/>
      <c r="D58" s="163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0"/>
      <c r="B59" s="18"/>
      <c r="C59" s="162"/>
      <c r="D59" s="164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5"/>
      <c r="B60" s="156"/>
      <c r="C60" s="162"/>
      <c r="D60" s="163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6"/>
      <c r="B61" s="18"/>
      <c r="C61" s="162"/>
      <c r="D61" s="167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6"/>
      <c r="B62" s="18"/>
      <c r="C62" s="162"/>
      <c r="D62" s="156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0"/>
      <c r="B63" s="18"/>
      <c r="C63" s="162"/>
      <c r="D63" s="164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8"/>
      <c r="B64" s="168"/>
      <c r="C64" s="162"/>
      <c r="D64" s="164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0"/>
      <c r="B65" s="18"/>
      <c r="C65" s="162"/>
      <c r="D65" s="164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0"/>
      <c r="B66" s="18"/>
      <c r="C66" s="162"/>
      <c r="D66" s="164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0"/>
      <c r="B67" s="18"/>
      <c r="C67" s="162"/>
      <c r="D67" s="167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9"/>
      <c r="B68" s="169"/>
      <c r="C68" s="162"/>
      <c r="D68" s="167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0"/>
      <c r="B69" s="18"/>
      <c r="C69" s="162"/>
      <c r="D69" s="167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0"/>
      <c r="B70" s="156"/>
      <c r="C70" s="162"/>
      <c r="D70" s="167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0"/>
      <c r="B71" s="18"/>
      <c r="C71" s="162"/>
      <c r="D71" s="156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0"/>
      <c r="B72" s="156"/>
      <c r="C72" s="162"/>
      <c r="D72" s="167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0"/>
      <c r="B73" s="18"/>
      <c r="C73" s="162"/>
      <c r="D73" s="167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6"/>
      <c r="B74" s="18"/>
      <c r="C74" s="162"/>
      <c r="D74" s="167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6"/>
      <c r="B75" s="18"/>
      <c r="C75" s="162"/>
      <c r="D75" s="167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0"/>
      <c r="B76" s="18"/>
      <c r="C76" s="162"/>
      <c r="D76" s="156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0"/>
      <c r="B77" s="18"/>
      <c r="C77" s="162"/>
      <c r="D77" s="164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0"/>
      <c r="B78" s="18"/>
      <c r="C78" s="162"/>
      <c r="D78" s="164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6"/>
      <c r="B79" s="18"/>
      <c r="C79" s="162"/>
      <c r="D79" s="164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0"/>
      <c r="B80" s="18"/>
      <c r="C80" s="162"/>
      <c r="D80" s="167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0"/>
      <c r="B81" s="18"/>
      <c r="C81" s="162"/>
      <c r="D81" s="164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0"/>
      <c r="B82" s="18"/>
      <c r="C82" s="162"/>
      <c r="D82" s="164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0"/>
      <c r="B83" s="18"/>
      <c r="C83" s="162"/>
      <c r="D83" s="164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0"/>
      <c r="B84" s="18"/>
      <c r="C84" s="157"/>
      <c r="D84" s="164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0"/>
      <c r="B85" s="18"/>
      <c r="C85" s="162"/>
      <c r="D85" s="164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0"/>
      <c r="B86" s="156"/>
      <c r="C86" s="162"/>
      <c r="D86" s="167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0"/>
      <c r="B87" s="18"/>
      <c r="C87" s="162"/>
      <c r="D87" s="164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0"/>
      <c r="B88" s="18"/>
      <c r="C88" s="162"/>
      <c r="D88" s="164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6"/>
      <c r="B89" s="167"/>
      <c r="C89" s="162"/>
      <c r="D89" s="164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6"/>
      <c r="B90" s="18"/>
      <c r="C90" s="162"/>
      <c r="D90" s="164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0"/>
      <c r="B91" s="18"/>
      <c r="C91" s="162"/>
      <c r="D91" s="164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0"/>
      <c r="B92" s="156"/>
      <c r="C92" s="162"/>
      <c r="D92" s="156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0"/>
      <c r="B93" s="18"/>
      <c r="C93" s="162"/>
      <c r="D93" s="164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0"/>
      <c r="B94" s="156"/>
      <c r="C94" s="162"/>
      <c r="D94" s="156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6"/>
      <c r="B95" s="18"/>
      <c r="C95" s="162"/>
      <c r="D95" s="167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0"/>
      <c r="B96" s="18"/>
      <c r="C96" s="162"/>
      <c r="D96" s="167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0"/>
      <c r="B97" s="156"/>
      <c r="C97" s="162"/>
      <c r="D97" s="156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0"/>
      <c r="B98" s="18"/>
      <c r="C98" s="162"/>
      <c r="D98" s="15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0"/>
      <c r="B99" s="18"/>
      <c r="C99" s="162"/>
      <c r="D99" s="16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0"/>
      <c r="B100" s="156"/>
      <c r="C100" s="162"/>
      <c r="D100" s="15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0"/>
      <c r="B101" s="156"/>
      <c r="C101" s="162"/>
      <c r="D101" s="15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0"/>
      <c r="B102" s="156"/>
      <c r="C102" s="162"/>
      <c r="D102" s="15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0"/>
      <c r="B103" s="156"/>
      <c r="C103" s="162"/>
      <c r="D103" s="15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0"/>
      <c r="B104" s="18"/>
      <c r="C104" s="162"/>
      <c r="D104" s="16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0"/>
      <c r="B105" s="156"/>
      <c r="C105" s="162"/>
      <c r="D105" s="15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0"/>
      <c r="B106" s="156"/>
      <c r="C106" s="162"/>
      <c r="D106" s="15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0"/>
      <c r="B107" s="156"/>
      <c r="C107" s="162"/>
      <c r="D107" s="15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0"/>
      <c r="B108" s="170"/>
      <c r="C108" s="162"/>
      <c r="D108" s="15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0"/>
      <c r="B109" s="156"/>
      <c r="C109" s="162"/>
      <c r="D109" s="15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0"/>
      <c r="B110" s="156"/>
      <c r="C110" s="162"/>
      <c r="D110" s="15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0"/>
      <c r="B111" s="18"/>
      <c r="C111" s="162"/>
      <c r="D111" s="16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0"/>
      <c r="B112" s="156"/>
      <c r="C112" s="162"/>
      <c r="D112" s="15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0"/>
      <c r="B113" s="156"/>
      <c r="C113" s="162"/>
      <c r="D113" s="15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0"/>
      <c r="B114" s="156"/>
      <c r="C114" s="162"/>
      <c r="D114" s="15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0"/>
      <c r="B115" s="156"/>
      <c r="C115" s="162"/>
      <c r="D115" s="15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6"/>
      <c r="B116" s="170"/>
      <c r="C116" s="162"/>
      <c r="D116" s="15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0"/>
      <c r="B117" s="156"/>
      <c r="C117" s="162"/>
      <c r="D117" s="15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1"/>
      <c r="B118" s="172"/>
      <c r="C118" s="173"/>
      <c r="D118" s="17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6">
        <f>SUM(C37:C118)</f>
        <v>999400</v>
      </c>
      <c r="D119" s="17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999400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2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H5" sqref="H5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5" t="s">
        <v>38</v>
      </c>
      <c r="B1" s="266"/>
      <c r="C1" s="266"/>
      <c r="D1" s="266"/>
      <c r="E1" s="267"/>
      <c r="F1" s="144"/>
      <c r="G1" s="1"/>
    </row>
    <row r="2" spans="1:28" ht="21.75">
      <c r="A2" s="274" t="s">
        <v>55</v>
      </c>
      <c r="B2" s="275"/>
      <c r="C2" s="275"/>
      <c r="D2" s="275"/>
      <c r="E2" s="276"/>
      <c r="F2" s="144"/>
      <c r="G2" s="1"/>
    </row>
    <row r="3" spans="1:28" ht="24" thickBot="1">
      <c r="A3" s="268" t="s">
        <v>112</v>
      </c>
      <c r="B3" s="269"/>
      <c r="C3" s="269"/>
      <c r="D3" s="269"/>
      <c r="E3" s="270"/>
      <c r="F3" s="144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7" t="s">
        <v>42</v>
      </c>
      <c r="B4" s="278"/>
      <c r="C4" s="278"/>
      <c r="D4" s="278"/>
      <c r="E4" s="279"/>
      <c r="F4" s="144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7594600</v>
      </c>
      <c r="F5" s="14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189730.85</v>
      </c>
      <c r="C6" s="34"/>
      <c r="D6" s="120" t="s">
        <v>53</v>
      </c>
      <c r="E6" s="124">
        <v>29807</v>
      </c>
      <c r="F6" s="144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 t="s">
        <v>109</v>
      </c>
      <c r="B7" s="123">
        <v>35190</v>
      </c>
      <c r="C7" s="32"/>
      <c r="D7" s="120" t="s">
        <v>51</v>
      </c>
      <c r="E7" s="141">
        <v>57708.849999999627</v>
      </c>
      <c r="F7" s="14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13908</v>
      </c>
      <c r="C9" s="32"/>
      <c r="D9" s="120"/>
      <c r="E9" s="124"/>
      <c r="F9" s="144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999400</v>
      </c>
      <c r="F10" s="144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8" t="s">
        <v>7</v>
      </c>
      <c r="B11" s="189">
        <f>B6-B9-B10+B7</f>
        <v>211012.85</v>
      </c>
      <c r="C11" s="32"/>
      <c r="D11" s="120" t="s">
        <v>72</v>
      </c>
      <c r="E11" s="124">
        <v>89290</v>
      </c>
      <c r="F11" s="144"/>
      <c r="G11" s="8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6"/>
      <c r="B12" s="187"/>
      <c r="C12" s="32"/>
      <c r="D12" s="120" t="s">
        <v>39</v>
      </c>
      <c r="E12" s="141">
        <v>440207</v>
      </c>
      <c r="F12" s="144"/>
      <c r="G12" s="8"/>
      <c r="H12" s="19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5"/>
      <c r="B13" s="142"/>
      <c r="C13" s="120"/>
      <c r="D13" s="120"/>
      <c r="E13" s="124"/>
      <c r="F13" s="144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/>
      <c r="B14" s="123"/>
      <c r="C14" s="32"/>
      <c r="D14" s="120"/>
      <c r="E14" s="124"/>
      <c r="F14" s="144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B5+B11+B14</f>
        <v>9211012.8499999996</v>
      </c>
      <c r="C18" s="32"/>
      <c r="D18" s="120" t="s">
        <v>6</v>
      </c>
      <c r="E18" s="124">
        <f>SUM(E5:E17)</f>
        <v>9211012.8499999996</v>
      </c>
      <c r="F18" s="144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1" t="s">
        <v>12</v>
      </c>
      <c r="B20" s="272"/>
      <c r="C20" s="272"/>
      <c r="D20" s="272"/>
      <c r="E20" s="273"/>
      <c r="F20" s="144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19" t="s">
        <v>81</v>
      </c>
      <c r="B21" s="146">
        <v>70000</v>
      </c>
      <c r="C21" s="143"/>
      <c r="D21" s="143" t="s">
        <v>75</v>
      </c>
      <c r="E21" s="147">
        <v>170000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3" t="s">
        <v>114</v>
      </c>
      <c r="B22" s="151">
        <v>50000</v>
      </c>
      <c r="C22" s="152"/>
      <c r="D22" s="150" t="s">
        <v>74</v>
      </c>
      <c r="E22" s="154">
        <v>87500</v>
      </c>
      <c r="F22" s="14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63</v>
      </c>
      <c r="B23" s="151">
        <v>100000</v>
      </c>
      <c r="C23" s="152"/>
      <c r="D23" s="150" t="s">
        <v>60</v>
      </c>
      <c r="E23" s="154">
        <v>60810</v>
      </c>
      <c r="F23" s="127"/>
      <c r="G23" s="15"/>
      <c r="H23" s="192"/>
    </row>
    <row r="24" spans="1:28" s="1" customFormat="1" ht="21.75">
      <c r="A24" s="196" t="s">
        <v>62</v>
      </c>
      <c r="B24" s="197">
        <v>250000</v>
      </c>
      <c r="C24" s="198"/>
      <c r="D24" s="199" t="s">
        <v>59</v>
      </c>
      <c r="E24" s="200">
        <v>30810</v>
      </c>
      <c r="F24" s="127"/>
      <c r="G24" s="15"/>
    </row>
    <row r="25" spans="1:28" s="1" customFormat="1" ht="22.5" thickBot="1">
      <c r="A25" s="220" t="s">
        <v>108</v>
      </c>
      <c r="B25" s="221">
        <v>92000</v>
      </c>
      <c r="C25" s="222"/>
      <c r="D25" s="223" t="s">
        <v>64</v>
      </c>
      <c r="E25" s="224">
        <v>49600</v>
      </c>
      <c r="G25" s="15"/>
    </row>
    <row r="26" spans="1:28" ht="21" thickBot="1">
      <c r="A26" s="262" t="s">
        <v>116</v>
      </c>
      <c r="B26" s="263"/>
      <c r="C26" s="263"/>
      <c r="D26" s="263"/>
      <c r="E26" s="26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D23:E26">
    <sortCondition ref="D23"/>
  </sortState>
  <mergeCells count="6">
    <mergeCell ref="A26:E26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2022-05-19T17:16:57Z</dcterms:modified>
</cp:coreProperties>
</file>