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<sst xmlns="http://schemas.openxmlformats.org/spreadsheetml/2006/main" count="544" uniqueCount="281">
  <si>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</si>
  <si>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</si>
  <si>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</si>
  <si>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</si>
  <si>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</si>
  <si>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</si>
  <si>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</si>
  <si>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</si>
  <si>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</si>
  <si>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</si>
  <si>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</si>
  <si>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</si>
  <si>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</si>
  <si>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</si>
  <si>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</si>
  <si>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</si>
  <si>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</si>
  <si>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</si>
  <si>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</si>
  <si>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</si>
  <si>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</si>
  <si>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</si>
  <si>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</si>
  <si>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</si>
  <si>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</si>
  <si>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</si>
  <si>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</si>
  <si>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</si>
  <si>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</si>
  <si>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</si>
  <si>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</si>
  <si>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</si>
  <si>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</si>
  <si>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</si>
  <si>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</si>
  <si>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</si>
  <si>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</si>
  <si>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</si>
  <si>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</si>
  <si>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</si>
  <si>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</si>
  <si>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</si>
  <si>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</si>
  <si>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</si>
  <si>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</si>
  <si>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</si>
  <si>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</si>
  <si>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</si>
  <si>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</si>
  <si>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</si>
  <si>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</si>
  <si>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</si>
  <si>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</si>
  <si>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</si>
  <si>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</si>
  <si>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</si>
  <si>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</si>
  <si>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</si>
  <si>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</si>
  <si>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</si>
  <si>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</si>
  <si>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</si>
  <si>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</si>
  <si>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</si>
  <si>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</si>
  <si>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</si>
  <si>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</si>
  <si>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</si>
  <si>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</si>
  <si>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</si>
  <si>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</si>
  <si>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</si>
  <si>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</si>
  <si>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</si>
  <si>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</si>
  <si>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</si>
  <si>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</si>
  <si>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</si>
  <si>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</si>
  <si>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</si>
  <si>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</si>
  <si>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</si>
  <si>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</si>
  <si>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</si>
  <si>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</si>
  <si>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</si>
  <si>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</si>
  <si>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</si>
  <si>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</si>
  <si>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</si>
  <si>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</si>
  <si>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</si>
  <si>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</si>
  <si>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</si>
  <si>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</si>
  <si>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</si>
  <si>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</si>
  <si>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</si>
  <si>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</si>
  <si>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</si>
  <si>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</si>
  <si>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</si>
  <si>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</si>
  <si>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</si>
  <si>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</si>
  <si>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</si>
  <si>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</si>
  <si>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</si>
  <si>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</si>
  <si>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</si>
  <si>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</si>
  <si>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</si>
  <si>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</si>
  <si>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</si>
  <si>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</si>
  <si>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</si>
  <si>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</si>
  <si>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</si>
  <si>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</si>
  <si>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</si>
  <si>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</si>
  <si>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</si>
  <si>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</si>
  <si>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</si>
  <si>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</si>
  <si>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</si>
  <si>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</si>
  <si>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</si>
  <si>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</si>
  <si>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</si>
  <si>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</si>
  <si>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</si>
  <si>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</si>
  <si>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</si>
  <si>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</si>
  <si>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</si>
  <si>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</si>
  <si>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</si>
  <si>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</si>
  <si>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</si>
  <si>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</si>
  <si>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</si>
  <si>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</si>
  <si>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</si>
  <si>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</si>
  <si>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</si>
  <si>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</si>
  <si>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</si>
  <si>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</si>
  <si>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</si>
  <si>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</si>
  <si>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</si>
  <si>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</si>
  <si>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</si>
  <si>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</si>
  <si>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</si>
  <si>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</si>
  <si>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</si>
  <si>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</si>
  <si>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</si>
  <si>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</si>
  <si>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</si>
  <si>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</si>
  <si>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</si>
  <si>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</si>
  <si>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</si>
  <si>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</si>
  <si>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</si>
  <si>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</si>
  <si>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</si>
  <si>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</si>
  <si>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</si>
  <si>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</si>
  <si>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</si>
  <si>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</si>
  <si>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</si>
  <si>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</si>
  <si>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</si>
  <si>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</si>
  <si>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</si>
  <si>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</si>
  <si>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</si>
  <si>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</si>
  <si>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</si>
  <si>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</si>
  <si>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</si>
  <si>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</si>
  <si>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</si>
  <si>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</si>
  <si>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</si>
  <si>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</si>
  <si>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</si>
  <si>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</si>
  <si>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</si>
  <si>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</si>
  <si>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</si>
  <si>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</si>
  <si>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</si>
  <si>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</si>
  <si>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</si>
  <si>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</si>
  <si>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</si>
  <si>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</si>
  <si>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</si>
  <si>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</si>
  <si>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</si>
  <si>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</si>
  <si>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</si>
  <si>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</si>
  <si>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</si>
  <si>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</si>
  <si>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</si>
  <si>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</si>
  <si>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</si>
  <si>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</si>
  <si>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</si>
  <si>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</si>
  <si>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</si>
  <si>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</si>
  <si>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</si>
  <si>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</si>
  <si>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</si>
  <si>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</si>
  <si>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</si>
  <si>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</si>
  <si>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</si>
  <si>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</si>
  <si>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</si>
  <si>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</si>
  <si>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</si>
  <si>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</si>
  <si>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</si>
  <si>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</si>
  <si>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</si>
  <si>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</si>
  <si>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</si>
  <si>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</si>
  <si>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</si>
  <si>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</si>
  <si>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</si>
  <si>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</si>
  <si>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</si>
  <si>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</si>
  <si>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</si>
  <si>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</si>
  <si>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</si>
  <si>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</si>
  <si>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</si>
  <si>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</si>
  <si>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</si>
  <si>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</si>
  <si>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</si>
  <si>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</si>
  <si>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</si>
  <si>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</si>
  <si>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</si>
  <si>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</si>
  <si>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</si>
  <si>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</si>
  <si>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</si>
  <si>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</si>
  <si>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</si>
  <si>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</si>
  <si>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</si>
  <si>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</si>
  <si>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</si>
  <si>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</si>
  <si>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</si>
  <si>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</si>
  <si>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</si>
  <si>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</si>
  <si>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</si>
  <si>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</si>
  <si>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Date:23.08.2022</t>
  </si>
  <si>
    <t>Retail+SEC</t>
  </si>
  <si>
    <t>bKash Gaibandha</t>
  </si>
  <si>
    <t>Galaxy+Gstore+Mum+SH+Dighi+Zilani</t>
  </si>
  <si>
    <t>Tab A</t>
  </si>
  <si>
    <t xml:space="preserve">40*A03 </t>
  </si>
  <si>
    <t>Retail&amp;SEC Tab&amp;A03 comm Due</t>
  </si>
  <si>
    <t>bKash Gaibandha (40*9270)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</si>
</sst>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14</v>
      </c>
      <c r="C2" s="401"/>
      <c r="D2" s="401"/>
      <c r="E2" s="401"/>
    </row>
    <row r="3" spans="1:8" ht="16.5" customHeight="1">
      <c r="A3" s="404"/>
      <c r="B3" s="402" t="s">
        <v>42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0" sqref="G2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14</v>
      </c>
      <c r="C2" s="401"/>
      <c r="D2" s="401"/>
      <c r="E2" s="401"/>
    </row>
    <row r="3" spans="1:9" ht="16.5" customHeight="1">
      <c r="A3" s="404"/>
      <c r="B3" s="402" t="s">
        <v>206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236" t="s">
        <v>9</v>
      </c>
    </row>
    <row r="5" spans="1:9">
      <c r="A5" s="404"/>
      <c r="B5" s="24" t="s">
        <v>3</v>
      </c>
      <c r="C5" s="225">
        <v>0</v>
      </c>
      <c r="D5" s="225">
        <v>0</v>
      </c>
      <c r="E5" s="226">
        <f>C5-D5</f>
        <v>0</v>
      </c>
      <c r="F5" s="18"/>
      <c r="G5" s="2"/>
    </row>
    <row r="6" spans="1:9">
      <c r="A6" s="404"/>
      <c r="B6" s="26" t="s">
        <v>207</v>
      </c>
      <c r="C6" s="225">
        <v>0</v>
      </c>
      <c r="D6" s="225">
        <v>0</v>
      </c>
      <c r="E6" s="226">
        <f t="shared" ref="E6:E69" si="0">E5+C6-D6</f>
        <v>0</v>
      </c>
      <c r="F6" s="18"/>
      <c r="G6" s="19"/>
    </row>
    <row r="7" spans="1:9">
      <c r="A7" s="404"/>
      <c r="B7" s="26" t="s">
        <v>211</v>
      </c>
      <c r="C7" s="225">
        <v>0</v>
      </c>
      <c r="D7" s="225">
        <v>0</v>
      </c>
      <c r="E7" s="226">
        <f t="shared" si="0"/>
        <v>0</v>
      </c>
      <c r="F7" s="2"/>
      <c r="G7" s="2"/>
      <c r="H7" s="21"/>
      <c r="I7" s="21"/>
    </row>
    <row r="8" spans="1:9">
      <c r="A8" s="404"/>
      <c r="B8" s="26" t="s">
        <v>216</v>
      </c>
      <c r="C8" s="225">
        <v>0</v>
      </c>
      <c r="D8" s="225">
        <v>0</v>
      </c>
      <c r="E8" s="226">
        <f>E7+C8-D8</f>
        <v>0</v>
      </c>
      <c r="F8" s="2"/>
      <c r="G8" s="2"/>
      <c r="H8" s="21"/>
      <c r="I8" s="21"/>
    </row>
    <row r="9" spans="1:9">
      <c r="A9" s="404"/>
      <c r="B9" s="26" t="s">
        <v>220</v>
      </c>
      <c r="C9" s="225">
        <v>0</v>
      </c>
      <c r="D9" s="225">
        <v>0</v>
      </c>
      <c r="E9" s="226">
        <f t="shared" si="0"/>
        <v>0</v>
      </c>
      <c r="F9" s="2"/>
      <c r="G9" s="2"/>
      <c r="H9" s="21"/>
      <c r="I9" s="21"/>
    </row>
    <row r="10" spans="1:9">
      <c r="A10" s="404"/>
      <c r="B10" s="26" t="s">
        <v>224</v>
      </c>
      <c r="C10" s="227">
        <v>0</v>
      </c>
      <c r="D10" s="227">
        <v>0</v>
      </c>
      <c r="E10" s="226">
        <f t="shared" si="0"/>
        <v>0</v>
      </c>
      <c r="F10" s="2"/>
      <c r="G10" s="2"/>
      <c r="H10" s="21"/>
      <c r="I10" s="21"/>
    </row>
    <row r="11" spans="1:9">
      <c r="A11" s="404"/>
      <c r="B11" s="26" t="s">
        <v>225</v>
      </c>
      <c r="C11" s="225">
        <v>100000</v>
      </c>
      <c r="D11" s="225">
        <v>0</v>
      </c>
      <c r="E11" s="226">
        <f t="shared" si="0"/>
        <v>100000</v>
      </c>
      <c r="F11" s="2"/>
      <c r="G11" s="2"/>
      <c r="H11" s="21"/>
      <c r="I11" s="21"/>
    </row>
    <row r="12" spans="1:9">
      <c r="A12" s="404"/>
      <c r="B12" s="26" t="s">
        <v>229</v>
      </c>
      <c r="C12" s="225">
        <v>0</v>
      </c>
      <c r="D12" s="225">
        <v>0</v>
      </c>
      <c r="E12" s="226">
        <f t="shared" si="0"/>
        <v>100000</v>
      </c>
      <c r="F12" s="29"/>
      <c r="G12" s="2"/>
      <c r="H12" s="21"/>
      <c r="I12" s="21"/>
    </row>
    <row r="13" spans="1:9">
      <c r="A13" s="404"/>
      <c r="B13" s="26" t="s">
        <v>234</v>
      </c>
      <c r="C13" s="225">
        <v>0</v>
      </c>
      <c r="D13" s="225">
        <v>0</v>
      </c>
      <c r="E13" s="226">
        <f t="shared" si="0"/>
        <v>100000</v>
      </c>
      <c r="F13" s="29"/>
      <c r="G13" s="30"/>
      <c r="H13" s="21"/>
      <c r="I13" s="21"/>
    </row>
    <row r="14" spans="1:9">
      <c r="A14" s="404"/>
      <c r="B14" s="26" t="s">
        <v>236</v>
      </c>
      <c r="C14" s="225">
        <v>300000</v>
      </c>
      <c r="D14" s="225">
        <v>400000</v>
      </c>
      <c r="E14" s="226">
        <f t="shared" si="0"/>
        <v>0</v>
      </c>
      <c r="F14" s="29"/>
      <c r="G14" s="2"/>
      <c r="H14" s="21"/>
      <c r="I14" s="21"/>
    </row>
    <row r="15" spans="1:9">
      <c r="A15" s="404"/>
      <c r="B15" s="26" t="s">
        <v>239</v>
      </c>
      <c r="C15" s="225">
        <v>0</v>
      </c>
      <c r="D15" s="225">
        <v>0</v>
      </c>
      <c r="E15" s="226">
        <f t="shared" si="0"/>
        <v>0</v>
      </c>
      <c r="F15" s="2"/>
      <c r="G15" s="11"/>
      <c r="H15" s="21"/>
      <c r="I15" s="21"/>
    </row>
    <row r="16" spans="1:9">
      <c r="A16" s="404"/>
      <c r="B16" s="26" t="s">
        <v>246</v>
      </c>
      <c r="C16" s="225">
        <v>0</v>
      </c>
      <c r="D16" s="225">
        <v>0</v>
      </c>
      <c r="E16" s="226">
        <f t="shared" si="0"/>
        <v>0</v>
      </c>
      <c r="F16" s="20"/>
      <c r="G16" s="2"/>
      <c r="H16" s="21"/>
      <c r="I16" s="21"/>
    </row>
    <row r="17" spans="1:9">
      <c r="A17" s="404"/>
      <c r="B17" s="26" t="s">
        <v>249</v>
      </c>
      <c r="C17" s="225">
        <v>0</v>
      </c>
      <c r="D17" s="225">
        <v>0</v>
      </c>
      <c r="E17" s="226">
        <f t="shared" si="0"/>
        <v>0</v>
      </c>
      <c r="F17" s="29"/>
      <c r="G17" s="2"/>
      <c r="H17" s="21"/>
      <c r="I17" s="21"/>
    </row>
    <row r="18" spans="1:9">
      <c r="A18" s="404"/>
      <c r="B18" s="26" t="s">
        <v>255</v>
      </c>
      <c r="C18" s="225">
        <v>100000</v>
      </c>
      <c r="D18" s="225">
        <v>100000</v>
      </c>
      <c r="E18" s="226">
        <f>E17+C18-D18</f>
        <v>0</v>
      </c>
      <c r="F18" s="29"/>
      <c r="G18" s="2"/>
      <c r="H18" s="21"/>
      <c r="I18" s="21"/>
    </row>
    <row r="19" spans="1:9" ht="12.75" customHeight="1">
      <c r="A19" s="404"/>
      <c r="B19" s="26" t="s">
        <v>256</v>
      </c>
      <c r="C19" s="225">
        <v>0</v>
      </c>
      <c r="D19" s="227">
        <v>0</v>
      </c>
      <c r="E19" s="226">
        <f t="shared" si="0"/>
        <v>0</v>
      </c>
      <c r="F19" s="29"/>
      <c r="G19" s="2"/>
      <c r="H19" s="21"/>
      <c r="I19" s="21"/>
    </row>
    <row r="20" spans="1:9">
      <c r="A20" s="404"/>
      <c r="B20" s="26" t="s">
        <v>258</v>
      </c>
      <c r="C20" s="225">
        <v>0</v>
      </c>
      <c r="D20" s="225">
        <v>0</v>
      </c>
      <c r="E20" s="226">
        <f t="shared" si="0"/>
        <v>0</v>
      </c>
      <c r="F20" s="29"/>
      <c r="G20" s="2"/>
      <c r="H20" s="21"/>
      <c r="I20" s="21"/>
    </row>
    <row r="21" spans="1:9">
      <c r="A21" s="404"/>
      <c r="B21" s="26" t="s">
        <v>266</v>
      </c>
      <c r="C21" s="225">
        <v>0</v>
      </c>
      <c r="D21" s="225">
        <v>0</v>
      </c>
      <c r="E21" s="226">
        <f>E20+C21-D21</f>
        <v>0</v>
      </c>
      <c r="F21" s="2"/>
      <c r="G21" s="2"/>
      <c r="H21" s="21"/>
      <c r="I21" s="21"/>
    </row>
    <row r="22" spans="1:9">
      <c r="A22" s="404"/>
      <c r="B22" s="26" t="s">
        <v>268</v>
      </c>
      <c r="C22" s="225">
        <v>1000000</v>
      </c>
      <c r="D22" s="227">
        <v>1000000</v>
      </c>
      <c r="E22" s="226">
        <f t="shared" si="0"/>
        <v>0</v>
      </c>
      <c r="F22" s="29"/>
      <c r="G22" s="2"/>
      <c r="H22" s="21"/>
      <c r="I22" s="21"/>
    </row>
    <row r="23" spans="1:9">
      <c r="A23" s="404"/>
      <c r="B23" s="26" t="s">
        <v>271</v>
      </c>
      <c r="C23" s="225">
        <v>0</v>
      </c>
      <c r="D23" s="225">
        <v>0</v>
      </c>
      <c r="E23" s="226">
        <f>E22+C23-D23</f>
        <v>0</v>
      </c>
      <c r="F23" s="2"/>
      <c r="G23" s="2"/>
      <c r="H23" s="21"/>
      <c r="I23" s="21"/>
    </row>
    <row r="24" spans="1:9">
      <c r="A24" s="404"/>
      <c r="B24" s="26" t="s">
        <v>272</v>
      </c>
      <c r="C24" s="225">
        <v>0</v>
      </c>
      <c r="D24" s="227">
        <v>0</v>
      </c>
      <c r="E24" s="226">
        <f t="shared" si="0"/>
        <v>0</v>
      </c>
      <c r="F24" s="29"/>
      <c r="G24" s="2"/>
      <c r="H24" s="21"/>
      <c r="I24" s="21"/>
    </row>
    <row r="25" spans="1:9">
      <c r="A25" s="404"/>
      <c r="B25" s="26"/>
      <c r="C25" s="225"/>
      <c r="D25" s="225"/>
      <c r="E25" s="226">
        <f t="shared" si="0"/>
        <v>0</v>
      </c>
      <c r="F25" s="2"/>
      <c r="G25" s="2"/>
      <c r="H25" s="21"/>
      <c r="I25" s="21"/>
    </row>
    <row r="26" spans="1:9">
      <c r="A26" s="404"/>
      <c r="B26" s="26"/>
      <c r="C26" s="225"/>
      <c r="D26" s="225"/>
      <c r="E26" s="226">
        <f t="shared" si="0"/>
        <v>0</v>
      </c>
      <c r="F26" s="2"/>
      <c r="G26" s="2"/>
      <c r="H26" s="21"/>
      <c r="I26" s="21"/>
    </row>
    <row r="27" spans="1:9">
      <c r="A27" s="404"/>
      <c r="B27" s="26"/>
      <c r="C27" s="225"/>
      <c r="D27" s="225"/>
      <c r="E27" s="226">
        <f t="shared" si="0"/>
        <v>0</v>
      </c>
      <c r="F27" s="2"/>
      <c r="G27" s="246"/>
      <c r="H27" s="21"/>
      <c r="I27" s="21"/>
    </row>
    <row r="28" spans="1:9">
      <c r="A28" s="404"/>
      <c r="B28" s="26"/>
      <c r="C28" s="225"/>
      <c r="D28" s="227"/>
      <c r="E28" s="226">
        <f>E27+C28-D28</f>
        <v>0</v>
      </c>
      <c r="F28" s="29"/>
      <c r="G28" s="21"/>
      <c r="H28" s="21"/>
      <c r="I28" s="21"/>
    </row>
    <row r="29" spans="1:9">
      <c r="A29" s="404"/>
      <c r="B29" s="26"/>
      <c r="C29" s="225"/>
      <c r="D29" s="225"/>
      <c r="E29" s="226">
        <f t="shared" si="0"/>
        <v>0</v>
      </c>
      <c r="F29" s="2"/>
      <c r="G29" s="246"/>
      <c r="H29" s="21"/>
      <c r="I29" s="21"/>
    </row>
    <row r="30" spans="1:9">
      <c r="A30" s="404"/>
      <c r="B30" s="26"/>
      <c r="C30" s="225"/>
      <c r="D30" s="225"/>
      <c r="E30" s="226">
        <f t="shared" si="0"/>
        <v>0</v>
      </c>
      <c r="F30" s="2"/>
      <c r="G30" s="21"/>
      <c r="H30" s="21"/>
      <c r="I30" s="21"/>
    </row>
    <row r="31" spans="1:9">
      <c r="A31" s="404"/>
      <c r="B31" s="26"/>
      <c r="C31" s="225"/>
      <c r="D31" s="225"/>
      <c r="E31" s="226">
        <f t="shared" si="0"/>
        <v>0</v>
      </c>
      <c r="F31" s="2"/>
      <c r="G31" s="21"/>
      <c r="H31" s="21"/>
      <c r="I31" s="21"/>
    </row>
    <row r="32" spans="1:9">
      <c r="A32" s="404"/>
      <c r="B32" s="26"/>
      <c r="C32" s="225"/>
      <c r="D32" s="225"/>
      <c r="E32" s="226">
        <f>E31+C32-D32</f>
        <v>0</v>
      </c>
      <c r="F32" s="2"/>
      <c r="G32" s="21"/>
      <c r="H32" s="21"/>
      <c r="I32" s="21"/>
    </row>
    <row r="33" spans="1:9">
      <c r="A33" s="404"/>
      <c r="B33" s="26"/>
      <c r="C33" s="225"/>
      <c r="D33" s="227"/>
      <c r="E33" s="226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25"/>
      <c r="D34" s="225"/>
      <c r="E34" s="226">
        <f t="shared" si="0"/>
        <v>0</v>
      </c>
      <c r="F34" s="2"/>
      <c r="G34" s="21"/>
      <c r="H34" s="21"/>
      <c r="I34" s="21"/>
    </row>
    <row r="35" spans="1:9">
      <c r="A35" s="404"/>
      <c r="B35" s="26"/>
      <c r="C35" s="225"/>
      <c r="D35" s="225"/>
      <c r="E35" s="226">
        <f t="shared" si="0"/>
        <v>0</v>
      </c>
      <c r="F35" s="2"/>
      <c r="G35" s="21"/>
      <c r="H35" s="21"/>
      <c r="I35" s="21"/>
    </row>
    <row r="36" spans="1:9">
      <c r="A36" s="404"/>
      <c r="B36" s="26"/>
      <c r="C36" s="225"/>
      <c r="D36" s="225"/>
      <c r="E36" s="226">
        <f t="shared" si="0"/>
        <v>0</v>
      </c>
      <c r="F36" s="2"/>
      <c r="G36" s="21"/>
      <c r="H36" s="21"/>
      <c r="I36" s="21"/>
    </row>
    <row r="37" spans="1:9">
      <c r="A37" s="404"/>
      <c r="B37" s="26"/>
      <c r="C37" s="225"/>
      <c r="D37" s="225"/>
      <c r="E37" s="226">
        <f t="shared" si="0"/>
        <v>0</v>
      </c>
      <c r="F37" s="2"/>
      <c r="G37" s="21"/>
      <c r="H37" s="21"/>
      <c r="I37" s="21"/>
    </row>
    <row r="38" spans="1:9">
      <c r="A38" s="404"/>
      <c r="B38" s="26"/>
      <c r="C38" s="225"/>
      <c r="D38" s="225"/>
      <c r="E38" s="226">
        <f t="shared" si="0"/>
        <v>0</v>
      </c>
      <c r="F38" s="2"/>
      <c r="G38" s="21"/>
      <c r="H38" s="21"/>
      <c r="I38" s="21"/>
    </row>
    <row r="39" spans="1:9">
      <c r="A39" s="404"/>
      <c r="B39" s="26"/>
      <c r="C39" s="225"/>
      <c r="D39" s="225"/>
      <c r="E39" s="226">
        <f t="shared" si="0"/>
        <v>0</v>
      </c>
      <c r="F39" s="2"/>
      <c r="G39" s="21"/>
      <c r="H39" s="21"/>
      <c r="I39" s="21"/>
    </row>
    <row r="40" spans="1:9">
      <c r="A40" s="404"/>
      <c r="B40" s="26"/>
      <c r="C40" s="225"/>
      <c r="D40" s="225"/>
      <c r="E40" s="226">
        <f t="shared" si="0"/>
        <v>0</v>
      </c>
      <c r="F40" s="2"/>
      <c r="G40" s="21"/>
      <c r="H40" s="21"/>
      <c r="I40" s="21"/>
    </row>
    <row r="41" spans="1:9">
      <c r="A41" s="404"/>
      <c r="B41" s="26"/>
      <c r="C41" s="225"/>
      <c r="D41" s="225"/>
      <c r="E41" s="226">
        <f t="shared" si="0"/>
        <v>0</v>
      </c>
      <c r="F41" s="2"/>
      <c r="G41" s="21"/>
      <c r="H41" s="21"/>
      <c r="I41" s="21"/>
    </row>
    <row r="42" spans="1:9">
      <c r="A42" s="404"/>
      <c r="B42" s="26"/>
      <c r="C42" s="225"/>
      <c r="D42" s="225"/>
      <c r="E42" s="226">
        <f t="shared" si="0"/>
        <v>0</v>
      </c>
      <c r="F42" s="2"/>
      <c r="G42" s="21"/>
      <c r="H42" s="21"/>
      <c r="I42" s="21"/>
    </row>
    <row r="43" spans="1:9">
      <c r="A43" s="404"/>
      <c r="B43" s="26"/>
      <c r="C43" s="225"/>
      <c r="D43" s="225"/>
      <c r="E43" s="226">
        <f t="shared" si="0"/>
        <v>0</v>
      </c>
      <c r="F43" s="2"/>
      <c r="G43" s="21"/>
      <c r="H43" s="21"/>
      <c r="I43" s="21"/>
    </row>
    <row r="44" spans="1:9">
      <c r="A44" s="404"/>
      <c r="B44" s="26"/>
      <c r="C44" s="225"/>
      <c r="D44" s="225"/>
      <c r="E44" s="226">
        <f t="shared" si="0"/>
        <v>0</v>
      </c>
      <c r="F44" s="2"/>
      <c r="G44" s="21"/>
      <c r="H44" s="21"/>
      <c r="I44" s="21"/>
    </row>
    <row r="45" spans="1:9">
      <c r="A45" s="404"/>
      <c r="B45" s="26"/>
      <c r="C45" s="225"/>
      <c r="D45" s="225"/>
      <c r="E45" s="226">
        <f t="shared" si="0"/>
        <v>0</v>
      </c>
      <c r="F45" s="2"/>
      <c r="G45" s="21"/>
      <c r="H45" s="21"/>
      <c r="I45" s="21"/>
    </row>
    <row r="46" spans="1:9">
      <c r="A46" s="404"/>
      <c r="B46" s="26"/>
      <c r="C46" s="225"/>
      <c r="D46" s="225"/>
      <c r="E46" s="226">
        <f t="shared" si="0"/>
        <v>0</v>
      </c>
      <c r="F46" s="2"/>
      <c r="G46" s="21"/>
      <c r="H46" s="21"/>
      <c r="I46" s="21"/>
    </row>
    <row r="47" spans="1:9">
      <c r="A47" s="404"/>
      <c r="B47" s="26"/>
      <c r="C47" s="225"/>
      <c r="D47" s="225"/>
      <c r="E47" s="226">
        <f t="shared" si="0"/>
        <v>0</v>
      </c>
      <c r="F47" s="2"/>
      <c r="G47" s="21"/>
      <c r="H47" s="21"/>
      <c r="I47" s="21"/>
    </row>
    <row r="48" spans="1:9">
      <c r="A48" s="404"/>
      <c r="B48" s="26"/>
      <c r="C48" s="225"/>
      <c r="D48" s="225"/>
      <c r="E48" s="226">
        <f t="shared" si="0"/>
        <v>0</v>
      </c>
      <c r="F48" s="2"/>
      <c r="G48" s="21"/>
      <c r="H48" s="21"/>
      <c r="I48" s="21"/>
    </row>
    <row r="49" spans="1:9">
      <c r="A49" s="404"/>
      <c r="B49" s="26"/>
      <c r="C49" s="225"/>
      <c r="D49" s="225"/>
      <c r="E49" s="226">
        <f t="shared" si="0"/>
        <v>0</v>
      </c>
      <c r="F49" s="2"/>
      <c r="G49" s="21"/>
      <c r="H49" s="21"/>
      <c r="I49" s="21"/>
    </row>
    <row r="50" spans="1:9">
      <c r="A50" s="404"/>
      <c r="B50" s="26"/>
      <c r="C50" s="225"/>
      <c r="D50" s="225"/>
      <c r="E50" s="226">
        <f t="shared" si="0"/>
        <v>0</v>
      </c>
      <c r="F50" s="2"/>
      <c r="G50" s="21"/>
      <c r="H50" s="21"/>
      <c r="I50" s="21"/>
    </row>
    <row r="51" spans="1:9">
      <c r="A51" s="404"/>
      <c r="B51" s="26"/>
      <c r="C51" s="225"/>
      <c r="D51" s="225"/>
      <c r="E51" s="226">
        <f t="shared" si="0"/>
        <v>0</v>
      </c>
      <c r="F51" s="2"/>
      <c r="G51" s="21"/>
      <c r="H51" s="21"/>
      <c r="I51" s="21"/>
    </row>
    <row r="52" spans="1:9">
      <c r="A52" s="404"/>
      <c r="B52" s="26"/>
      <c r="C52" s="225"/>
      <c r="D52" s="225"/>
      <c r="E52" s="226">
        <f t="shared" si="0"/>
        <v>0</v>
      </c>
      <c r="F52" s="2"/>
      <c r="G52" s="21"/>
      <c r="H52" s="21"/>
      <c r="I52" s="21"/>
    </row>
    <row r="53" spans="1:9">
      <c r="A53" s="404"/>
      <c r="B53" s="26"/>
      <c r="C53" s="225"/>
      <c r="D53" s="225"/>
      <c r="E53" s="226">
        <f t="shared" si="0"/>
        <v>0</v>
      </c>
      <c r="F53" s="2"/>
      <c r="G53" s="21"/>
      <c r="H53" s="21"/>
      <c r="I53" s="21"/>
    </row>
    <row r="54" spans="1:9">
      <c r="A54" s="404"/>
      <c r="B54" s="26"/>
      <c r="C54" s="225"/>
      <c r="D54" s="225"/>
      <c r="E54" s="226">
        <f t="shared" si="0"/>
        <v>0</v>
      </c>
      <c r="F54" s="2"/>
      <c r="G54" s="21"/>
      <c r="H54" s="21"/>
      <c r="I54" s="21"/>
    </row>
    <row r="55" spans="1:9">
      <c r="A55" s="404"/>
      <c r="B55" s="26"/>
      <c r="C55" s="225"/>
      <c r="D55" s="225"/>
      <c r="E55" s="226">
        <f t="shared" si="0"/>
        <v>0</v>
      </c>
      <c r="F55" s="2"/>
      <c r="G55" s="21"/>
      <c r="H55" s="21"/>
      <c r="I55" s="21"/>
    </row>
    <row r="56" spans="1:9">
      <c r="A56" s="404"/>
      <c r="B56" s="26"/>
      <c r="C56" s="225"/>
      <c r="D56" s="225"/>
      <c r="E56" s="226">
        <f t="shared" si="0"/>
        <v>0</v>
      </c>
      <c r="F56" s="2"/>
      <c r="G56" s="21"/>
      <c r="H56" s="21"/>
      <c r="I56" s="21"/>
    </row>
    <row r="57" spans="1:9">
      <c r="A57" s="404"/>
      <c r="B57" s="26"/>
      <c r="C57" s="225"/>
      <c r="D57" s="225"/>
      <c r="E57" s="226">
        <f t="shared" si="0"/>
        <v>0</v>
      </c>
      <c r="F57" s="2"/>
    </row>
    <row r="58" spans="1:9">
      <c r="A58" s="404"/>
      <c r="B58" s="26"/>
      <c r="C58" s="225"/>
      <c r="D58" s="225"/>
      <c r="E58" s="226">
        <f t="shared" si="0"/>
        <v>0</v>
      </c>
      <c r="F58" s="2"/>
    </row>
    <row r="59" spans="1:9">
      <c r="A59" s="404"/>
      <c r="B59" s="26"/>
      <c r="C59" s="225"/>
      <c r="D59" s="225"/>
      <c r="E59" s="226">
        <f t="shared" si="0"/>
        <v>0</v>
      </c>
      <c r="F59" s="2"/>
    </row>
    <row r="60" spans="1:9">
      <c r="A60" s="404"/>
      <c r="B60" s="26"/>
      <c r="C60" s="225"/>
      <c r="D60" s="225"/>
      <c r="E60" s="226">
        <f t="shared" si="0"/>
        <v>0</v>
      </c>
      <c r="F60" s="2"/>
    </row>
    <row r="61" spans="1:9">
      <c r="A61" s="404"/>
      <c r="B61" s="26"/>
      <c r="C61" s="225"/>
      <c r="D61" s="225"/>
      <c r="E61" s="226">
        <f t="shared" si="0"/>
        <v>0</v>
      </c>
      <c r="F61" s="2"/>
    </row>
    <row r="62" spans="1:9">
      <c r="A62" s="404"/>
      <c r="B62" s="26"/>
      <c r="C62" s="225"/>
      <c r="D62" s="225"/>
      <c r="E62" s="226">
        <f t="shared" si="0"/>
        <v>0</v>
      </c>
      <c r="F62" s="2"/>
    </row>
    <row r="63" spans="1:9">
      <c r="A63" s="404"/>
      <c r="B63" s="26"/>
      <c r="C63" s="225"/>
      <c r="D63" s="225"/>
      <c r="E63" s="226">
        <f t="shared" si="0"/>
        <v>0</v>
      </c>
      <c r="F63" s="2"/>
    </row>
    <row r="64" spans="1:9">
      <c r="A64" s="404"/>
      <c r="B64" s="26"/>
      <c r="C64" s="225"/>
      <c r="D64" s="225"/>
      <c r="E64" s="226">
        <f t="shared" si="0"/>
        <v>0</v>
      </c>
      <c r="F64" s="2"/>
    </row>
    <row r="65" spans="1:7">
      <c r="A65" s="404"/>
      <c r="B65" s="26"/>
      <c r="C65" s="225"/>
      <c r="D65" s="225"/>
      <c r="E65" s="226">
        <f t="shared" si="0"/>
        <v>0</v>
      </c>
      <c r="F65" s="2"/>
    </row>
    <row r="66" spans="1:7">
      <c r="A66" s="404"/>
      <c r="B66" s="26"/>
      <c r="C66" s="225"/>
      <c r="D66" s="225"/>
      <c r="E66" s="226">
        <f t="shared" si="0"/>
        <v>0</v>
      </c>
      <c r="F66" s="2"/>
    </row>
    <row r="67" spans="1:7">
      <c r="A67" s="404"/>
      <c r="B67" s="26"/>
      <c r="C67" s="225"/>
      <c r="D67" s="225"/>
      <c r="E67" s="226">
        <f t="shared" si="0"/>
        <v>0</v>
      </c>
      <c r="F67" s="2"/>
    </row>
    <row r="68" spans="1:7">
      <c r="A68" s="404"/>
      <c r="B68" s="26"/>
      <c r="C68" s="225"/>
      <c r="D68" s="225"/>
      <c r="E68" s="226">
        <f t="shared" si="0"/>
        <v>0</v>
      </c>
      <c r="F68" s="2"/>
    </row>
    <row r="69" spans="1:7">
      <c r="A69" s="404"/>
      <c r="B69" s="26"/>
      <c r="C69" s="225"/>
      <c r="D69" s="225"/>
      <c r="E69" s="226">
        <f t="shared" si="0"/>
        <v>0</v>
      </c>
      <c r="F69" s="2"/>
    </row>
    <row r="70" spans="1:7">
      <c r="A70" s="404"/>
      <c r="B70" s="26"/>
      <c r="C70" s="225"/>
      <c r="D70" s="225"/>
      <c r="E70" s="226">
        <f t="shared" ref="E70:E82" si="1">E69+C70-D70</f>
        <v>0</v>
      </c>
      <c r="F70" s="2"/>
    </row>
    <row r="71" spans="1:7">
      <c r="A71" s="404"/>
      <c r="B71" s="26"/>
      <c r="C71" s="225"/>
      <c r="D71" s="225"/>
      <c r="E71" s="226">
        <f t="shared" si="1"/>
        <v>0</v>
      </c>
      <c r="F71" s="2"/>
    </row>
    <row r="72" spans="1:7">
      <c r="A72" s="404"/>
      <c r="B72" s="26"/>
      <c r="C72" s="225"/>
      <c r="D72" s="225"/>
      <c r="E72" s="226">
        <f t="shared" si="1"/>
        <v>0</v>
      </c>
      <c r="F72" s="2"/>
    </row>
    <row r="73" spans="1:7">
      <c r="A73" s="404"/>
      <c r="B73" s="26"/>
      <c r="C73" s="225"/>
      <c r="D73" s="225"/>
      <c r="E73" s="226">
        <f t="shared" si="1"/>
        <v>0</v>
      </c>
      <c r="F73" s="2"/>
    </row>
    <row r="74" spans="1:7">
      <c r="A74" s="404"/>
      <c r="B74" s="26"/>
      <c r="C74" s="225"/>
      <c r="D74" s="225"/>
      <c r="E74" s="226">
        <f t="shared" si="1"/>
        <v>0</v>
      </c>
      <c r="F74" s="2"/>
    </row>
    <row r="75" spans="1:7">
      <c r="A75" s="404"/>
      <c r="B75" s="26"/>
      <c r="C75" s="225"/>
      <c r="D75" s="225"/>
      <c r="E75" s="226">
        <f t="shared" si="1"/>
        <v>0</v>
      </c>
      <c r="F75" s="2"/>
    </row>
    <row r="76" spans="1:7">
      <c r="A76" s="404"/>
      <c r="B76" s="26"/>
      <c r="C76" s="225"/>
      <c r="D76" s="225"/>
      <c r="E76" s="226">
        <f t="shared" si="1"/>
        <v>0</v>
      </c>
      <c r="F76" s="2"/>
    </row>
    <row r="77" spans="1:7">
      <c r="A77" s="404"/>
      <c r="B77" s="26"/>
      <c r="C77" s="225"/>
      <c r="D77" s="225"/>
      <c r="E77" s="226">
        <f t="shared" si="1"/>
        <v>0</v>
      </c>
      <c r="F77" s="2"/>
    </row>
    <row r="78" spans="1:7">
      <c r="A78" s="404"/>
      <c r="B78" s="26"/>
      <c r="C78" s="225"/>
      <c r="D78" s="225"/>
      <c r="E78" s="226">
        <f t="shared" si="1"/>
        <v>0</v>
      </c>
      <c r="F78" s="2"/>
    </row>
    <row r="79" spans="1:7">
      <c r="A79" s="404"/>
      <c r="B79" s="26"/>
      <c r="C79" s="225"/>
      <c r="D79" s="225"/>
      <c r="E79" s="226">
        <f t="shared" si="1"/>
        <v>0</v>
      </c>
      <c r="F79" s="18"/>
      <c r="G79" s="2"/>
    </row>
    <row r="80" spans="1:7">
      <c r="A80" s="404"/>
      <c r="B80" s="26"/>
      <c r="C80" s="225"/>
      <c r="D80" s="225"/>
      <c r="E80" s="226">
        <f t="shared" si="1"/>
        <v>0</v>
      </c>
      <c r="F80" s="18"/>
      <c r="G80" s="2"/>
    </row>
    <row r="81" spans="1:7">
      <c r="A81" s="404"/>
      <c r="B81" s="26"/>
      <c r="C81" s="225"/>
      <c r="D81" s="225"/>
      <c r="E81" s="226">
        <f t="shared" si="1"/>
        <v>0</v>
      </c>
      <c r="F81" s="18"/>
      <c r="G81" s="2"/>
    </row>
    <row r="82" spans="1:7">
      <c r="A82" s="404"/>
      <c r="B82" s="26"/>
      <c r="C82" s="225"/>
      <c r="D82" s="225"/>
      <c r="E82" s="226">
        <f t="shared" si="1"/>
        <v>0</v>
      </c>
      <c r="F82" s="18"/>
      <c r="G82" s="2"/>
    </row>
    <row r="83" spans="1:7">
      <c r="A83" s="404"/>
      <c r="B83" s="31"/>
      <c r="C83" s="226">
        <f>SUM(C5:C72)</f>
        <v>1500000</v>
      </c>
      <c r="D83" s="226">
        <f>SUM(D5:D77)</f>
        <v>1500000</v>
      </c>
      <c r="E83" s="22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40" sqref="L40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9" t="s">
        <v>14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24" s="60" customFormat="1" ht="18">
      <c r="A2" s="410" t="s">
        <v>62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4" s="61" customFormat="1" ht="16.5" thickBot="1">
      <c r="A3" s="411" t="s">
        <v>208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3"/>
      <c r="S3" s="45"/>
      <c r="T3" s="7"/>
      <c r="U3" s="7"/>
      <c r="V3" s="7"/>
      <c r="W3" s="7"/>
      <c r="X3" s="16"/>
    </row>
    <row r="4" spans="1:24" s="62" customFormat="1" ht="12.75" customHeight="1">
      <c r="A4" s="414" t="s">
        <v>27</v>
      </c>
      <c r="B4" s="416" t="s">
        <v>28</v>
      </c>
      <c r="C4" s="405" t="s">
        <v>29</v>
      </c>
      <c r="D4" s="405" t="s">
        <v>30</v>
      </c>
      <c r="E4" s="405" t="s">
        <v>31</v>
      </c>
      <c r="F4" s="405" t="s">
        <v>186</v>
      </c>
      <c r="G4" s="405" t="s">
        <v>32</v>
      </c>
      <c r="H4" s="405" t="s">
        <v>153</v>
      </c>
      <c r="I4" s="405" t="s">
        <v>152</v>
      </c>
      <c r="J4" s="405" t="s">
        <v>33</v>
      </c>
      <c r="K4" s="405" t="s">
        <v>34</v>
      </c>
      <c r="L4" s="405" t="s">
        <v>102</v>
      </c>
      <c r="M4" s="405" t="s">
        <v>248</v>
      </c>
      <c r="N4" s="405" t="s">
        <v>35</v>
      </c>
      <c r="O4" s="407" t="s">
        <v>111</v>
      </c>
      <c r="P4" s="418" t="s">
        <v>259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5"/>
      <c r="B5" s="417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8"/>
      <c r="P5" s="419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266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268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271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272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8150</v>
      </c>
      <c r="C37" s="94">
        <f t="shared" ref="C37:P37" si="1">SUM(C6:C36)</f>
        <v>0</v>
      </c>
      <c r="D37" s="94">
        <f t="shared" si="1"/>
        <v>3096</v>
      </c>
      <c r="E37" s="94">
        <f t="shared" si="1"/>
        <v>510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1495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29786</v>
      </c>
      <c r="S37" s="233"/>
      <c r="T37" s="233"/>
      <c r="U37" s="233"/>
      <c r="V37" s="233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3" customFormat="1">
      <c r="A44" s="233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5" t="s">
        <v>14</v>
      </c>
      <c r="B1" s="426"/>
      <c r="C1" s="426"/>
      <c r="D1" s="426"/>
      <c r="E1" s="426"/>
      <c r="F1" s="427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8" t="s">
        <v>210</v>
      </c>
      <c r="B2" s="429"/>
      <c r="C2" s="429"/>
      <c r="D2" s="429"/>
      <c r="E2" s="429"/>
      <c r="F2" s="430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1" t="s">
        <v>61</v>
      </c>
      <c r="B3" s="432"/>
      <c r="C3" s="432"/>
      <c r="D3" s="432"/>
      <c r="E3" s="432"/>
      <c r="F3" s="433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1" t="s">
        <v>0</v>
      </c>
      <c r="B4" s="176" t="s">
        <v>15</v>
      </c>
      <c r="C4" s="332" t="s">
        <v>16</v>
      </c>
      <c r="D4" s="176" t="s">
        <v>17</v>
      </c>
      <c r="E4" s="176" t="s">
        <v>18</v>
      </c>
      <c r="F4" s="333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9" t="s">
        <v>207</v>
      </c>
      <c r="B5" s="330">
        <v>30188</v>
      </c>
      <c r="C5" s="183">
        <v>1091665</v>
      </c>
      <c r="D5" s="330">
        <v>2100</v>
      </c>
      <c r="E5" s="330">
        <f>C5+D5</f>
        <v>1093765</v>
      </c>
      <c r="F5" s="296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4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5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6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4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4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6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5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4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4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6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5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266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268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271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272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5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7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5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5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5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4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4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8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9">
        <f>SUM(B5:B32)</f>
        <v>5732432</v>
      </c>
      <c r="C33" s="230">
        <f>SUM(C5:C32)</f>
        <v>4807455</v>
      </c>
      <c r="D33" s="229">
        <f>SUM(D5:D32)</f>
        <v>17212</v>
      </c>
      <c r="E33" s="229">
        <f>SUM(E5:E32)</f>
        <v>4824667</v>
      </c>
      <c r="F33" s="229">
        <f>B33-E33</f>
        <v>907765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2" t="s">
        <v>19</v>
      </c>
      <c r="C35" s="422"/>
      <c r="D35" s="422"/>
      <c r="E35" s="422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5" t="s">
        <v>99</v>
      </c>
      <c r="C37" s="119" t="s">
        <v>100</v>
      </c>
      <c r="D37" s="367">
        <v>16000</v>
      </c>
      <c r="E37" s="296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8" t="s">
        <v>189</v>
      </c>
      <c r="D42" s="197">
        <v>58000</v>
      </c>
      <c r="E42" s="167" t="s">
        <v>266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9230</v>
      </c>
      <c r="E43" s="167" t="s">
        <v>271</v>
      </c>
      <c r="F43" s="125"/>
      <c r="G43" s="423"/>
      <c r="H43" s="423"/>
      <c r="I43" s="423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3" t="s">
        <v>124</v>
      </c>
      <c r="C44" s="254" t="s">
        <v>257</v>
      </c>
      <c r="D44" s="197">
        <v>3500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2" t="s">
        <v>76</v>
      </c>
      <c r="B46" s="343" t="s">
        <v>106</v>
      </c>
      <c r="C46" s="283"/>
      <c r="D46" s="344">
        <v>85100</v>
      </c>
      <c r="E46" s="284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2" t="s">
        <v>76</v>
      </c>
      <c r="B47" s="285" t="s">
        <v>77</v>
      </c>
      <c r="C47" s="286"/>
      <c r="D47" s="287">
        <v>151000</v>
      </c>
      <c r="E47" s="288" t="s">
        <v>268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2" t="s">
        <v>213</v>
      </c>
      <c r="B48" s="290" t="s">
        <v>214</v>
      </c>
      <c r="C48" s="286"/>
      <c r="D48" s="287">
        <v>84566</v>
      </c>
      <c r="E48" s="288" t="s">
        <v>258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2" t="s">
        <v>213</v>
      </c>
      <c r="B49" s="289" t="s">
        <v>70</v>
      </c>
      <c r="C49" s="286"/>
      <c r="D49" s="287">
        <v>99850</v>
      </c>
      <c r="E49" s="288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2" t="s">
        <v>79</v>
      </c>
      <c r="B50" s="289" t="s">
        <v>83</v>
      </c>
      <c r="C50" s="286"/>
      <c r="D50" s="287">
        <v>312879</v>
      </c>
      <c r="E50" s="288" t="s">
        <v>272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2" t="s">
        <v>79</v>
      </c>
      <c r="B51" s="289" t="s">
        <v>221</v>
      </c>
      <c r="C51" s="286"/>
      <c r="D51" s="287">
        <v>161693</v>
      </c>
      <c r="E51" s="288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2" t="s">
        <v>76</v>
      </c>
      <c r="B52" s="290" t="s">
        <v>242</v>
      </c>
      <c r="C52" s="286"/>
      <c r="D52" s="287">
        <v>16125</v>
      </c>
      <c r="E52" s="291" t="s">
        <v>239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2"/>
      <c r="B53" s="289"/>
      <c r="C53" s="286"/>
      <c r="D53" s="287"/>
      <c r="E53" s="291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2"/>
      <c r="B54" s="290"/>
      <c r="C54" s="286"/>
      <c r="D54" s="287"/>
      <c r="E54" s="291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2"/>
      <c r="B55" s="289"/>
      <c r="C55" s="286"/>
      <c r="D55" s="287"/>
      <c r="E55" s="291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3"/>
      <c r="B56" s="292"/>
      <c r="C56" s="286"/>
      <c r="D56" s="287"/>
      <c r="E56" s="291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7" t="s">
        <v>74</v>
      </c>
      <c r="B57" s="268" t="s">
        <v>75</v>
      </c>
      <c r="C57" s="269"/>
      <c r="D57" s="270">
        <v>287805</v>
      </c>
      <c r="E57" s="271" t="s">
        <v>258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7" t="s">
        <v>68</v>
      </c>
      <c r="B58" s="274" t="s">
        <v>169</v>
      </c>
      <c r="C58" s="269"/>
      <c r="D58" s="270">
        <v>300000</v>
      </c>
      <c r="E58" s="272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7" t="s">
        <v>68</v>
      </c>
      <c r="B59" s="268" t="s">
        <v>94</v>
      </c>
      <c r="C59" s="269"/>
      <c r="D59" s="270">
        <v>31230</v>
      </c>
      <c r="E59" s="272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7" t="s">
        <v>237</v>
      </c>
      <c r="B60" s="274" t="s">
        <v>238</v>
      </c>
      <c r="C60" s="269"/>
      <c r="D60" s="270">
        <v>3000</v>
      </c>
      <c r="E60" s="271" t="s">
        <v>272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7" t="s">
        <v>68</v>
      </c>
      <c r="B61" s="273" t="s">
        <v>80</v>
      </c>
      <c r="C61" s="269"/>
      <c r="D61" s="270">
        <v>30000</v>
      </c>
      <c r="E61" s="271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7" t="s">
        <v>74</v>
      </c>
      <c r="B62" s="268" t="s">
        <v>269</v>
      </c>
      <c r="C62" s="269"/>
      <c r="D62" s="270">
        <v>40000</v>
      </c>
      <c r="E62" s="281" t="s">
        <v>268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7"/>
      <c r="B63" s="268"/>
      <c r="C63" s="269"/>
      <c r="D63" s="270"/>
      <c r="E63" s="272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7"/>
      <c r="B64" s="268"/>
      <c r="C64" s="269"/>
      <c r="D64" s="270"/>
      <c r="E64" s="272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7"/>
      <c r="B65" s="268"/>
      <c r="C65" s="269"/>
      <c r="D65" s="270"/>
      <c r="E65" s="272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7"/>
      <c r="B66" s="268"/>
      <c r="C66" s="269"/>
      <c r="D66" s="270"/>
      <c r="E66" s="271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7"/>
      <c r="B67" s="268"/>
      <c r="C67" s="269"/>
      <c r="D67" s="270"/>
      <c r="E67" s="272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1" t="s">
        <v>65</v>
      </c>
      <c r="B68" s="262" t="s">
        <v>69</v>
      </c>
      <c r="C68" s="263"/>
      <c r="D68" s="340">
        <v>339598</v>
      </c>
      <c r="E68" s="266" t="s">
        <v>271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1" t="s">
        <v>65</v>
      </c>
      <c r="B69" s="262" t="s">
        <v>66</v>
      </c>
      <c r="C69" s="263"/>
      <c r="D69" s="340">
        <v>300679</v>
      </c>
      <c r="E69" s="266" t="s">
        <v>266</v>
      </c>
      <c r="F69" s="55">
        <v>8072</v>
      </c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1" t="s">
        <v>65</v>
      </c>
      <c r="B70" s="262" t="s">
        <v>78</v>
      </c>
      <c r="C70" s="263"/>
      <c r="D70" s="340">
        <v>371756</v>
      </c>
      <c r="E70" s="266" t="s">
        <v>268</v>
      </c>
      <c r="F70" s="299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1" t="s">
        <v>65</v>
      </c>
      <c r="B71" s="262" t="s">
        <v>105</v>
      </c>
      <c r="C71" s="263"/>
      <c r="D71" s="340">
        <v>68955</v>
      </c>
      <c r="E71" s="275" t="s">
        <v>258</v>
      </c>
      <c r="F71" s="299"/>
      <c r="G71" s="305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1" t="s">
        <v>65</v>
      </c>
      <c r="B72" s="262" t="s">
        <v>101</v>
      </c>
      <c r="C72" s="263"/>
      <c r="D72" s="340">
        <v>349519</v>
      </c>
      <c r="E72" s="265" t="s">
        <v>268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1" t="s">
        <v>65</v>
      </c>
      <c r="B73" s="262" t="s">
        <v>82</v>
      </c>
      <c r="C73" s="263"/>
      <c r="D73" s="340">
        <v>274467</v>
      </c>
      <c r="E73" s="266" t="s">
        <v>271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1" t="s">
        <v>65</v>
      </c>
      <c r="B74" s="262" t="s">
        <v>243</v>
      </c>
      <c r="C74" s="263"/>
      <c r="D74" s="340">
        <v>61308</v>
      </c>
      <c r="E74" s="266" t="s">
        <v>239</v>
      </c>
      <c r="F74" s="299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1" t="s">
        <v>65</v>
      </c>
      <c r="B75" s="262" t="s">
        <v>253</v>
      </c>
      <c r="C75" s="263"/>
      <c r="D75" s="340">
        <v>8000</v>
      </c>
      <c r="E75" s="266" t="s">
        <v>249</v>
      </c>
      <c r="F75" s="299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1"/>
      <c r="B76" s="262"/>
      <c r="C76" s="263"/>
      <c r="D76" s="264"/>
      <c r="E76" s="266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1"/>
      <c r="B77" s="262"/>
      <c r="C77" s="263"/>
      <c r="D77" s="264"/>
      <c r="E77" s="266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1"/>
      <c r="B78" s="262"/>
      <c r="C78" s="263"/>
      <c r="D78" s="264"/>
      <c r="E78" s="275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1"/>
      <c r="B79" s="262"/>
      <c r="C79" s="263"/>
      <c r="D79" s="264"/>
      <c r="E79" s="265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1"/>
      <c r="B80" s="262"/>
      <c r="C80" s="263"/>
      <c r="D80" s="264"/>
      <c r="E80" s="266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84"/>
      <c r="B84" s="389" t="s">
        <v>264</v>
      </c>
      <c r="C84" s="386"/>
      <c r="D84" s="387">
        <v>496960</v>
      </c>
      <c r="E84" s="388" t="s">
        <v>258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4" t="s">
        <v>278</v>
      </c>
      <c r="B85" s="385" t="s">
        <v>263</v>
      </c>
      <c r="C85" s="386" t="s">
        <v>274</v>
      </c>
      <c r="D85" s="387">
        <v>16000</v>
      </c>
      <c r="E85" s="388" t="s">
        <v>258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477"/>
      <c r="B87" s="385" t="s">
        <v>275</v>
      </c>
      <c r="C87" s="386"/>
      <c r="D87" s="387">
        <v>370800</v>
      </c>
      <c r="E87" s="388" t="s">
        <v>272</v>
      </c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477" t="s">
        <v>277</v>
      </c>
      <c r="B88" s="478" t="s">
        <v>276</v>
      </c>
      <c r="C88" s="386" t="s">
        <v>274</v>
      </c>
      <c r="D88" s="387">
        <v>24000</v>
      </c>
      <c r="E88" s="388" t="s">
        <v>272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1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0" t="s">
        <v>25</v>
      </c>
      <c r="B119" s="421"/>
      <c r="C119" s="424"/>
      <c r="D119" s="201">
        <f>SUM(D37:D118)</f>
        <v>4439050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0" t="s">
        <v>26</v>
      </c>
      <c r="B121" s="421"/>
      <c r="C121" s="421"/>
      <c r="D121" s="201">
        <f>D119+L121</f>
        <v>4439050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6.5703125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4" t="s">
        <v>85</v>
      </c>
      <c r="B1" s="435"/>
      <c r="C1" s="435"/>
      <c r="D1" s="435"/>
      <c r="E1" s="436"/>
      <c r="F1" s="5"/>
      <c r="G1" s="5"/>
      <c r="H1" s="5"/>
      <c r="I1" s="449"/>
      <c r="J1" s="449"/>
      <c r="K1" s="449"/>
    </row>
    <row r="2" spans="1:18" ht="20.25">
      <c r="A2" s="443" t="s">
        <v>60</v>
      </c>
      <c r="B2" s="444"/>
      <c r="C2" s="444"/>
      <c r="D2" s="444"/>
      <c r="E2" s="445"/>
      <c r="F2" s="5"/>
      <c r="G2" s="5"/>
      <c r="H2" s="5"/>
      <c r="I2" s="236" t="s">
        <v>87</v>
      </c>
      <c r="J2" s="236" t="s">
        <v>93</v>
      </c>
      <c r="K2" s="236" t="s">
        <v>88</v>
      </c>
      <c r="L2" s="236" t="s">
        <v>4</v>
      </c>
      <c r="M2" s="236" t="s">
        <v>89</v>
      </c>
    </row>
    <row r="3" spans="1:18" ht="23.25">
      <c r="A3" s="437" t="s">
        <v>273</v>
      </c>
      <c r="B3" s="438"/>
      <c r="C3" s="438"/>
      <c r="D3" s="438"/>
      <c r="E3" s="439"/>
      <c r="F3" s="5"/>
      <c r="G3" s="10"/>
      <c r="H3" s="10"/>
      <c r="I3" s="24" t="s">
        <v>90</v>
      </c>
      <c r="J3" s="306">
        <v>30000</v>
      </c>
      <c r="K3" s="298">
        <v>10000</v>
      </c>
      <c r="L3" s="30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6" t="s">
        <v>63</v>
      </c>
      <c r="B4" s="447"/>
      <c r="C4" s="447"/>
      <c r="D4" s="447"/>
      <c r="E4" s="448"/>
      <c r="F4" s="5"/>
      <c r="G4" s="40"/>
      <c r="H4" s="40"/>
      <c r="I4" s="24" t="s">
        <v>91</v>
      </c>
      <c r="J4" s="306">
        <v>9000</v>
      </c>
      <c r="K4" s="306">
        <v>5900</v>
      </c>
      <c r="L4" s="306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0" t="s">
        <v>58</v>
      </c>
      <c r="B5" s="223">
        <v>13000000</v>
      </c>
      <c r="C5" s="37"/>
      <c r="D5" s="37" t="s">
        <v>10</v>
      </c>
      <c r="E5" s="239">
        <v>9967343</v>
      </c>
      <c r="F5" s="33"/>
      <c r="G5" s="235"/>
      <c r="H5" s="235"/>
      <c r="I5" s="24" t="s">
        <v>86</v>
      </c>
      <c r="J5" s="306">
        <v>24500</v>
      </c>
      <c r="K5" s="298">
        <v>10000</v>
      </c>
      <c r="L5" s="306">
        <f t="shared" si="0"/>
        <v>34500</v>
      </c>
      <c r="M5" s="24" t="s">
        <v>92</v>
      </c>
      <c r="O5" s="7"/>
      <c r="P5" s="7"/>
      <c r="Q5" s="341">
        <v>40500</v>
      </c>
      <c r="R5" s="341" t="s">
        <v>200</v>
      </c>
    </row>
    <row r="6" spans="1:18" ht="21.75">
      <c r="A6" s="238" t="s">
        <v>6</v>
      </c>
      <c r="B6" s="223">
        <v>102098</v>
      </c>
      <c r="C6" s="39"/>
      <c r="D6" s="37" t="s">
        <v>193</v>
      </c>
      <c r="E6" s="239">
        <v>81659</v>
      </c>
      <c r="F6" s="7"/>
      <c r="G6" s="280"/>
      <c r="H6" s="232"/>
      <c r="I6" s="24" t="s">
        <v>86</v>
      </c>
      <c r="J6" s="306">
        <v>29500</v>
      </c>
      <c r="K6" s="298">
        <v>10000</v>
      </c>
      <c r="L6" s="306">
        <f t="shared" si="0"/>
        <v>39500</v>
      </c>
      <c r="M6" s="24" t="s">
        <v>92</v>
      </c>
      <c r="N6" s="7"/>
      <c r="P6" s="7"/>
      <c r="Q6" s="341">
        <v>35000</v>
      </c>
      <c r="R6" s="341" t="s">
        <v>201</v>
      </c>
    </row>
    <row r="7" spans="1:18" ht="21.75">
      <c r="A7" s="240"/>
      <c r="B7" s="223"/>
      <c r="C7" s="39"/>
      <c r="D7" s="37" t="s">
        <v>64</v>
      </c>
      <c r="E7" s="239">
        <v>285429</v>
      </c>
      <c r="F7" s="7"/>
      <c r="G7" s="279"/>
      <c r="H7" s="232"/>
      <c r="I7" s="306" t="s">
        <v>86</v>
      </c>
      <c r="J7" s="306">
        <v>35000</v>
      </c>
      <c r="K7" s="306">
        <v>10000</v>
      </c>
      <c r="L7" s="306">
        <f t="shared" si="0"/>
        <v>45000</v>
      </c>
      <c r="M7" s="306" t="s">
        <v>92</v>
      </c>
      <c r="N7" s="307" t="s">
        <v>98</v>
      </c>
      <c r="P7" s="7"/>
      <c r="Q7" s="341">
        <v>28100</v>
      </c>
      <c r="R7" s="341" t="s">
        <v>202</v>
      </c>
    </row>
    <row r="8" spans="1:18" ht="21.75">
      <c r="A8" s="238"/>
      <c r="B8" s="223"/>
      <c r="C8" s="37"/>
      <c r="D8" s="353"/>
      <c r="E8" s="239"/>
      <c r="F8" s="7"/>
      <c r="G8" s="219"/>
      <c r="H8" s="219"/>
      <c r="I8" s="306" t="s">
        <v>86</v>
      </c>
      <c r="J8" s="306"/>
      <c r="K8" s="306">
        <v>10000</v>
      </c>
      <c r="L8" s="306">
        <f t="shared" si="0"/>
        <v>10000</v>
      </c>
      <c r="M8" s="306" t="s">
        <v>78</v>
      </c>
      <c r="N8" s="307" t="s">
        <v>103</v>
      </c>
      <c r="O8" s="7"/>
      <c r="P8" s="7"/>
      <c r="Q8" s="342">
        <f>SUM(Q5:Q7)</f>
        <v>103600</v>
      </c>
      <c r="R8" s="298" t="s">
        <v>4</v>
      </c>
    </row>
    <row r="9" spans="1:18" ht="23.25">
      <c r="A9" s="238" t="s">
        <v>81</v>
      </c>
      <c r="B9" s="223">
        <v>29786</v>
      </c>
      <c r="C9" s="38"/>
      <c r="D9" s="353" t="s">
        <v>11</v>
      </c>
      <c r="E9" s="256">
        <v>4439050</v>
      </c>
      <c r="F9" s="7"/>
      <c r="G9" s="104"/>
      <c r="H9" s="104"/>
      <c r="I9" s="306" t="s">
        <v>110</v>
      </c>
      <c r="J9" s="306">
        <v>19250</v>
      </c>
      <c r="K9" s="306">
        <v>0</v>
      </c>
      <c r="L9" s="306">
        <f t="shared" si="0"/>
        <v>19250</v>
      </c>
      <c r="M9" s="24" t="s">
        <v>78</v>
      </c>
      <c r="N9" s="307" t="s">
        <v>109</v>
      </c>
      <c r="O9" s="7"/>
      <c r="P9" s="7"/>
      <c r="Q9" s="7"/>
      <c r="R9" s="7"/>
    </row>
    <row r="10" spans="1:18" ht="23.25">
      <c r="A10" s="238" t="s">
        <v>209</v>
      </c>
      <c r="B10" s="223">
        <v>0</v>
      </c>
      <c r="C10" s="38"/>
      <c r="D10" s="353" t="s">
        <v>240</v>
      </c>
      <c r="E10" s="339">
        <v>-2210279</v>
      </c>
      <c r="F10" s="7"/>
      <c r="G10" s="219"/>
      <c r="H10" s="219"/>
      <c r="I10" s="24" t="s">
        <v>114</v>
      </c>
      <c r="J10" s="306">
        <v>16500</v>
      </c>
      <c r="K10" s="306">
        <v>0</v>
      </c>
      <c r="L10" s="306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7" t="s">
        <v>104</v>
      </c>
      <c r="B11" s="313">
        <f>B6-B9-B10</f>
        <v>72312</v>
      </c>
      <c r="C11" s="38"/>
      <c r="D11" s="37"/>
      <c r="E11" s="241"/>
      <c r="F11" s="7"/>
      <c r="G11" s="219"/>
      <c r="H11" s="219"/>
      <c r="I11" s="297" t="s">
        <v>86</v>
      </c>
      <c r="J11" s="31">
        <v>29500</v>
      </c>
      <c r="K11" s="31">
        <v>10000</v>
      </c>
      <c r="L11" s="306">
        <f t="shared" si="0"/>
        <v>39500</v>
      </c>
      <c r="M11" s="31" t="s">
        <v>83</v>
      </c>
      <c r="N11" s="297" t="s">
        <v>134</v>
      </c>
      <c r="O11" s="7"/>
      <c r="P11" s="7"/>
      <c r="Q11" s="7"/>
      <c r="R11" s="7"/>
    </row>
    <row r="12" spans="1:18" ht="21.75">
      <c r="A12" s="240"/>
      <c r="B12" s="223"/>
      <c r="C12" s="38"/>
      <c r="D12" s="302" t="s">
        <v>137</v>
      </c>
      <c r="E12" s="303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8">
        <v>10000</v>
      </c>
      <c r="L12" s="306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5" customFormat="1" ht="21.75">
      <c r="A13" s="352"/>
      <c r="B13" s="304"/>
      <c r="C13" s="38"/>
      <c r="D13" s="302" t="s">
        <v>126</v>
      </c>
      <c r="E13" s="303">
        <v>36170</v>
      </c>
      <c r="F13" s="7"/>
      <c r="G13" s="219"/>
      <c r="H13" s="220"/>
      <c r="I13" s="297" t="s">
        <v>132</v>
      </c>
      <c r="J13" s="31"/>
      <c r="K13" s="298">
        <v>10000</v>
      </c>
      <c r="L13" s="306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0"/>
      <c r="B14" s="223"/>
      <c r="C14" s="38"/>
      <c r="D14" s="302" t="s">
        <v>112</v>
      </c>
      <c r="E14" s="303">
        <v>224900</v>
      </c>
      <c r="F14" s="7"/>
      <c r="G14" s="248" t="s">
        <v>12</v>
      </c>
      <c r="H14" s="221"/>
      <c r="I14" s="297" t="s">
        <v>131</v>
      </c>
      <c r="J14" s="31"/>
      <c r="K14" s="31">
        <v>10000</v>
      </c>
      <c r="L14" s="306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0"/>
      <c r="B15" s="223"/>
      <c r="C15" s="38"/>
      <c r="D15" s="302" t="s">
        <v>183</v>
      </c>
      <c r="E15" s="303">
        <v>149890</v>
      </c>
      <c r="F15" s="7"/>
      <c r="G15" s="249"/>
      <c r="H15" s="221"/>
      <c r="I15" s="31"/>
      <c r="J15" s="31"/>
      <c r="K15" s="31"/>
      <c r="L15" s="306">
        <f t="shared" si="0"/>
        <v>0</v>
      </c>
      <c r="M15" s="31"/>
      <c r="N15" s="308"/>
      <c r="O15" s="7"/>
      <c r="P15" s="7"/>
      <c r="Q15" s="7"/>
      <c r="R15" s="7"/>
    </row>
    <row r="16" spans="1:18" ht="21.75">
      <c r="A16" s="240"/>
      <c r="B16" s="304"/>
      <c r="C16" s="38"/>
      <c r="D16" s="257"/>
      <c r="E16" s="258"/>
      <c r="F16" s="5"/>
      <c r="G16" s="12"/>
      <c r="H16" s="278"/>
      <c r="I16" s="31"/>
      <c r="J16" s="31"/>
      <c r="K16" s="31"/>
      <c r="L16" s="306">
        <f t="shared" si="0"/>
        <v>0</v>
      </c>
      <c r="M16" s="31"/>
      <c r="N16" s="308"/>
      <c r="O16" s="7"/>
      <c r="P16" s="7"/>
      <c r="Q16" s="7"/>
      <c r="R16" s="7"/>
    </row>
    <row r="17" spans="1:18" ht="21.75">
      <c r="A17" s="238" t="s">
        <v>5</v>
      </c>
      <c r="B17" s="224">
        <f>B5+B11</f>
        <v>13072312</v>
      </c>
      <c r="C17" s="38"/>
      <c r="D17" s="38" t="s">
        <v>7</v>
      </c>
      <c r="E17" s="241">
        <f>SUM(E5:E16)</f>
        <v>13072312</v>
      </c>
      <c r="F17" s="5"/>
      <c r="G17" s="105">
        <f>B17-E17</f>
        <v>0</v>
      </c>
      <c r="H17" s="278"/>
      <c r="I17" s="450" t="s">
        <v>135</v>
      </c>
      <c r="J17" s="450"/>
      <c r="K17" s="450"/>
      <c r="L17" s="309">
        <f>SUM(L3:L16)</f>
        <v>311650</v>
      </c>
      <c r="M17" s="309"/>
      <c r="N17" s="7"/>
      <c r="O17" s="7"/>
      <c r="P17" s="7"/>
      <c r="Q17" s="7"/>
      <c r="R17" s="7"/>
    </row>
    <row r="18" spans="1:18" ht="21.75">
      <c r="A18" s="238"/>
      <c r="B18" s="237" t="s">
        <v>12</v>
      </c>
      <c r="C18" s="38"/>
      <c r="D18" s="38"/>
      <c r="E18" s="242"/>
      <c r="F18" s="5"/>
      <c r="G18" s="9"/>
      <c r="H18" s="278"/>
      <c r="I18" s="451" t="s">
        <v>96</v>
      </c>
      <c r="J18" s="451"/>
      <c r="K18" s="451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0" t="s">
        <v>13</v>
      </c>
      <c r="B19" s="441"/>
      <c r="C19" s="441"/>
      <c r="D19" s="441"/>
      <c r="E19" s="442"/>
      <c r="F19" s="5"/>
      <c r="G19" s="8"/>
      <c r="H19" s="8"/>
      <c r="I19" s="458" t="s">
        <v>161</v>
      </c>
      <c r="J19" s="458"/>
      <c r="K19" s="45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4" t="s">
        <v>179</v>
      </c>
      <c r="B20" s="336">
        <v>301654</v>
      </c>
      <c r="C20" s="245"/>
      <c r="D20" s="259" t="s">
        <v>173</v>
      </c>
      <c r="E20" s="260">
        <v>371756</v>
      </c>
      <c r="F20" s="5"/>
      <c r="G20" s="16"/>
      <c r="H20" s="16"/>
      <c r="I20" s="452" t="s">
        <v>139</v>
      </c>
      <c r="J20" s="452"/>
      <c r="K20" s="45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4" t="s">
        <v>270</v>
      </c>
      <c r="B21" s="113">
        <v>40000</v>
      </c>
      <c r="C21" s="37"/>
      <c r="D21" s="234" t="s">
        <v>171</v>
      </c>
      <c r="E21" s="243">
        <v>339598</v>
      </c>
      <c r="G21" s="17"/>
      <c r="H21" s="17"/>
      <c r="I21" s="453" t="s">
        <v>160</v>
      </c>
      <c r="J21" s="454"/>
      <c r="K21" s="455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4" t="s">
        <v>178</v>
      </c>
      <c r="B22" s="113">
        <v>287805</v>
      </c>
      <c r="C22" s="37"/>
      <c r="D22" s="234" t="s">
        <v>172</v>
      </c>
      <c r="E22" s="243">
        <v>300679</v>
      </c>
      <c r="I22" s="458" t="s">
        <v>163</v>
      </c>
      <c r="J22" s="458"/>
      <c r="K22" s="458"/>
      <c r="L22" s="338">
        <v>20000</v>
      </c>
      <c r="M22" s="338"/>
      <c r="N22" s="7"/>
      <c r="O22" s="7"/>
      <c r="P22" s="7"/>
      <c r="Q22" s="7"/>
      <c r="R22" s="7"/>
    </row>
    <row r="23" spans="1:18" ht="21.75" customHeight="1">
      <c r="A23" s="244" t="s">
        <v>228</v>
      </c>
      <c r="B23" s="113">
        <v>151000</v>
      </c>
      <c r="C23" s="37"/>
      <c r="D23" s="234" t="s">
        <v>175</v>
      </c>
      <c r="E23" s="243">
        <v>349519</v>
      </c>
      <c r="I23" s="459" t="s">
        <v>184</v>
      </c>
      <c r="J23" s="460"/>
      <c r="K23" s="461"/>
      <c r="L23" s="338">
        <v>40000</v>
      </c>
      <c r="M23" s="338"/>
      <c r="N23" s="7"/>
      <c r="O23" s="7"/>
      <c r="P23" s="7"/>
      <c r="Q23" s="7"/>
      <c r="R23" s="7"/>
    </row>
    <row r="24" spans="1:18" ht="21.75" customHeight="1">
      <c r="A24" s="244" t="s">
        <v>244</v>
      </c>
      <c r="B24" s="113">
        <v>16125</v>
      </c>
      <c r="C24" s="37"/>
      <c r="D24" s="300" t="s">
        <v>176</v>
      </c>
      <c r="E24" s="301">
        <v>274467</v>
      </c>
      <c r="I24" s="458" t="s">
        <v>223</v>
      </c>
      <c r="J24" s="458"/>
      <c r="K24" s="458"/>
      <c r="L24" s="323">
        <v>30000</v>
      </c>
      <c r="M24" s="323"/>
      <c r="N24" s="7"/>
      <c r="O24" s="7"/>
      <c r="P24" s="7"/>
      <c r="Q24" s="7"/>
      <c r="R24" s="7"/>
    </row>
    <row r="25" spans="1:18" ht="21.75">
      <c r="A25" s="335" t="s">
        <v>180</v>
      </c>
      <c r="B25" s="337">
        <v>85100</v>
      </c>
      <c r="C25" s="114"/>
      <c r="D25" s="234" t="s">
        <v>174</v>
      </c>
      <c r="E25" s="243">
        <v>68955</v>
      </c>
      <c r="I25" s="450" t="s">
        <v>164</v>
      </c>
      <c r="J25" s="450"/>
      <c r="K25" s="450"/>
      <c r="L25" s="309">
        <f>L17-L18-L19-L20-L21-L22-L23-L24</f>
        <v>98150</v>
      </c>
      <c r="M25" s="309"/>
      <c r="N25" s="7"/>
      <c r="O25" s="7"/>
      <c r="P25" s="7"/>
      <c r="Q25" s="7"/>
      <c r="R25" s="7"/>
    </row>
    <row r="26" spans="1:18" ht="21.75">
      <c r="A26" s="347" t="s">
        <v>215</v>
      </c>
      <c r="B26" s="348">
        <v>84566</v>
      </c>
      <c r="C26" s="349"/>
      <c r="D26" s="350" t="s">
        <v>245</v>
      </c>
      <c r="E26" s="351">
        <v>61308</v>
      </c>
      <c r="N26" s="7"/>
      <c r="O26" s="7"/>
      <c r="P26" s="7"/>
      <c r="Q26" s="7"/>
      <c r="R26" s="7"/>
    </row>
    <row r="27" spans="1:18" s="255" customFormat="1" ht="21.75">
      <c r="A27" s="347" t="s">
        <v>227</v>
      </c>
      <c r="B27" s="348">
        <v>81850</v>
      </c>
      <c r="C27" s="349"/>
      <c r="D27" s="350" t="s">
        <v>177</v>
      </c>
      <c r="E27" s="351">
        <v>20000</v>
      </c>
      <c r="N27" s="7"/>
      <c r="O27" s="7"/>
      <c r="P27" s="7"/>
      <c r="Q27" s="7"/>
      <c r="R27" s="7"/>
    </row>
    <row r="28" spans="1:18" ht="20.100000000000001" customHeight="1">
      <c r="A28" s="244" t="s">
        <v>222</v>
      </c>
      <c r="B28" s="113">
        <v>161693</v>
      </c>
      <c r="C28" s="114"/>
      <c r="D28" s="234" t="s">
        <v>235</v>
      </c>
      <c r="E28" s="243">
        <v>31230</v>
      </c>
      <c r="I28" s="462" t="s">
        <v>232</v>
      </c>
      <c r="J28" s="463"/>
      <c r="K28" s="463"/>
      <c r="L28" s="463"/>
      <c r="M28" s="464"/>
    </row>
    <row r="29" spans="1:18" ht="20.100000000000001" customHeight="1">
      <c r="A29" s="244" t="s">
        <v>166</v>
      </c>
      <c r="B29" s="113">
        <v>44100</v>
      </c>
      <c r="C29" s="114"/>
      <c r="D29" s="234" t="s">
        <v>254</v>
      </c>
      <c r="E29" s="243">
        <v>30000</v>
      </c>
      <c r="I29" s="456" t="s">
        <v>126</v>
      </c>
      <c r="J29" s="456"/>
      <c r="K29" s="457"/>
      <c r="L29" s="358">
        <v>213170</v>
      </c>
      <c r="M29" s="359"/>
      <c r="N29" s="7"/>
      <c r="O29" s="7"/>
      <c r="P29" s="7"/>
      <c r="Q29" s="7"/>
      <c r="R29" s="7"/>
    </row>
    <row r="30" spans="1:18" ht="21.75">
      <c r="A30" s="479" t="s">
        <v>279</v>
      </c>
      <c r="B30" s="113">
        <v>36000</v>
      </c>
      <c r="C30" s="114"/>
      <c r="D30" s="234" t="s">
        <v>170</v>
      </c>
      <c r="E30" s="243">
        <v>300000</v>
      </c>
      <c r="I30" s="465" t="s">
        <v>155</v>
      </c>
      <c r="J30" s="452"/>
      <c r="K30" s="452"/>
      <c r="L30" s="356">
        <v>79500</v>
      </c>
      <c r="M30" s="356" t="s">
        <v>233</v>
      </c>
      <c r="N30" s="7"/>
      <c r="O30" s="7"/>
      <c r="P30" s="7"/>
      <c r="Q30" s="7"/>
      <c r="R30" s="7"/>
    </row>
    <row r="31" spans="1:18" ht="24" thickBot="1">
      <c r="A31" s="390" t="s">
        <v>265</v>
      </c>
      <c r="B31" s="391">
        <v>496960</v>
      </c>
      <c r="C31" s="392"/>
      <c r="D31" s="393" t="s">
        <v>280</v>
      </c>
      <c r="E31" s="394">
        <v>370800</v>
      </c>
      <c r="I31" s="465" t="s">
        <v>155</v>
      </c>
      <c r="J31" s="452"/>
      <c r="K31" s="452"/>
      <c r="L31" s="356">
        <v>47500</v>
      </c>
      <c r="M31" s="356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0"/>
      <c r="E32" s="371"/>
      <c r="I32" s="465" t="s">
        <v>155</v>
      </c>
      <c r="J32" s="452"/>
      <c r="K32" s="452"/>
      <c r="L32" s="356">
        <v>50000</v>
      </c>
      <c r="M32" s="356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0"/>
      <c r="E33" s="371"/>
      <c r="I33" s="459"/>
      <c r="J33" s="460"/>
      <c r="K33" s="461"/>
      <c r="L33" s="356"/>
      <c r="M33" s="356"/>
      <c r="N33" s="7"/>
      <c r="O33" s="7"/>
      <c r="P33" s="7"/>
      <c r="Q33" s="7"/>
      <c r="R33" s="7"/>
    </row>
    <row r="34" spans="1:18" ht="15.75">
      <c r="I34" s="450" t="s">
        <v>97</v>
      </c>
      <c r="J34" s="450"/>
      <c r="K34" s="450"/>
      <c r="L34" s="355">
        <f>L29-L30-L31-L32-L33</f>
        <v>36170</v>
      </c>
      <c r="M34" s="355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2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6" t="s">
        <v>150</v>
      </c>
      <c r="B1" s="467"/>
      <c r="C1" s="247">
        <f>C73+G13+E1</f>
        <v>224900</v>
      </c>
      <c r="D1" s="251"/>
      <c r="E1" s="250">
        <v>30000</v>
      </c>
    </row>
    <row r="2" spans="1:12" ht="15">
      <c r="A2" s="250"/>
      <c r="B2" s="250"/>
      <c r="C2" s="250"/>
      <c r="D2" s="250"/>
      <c r="E2" s="250"/>
      <c r="F2" s="396" t="s">
        <v>219</v>
      </c>
      <c r="G2" s="397">
        <v>23800</v>
      </c>
      <c r="H2" s="398"/>
    </row>
    <row r="3" spans="1:12" ht="15.75">
      <c r="A3" s="236" t="s">
        <v>71</v>
      </c>
      <c r="B3" s="236" t="s">
        <v>72</v>
      </c>
      <c r="C3" s="236" t="s">
        <v>36</v>
      </c>
      <c r="D3" s="236" t="s">
        <v>87</v>
      </c>
      <c r="F3" s="373" t="s">
        <v>212</v>
      </c>
      <c r="G3" s="320">
        <v>187100</v>
      </c>
      <c r="H3" s="374" t="s">
        <v>207</v>
      </c>
      <c r="J3" s="470" t="s">
        <v>158</v>
      </c>
      <c r="K3" s="470"/>
      <c r="L3" s="470"/>
    </row>
    <row r="4" spans="1:12">
      <c r="A4" s="24" t="s">
        <v>211</v>
      </c>
      <c r="B4" s="24" t="s">
        <v>167</v>
      </c>
      <c r="C4" s="322">
        <v>4400</v>
      </c>
      <c r="D4" s="24"/>
      <c r="E4" s="60"/>
      <c r="F4" s="399" t="s">
        <v>145</v>
      </c>
      <c r="G4" s="395">
        <v>6000</v>
      </c>
      <c r="H4" s="400" t="s">
        <v>144</v>
      </c>
      <c r="I4" s="318"/>
      <c r="J4" s="311" t="s">
        <v>124</v>
      </c>
      <c r="K4" s="312">
        <v>5000</v>
      </c>
      <c r="L4" s="311" t="s">
        <v>122</v>
      </c>
    </row>
    <row r="5" spans="1:12" ht="15">
      <c r="A5" s="24" t="s">
        <v>216</v>
      </c>
      <c r="B5" s="24" t="s">
        <v>167</v>
      </c>
      <c r="C5" s="346">
        <v>1000</v>
      </c>
      <c r="D5" s="24"/>
      <c r="E5" s="60"/>
      <c r="F5" s="373" t="s">
        <v>145</v>
      </c>
      <c r="G5" s="320">
        <v>6000</v>
      </c>
      <c r="H5" s="374" t="s">
        <v>148</v>
      </c>
      <c r="I5" s="318"/>
      <c r="J5" s="311" t="s">
        <v>123</v>
      </c>
      <c r="K5" s="312">
        <v>5000</v>
      </c>
      <c r="L5" s="311" t="s">
        <v>122</v>
      </c>
    </row>
    <row r="6" spans="1:12" ht="15">
      <c r="A6" s="24" t="s">
        <v>220</v>
      </c>
      <c r="B6" s="24" t="s">
        <v>167</v>
      </c>
      <c r="C6" s="345">
        <v>8400</v>
      </c>
      <c r="D6" s="24"/>
      <c r="E6" s="60"/>
      <c r="F6" s="373" t="s">
        <v>145</v>
      </c>
      <c r="G6" s="320">
        <v>6000</v>
      </c>
      <c r="H6" s="374" t="s">
        <v>149</v>
      </c>
      <c r="I6" s="318"/>
      <c r="J6" s="312" t="s">
        <v>124</v>
      </c>
      <c r="K6" s="312">
        <v>8000</v>
      </c>
      <c r="L6" s="312" t="s">
        <v>125</v>
      </c>
    </row>
    <row r="7" spans="1:12" ht="15">
      <c r="A7" s="24" t="s">
        <v>224</v>
      </c>
      <c r="B7" s="24" t="s">
        <v>167</v>
      </c>
      <c r="C7" s="345">
        <v>6000</v>
      </c>
      <c r="D7" s="24"/>
      <c r="E7" s="60"/>
      <c r="F7" s="373"/>
      <c r="G7" s="320"/>
      <c r="H7" s="374"/>
      <c r="I7" s="319"/>
      <c r="J7" s="312" t="s">
        <v>123</v>
      </c>
      <c r="K7" s="312">
        <v>6000</v>
      </c>
      <c r="L7" s="312" t="s">
        <v>127</v>
      </c>
    </row>
    <row r="8" spans="1:12" ht="15">
      <c r="A8" s="24" t="s">
        <v>225</v>
      </c>
      <c r="B8" s="24" t="s">
        <v>167</v>
      </c>
      <c r="C8" s="345">
        <v>4000</v>
      </c>
      <c r="D8" s="24"/>
      <c r="E8" s="60"/>
      <c r="F8" s="373"/>
      <c r="G8" s="320"/>
      <c r="H8" s="374"/>
      <c r="J8" s="312" t="s">
        <v>123</v>
      </c>
      <c r="K8" s="312">
        <v>7000</v>
      </c>
      <c r="L8" s="312" t="s">
        <v>128</v>
      </c>
    </row>
    <row r="9" spans="1:12" ht="15">
      <c r="A9" s="357" t="s">
        <v>229</v>
      </c>
      <c r="B9" s="357" t="s">
        <v>230</v>
      </c>
      <c r="C9" s="298">
        <v>3000</v>
      </c>
      <c r="D9" s="357"/>
      <c r="E9" s="60"/>
      <c r="F9" s="373"/>
      <c r="G9" s="320"/>
      <c r="H9" s="374"/>
      <c r="J9" s="311" t="s">
        <v>119</v>
      </c>
      <c r="K9" s="312">
        <v>2000</v>
      </c>
      <c r="L9" s="311" t="s">
        <v>130</v>
      </c>
    </row>
    <row r="10" spans="1:12" ht="15">
      <c r="A10" s="24" t="s">
        <v>234</v>
      </c>
      <c r="B10" s="24" t="s">
        <v>167</v>
      </c>
      <c r="C10" s="345">
        <v>8000</v>
      </c>
      <c r="D10" s="24"/>
      <c r="E10" s="60"/>
      <c r="F10" s="375" t="s">
        <v>159</v>
      </c>
      <c r="G10" s="321">
        <f>SUM(G2:G9)</f>
        <v>228900</v>
      </c>
      <c r="H10" s="376"/>
      <c r="J10" s="311" t="s">
        <v>124</v>
      </c>
      <c r="K10" s="312">
        <v>7500</v>
      </c>
      <c r="L10" s="311" t="s">
        <v>136</v>
      </c>
    </row>
    <row r="11" spans="1:12">
      <c r="A11" s="24" t="s">
        <v>236</v>
      </c>
      <c r="B11" s="24" t="s">
        <v>167</v>
      </c>
      <c r="C11" s="345">
        <v>3200</v>
      </c>
      <c r="D11" s="24"/>
      <c r="E11" s="60"/>
      <c r="F11" s="377" t="s">
        <v>226</v>
      </c>
      <c r="G11" s="323">
        <v>176500</v>
      </c>
      <c r="H11" s="378" t="s">
        <v>225</v>
      </c>
      <c r="J11" s="311" t="s">
        <v>123</v>
      </c>
      <c r="K11" s="312">
        <v>20500</v>
      </c>
      <c r="L11" s="311" t="s">
        <v>136</v>
      </c>
    </row>
    <row r="12" spans="1:12">
      <c r="A12" s="24" t="s">
        <v>239</v>
      </c>
      <c r="B12" s="24" t="s">
        <v>167</v>
      </c>
      <c r="C12" s="345">
        <v>5300</v>
      </c>
      <c r="D12" s="24"/>
      <c r="E12" s="60"/>
      <c r="F12" s="379"/>
      <c r="G12" s="308"/>
      <c r="H12" s="380"/>
      <c r="J12" s="312" t="s">
        <v>123</v>
      </c>
      <c r="K12" s="312">
        <v>9000</v>
      </c>
      <c r="L12" s="312" t="s">
        <v>138</v>
      </c>
    </row>
    <row r="13" spans="1:12" ht="15.75" thickBot="1">
      <c r="A13" s="357" t="s">
        <v>239</v>
      </c>
      <c r="B13" s="357" t="s">
        <v>241</v>
      </c>
      <c r="C13" s="298">
        <v>6000</v>
      </c>
      <c r="D13" s="357"/>
      <c r="E13" s="60"/>
      <c r="F13" s="381"/>
      <c r="G13" s="382">
        <f>G10-G11</f>
        <v>52400</v>
      </c>
      <c r="H13" s="383"/>
      <c r="J13" s="312" t="s">
        <v>140</v>
      </c>
      <c r="K13" s="312">
        <v>13500</v>
      </c>
      <c r="L13" s="312" t="s">
        <v>138</v>
      </c>
    </row>
    <row r="14" spans="1:12">
      <c r="A14" s="24" t="s">
        <v>246</v>
      </c>
      <c r="B14" s="24" t="s">
        <v>167</v>
      </c>
      <c r="C14" s="360">
        <v>1000</v>
      </c>
      <c r="D14" s="24"/>
      <c r="E14" s="60"/>
      <c r="J14" s="312" t="s">
        <v>123</v>
      </c>
      <c r="K14" s="312">
        <v>1000</v>
      </c>
      <c r="L14" s="312" t="s">
        <v>141</v>
      </c>
    </row>
    <row r="15" spans="1:12" ht="13.5" thickBot="1">
      <c r="A15" s="24" t="s">
        <v>247</v>
      </c>
      <c r="B15" s="24" t="s">
        <v>167</v>
      </c>
      <c r="C15" s="345">
        <v>10500</v>
      </c>
      <c r="D15" s="24"/>
      <c r="E15" s="60"/>
      <c r="J15" s="312" t="s">
        <v>140</v>
      </c>
      <c r="K15" s="312">
        <v>34500</v>
      </c>
      <c r="L15" s="312" t="s">
        <v>141</v>
      </c>
    </row>
    <row r="16" spans="1:12" ht="15.75">
      <c r="A16" s="24" t="s">
        <v>249</v>
      </c>
      <c r="B16" s="24" t="s">
        <v>167</v>
      </c>
      <c r="C16" s="361">
        <v>4500</v>
      </c>
      <c r="D16" s="24"/>
      <c r="E16" s="60"/>
      <c r="F16" s="474" t="s">
        <v>262</v>
      </c>
      <c r="G16" s="475"/>
      <c r="H16" s="476"/>
      <c r="J16" s="312" t="s">
        <v>124</v>
      </c>
      <c r="K16" s="312">
        <v>500</v>
      </c>
      <c r="L16" s="312" t="s">
        <v>141</v>
      </c>
    </row>
    <row r="17" spans="1:12" ht="15" thickBot="1">
      <c r="A17" s="24" t="s">
        <v>255</v>
      </c>
      <c r="B17" s="24" t="s">
        <v>167</v>
      </c>
      <c r="C17" s="366">
        <v>5400</v>
      </c>
      <c r="D17" s="24"/>
      <c r="E17" s="218"/>
      <c r="F17" s="471" t="s">
        <v>231</v>
      </c>
      <c r="G17" s="472"/>
      <c r="H17" s="473"/>
      <c r="J17" s="312" t="s">
        <v>123</v>
      </c>
      <c r="K17" s="312">
        <v>6500</v>
      </c>
      <c r="L17" s="312" t="s">
        <v>142</v>
      </c>
    </row>
    <row r="18" spans="1:12">
      <c r="A18" s="24" t="s">
        <v>256</v>
      </c>
      <c r="B18" s="24" t="s">
        <v>167</v>
      </c>
      <c r="C18" s="345">
        <v>2400</v>
      </c>
      <c r="D18" s="24"/>
      <c r="E18" s="218"/>
      <c r="F18" s="362" t="s">
        <v>124</v>
      </c>
      <c r="G18" s="363">
        <v>16500</v>
      </c>
      <c r="H18" s="362" t="s">
        <v>225</v>
      </c>
      <c r="J18" s="312" t="s">
        <v>143</v>
      </c>
      <c r="K18" s="312">
        <v>2500</v>
      </c>
      <c r="L18" s="312" t="s">
        <v>142</v>
      </c>
    </row>
    <row r="19" spans="1:12">
      <c r="A19" s="24" t="s">
        <v>258</v>
      </c>
      <c r="B19" s="24" t="s">
        <v>167</v>
      </c>
      <c r="C19" s="369">
        <v>8600</v>
      </c>
      <c r="D19" s="24"/>
      <c r="E19" s="218"/>
      <c r="F19" s="323" t="s">
        <v>123</v>
      </c>
      <c r="G19" s="323">
        <v>15000</v>
      </c>
      <c r="H19" s="323" t="s">
        <v>229</v>
      </c>
      <c r="J19" s="311" t="s">
        <v>124</v>
      </c>
      <c r="K19" s="312">
        <v>4000</v>
      </c>
      <c r="L19" s="312" t="s">
        <v>142</v>
      </c>
    </row>
    <row r="20" spans="1:12">
      <c r="A20" s="357" t="s">
        <v>258</v>
      </c>
      <c r="B20" s="357" t="s">
        <v>260</v>
      </c>
      <c r="C20" s="298">
        <v>40000</v>
      </c>
      <c r="D20" s="357"/>
      <c r="E20" s="218"/>
      <c r="F20" s="323" t="s">
        <v>124</v>
      </c>
      <c r="G20" s="323">
        <v>27700</v>
      </c>
      <c r="H20" s="323" t="s">
        <v>229</v>
      </c>
      <c r="J20" s="314" t="s">
        <v>143</v>
      </c>
      <c r="K20" s="314">
        <v>23000</v>
      </c>
      <c r="L20" s="314" t="s">
        <v>144</v>
      </c>
    </row>
    <row r="21" spans="1:12">
      <c r="A21" s="24" t="s">
        <v>266</v>
      </c>
      <c r="B21" s="24" t="s">
        <v>167</v>
      </c>
      <c r="C21" s="345">
        <v>10900</v>
      </c>
      <c r="D21" s="24"/>
      <c r="E21" s="218"/>
      <c r="F21" s="323" t="s">
        <v>123</v>
      </c>
      <c r="G21" s="323">
        <v>34500</v>
      </c>
      <c r="H21" s="323" t="s">
        <v>234</v>
      </c>
      <c r="J21" s="315" t="s">
        <v>123</v>
      </c>
      <c r="K21" s="315">
        <v>6500</v>
      </c>
      <c r="L21" s="315" t="s">
        <v>146</v>
      </c>
    </row>
    <row r="22" spans="1:12">
      <c r="A22" s="24" t="s">
        <v>268</v>
      </c>
      <c r="B22" s="24" t="s">
        <v>167</v>
      </c>
      <c r="C22" s="395">
        <v>2900</v>
      </c>
      <c r="D22" s="24"/>
      <c r="E22" s="218"/>
      <c r="F22" s="323" t="s">
        <v>124</v>
      </c>
      <c r="G22" s="323">
        <v>17600</v>
      </c>
      <c r="H22" s="323" t="s">
        <v>234</v>
      </c>
      <c r="J22" s="312" t="s">
        <v>123</v>
      </c>
      <c r="K22" s="312">
        <v>2000</v>
      </c>
      <c r="L22" s="312" t="s">
        <v>147</v>
      </c>
    </row>
    <row r="23" spans="1:12">
      <c r="A23" s="357" t="s">
        <v>271</v>
      </c>
      <c r="B23" s="357" t="s">
        <v>230</v>
      </c>
      <c r="C23" s="298">
        <v>2000</v>
      </c>
      <c r="D23" s="357"/>
      <c r="E23" s="218"/>
      <c r="F23" s="323" t="s">
        <v>124</v>
      </c>
      <c r="G23" s="323">
        <v>6000</v>
      </c>
      <c r="H23" s="323" t="s">
        <v>236</v>
      </c>
      <c r="J23" s="316" t="s">
        <v>123</v>
      </c>
      <c r="K23" s="316">
        <v>9500</v>
      </c>
      <c r="L23" s="316" t="s">
        <v>148</v>
      </c>
    </row>
    <row r="24" spans="1:12">
      <c r="A24" s="24" t="s">
        <v>271</v>
      </c>
      <c r="B24" s="24" t="s">
        <v>167</v>
      </c>
      <c r="C24" s="345">
        <v>5000</v>
      </c>
      <c r="D24" s="24"/>
      <c r="E24" s="218"/>
      <c r="F24" s="323" t="s">
        <v>123</v>
      </c>
      <c r="G24" s="323">
        <v>13600</v>
      </c>
      <c r="H24" s="323" t="s">
        <v>239</v>
      </c>
      <c r="J24" s="312"/>
      <c r="K24" s="312"/>
      <c r="L24" s="312"/>
    </row>
    <row r="25" spans="1:12" ht="15">
      <c r="A25" s="24"/>
      <c r="B25" s="24"/>
      <c r="C25" s="345"/>
      <c r="D25" s="24"/>
      <c r="E25" s="218"/>
      <c r="F25" s="323" t="s">
        <v>124</v>
      </c>
      <c r="G25" s="323">
        <v>12000</v>
      </c>
      <c r="H25" s="354" t="s">
        <v>249</v>
      </c>
      <c r="J25" s="310" t="s">
        <v>4</v>
      </c>
      <c r="K25" s="310">
        <f>SUM(K4:K24)</f>
        <v>173500</v>
      </c>
      <c r="L25" s="310"/>
    </row>
    <row r="26" spans="1:12">
      <c r="A26" s="24"/>
      <c r="B26" s="24"/>
      <c r="C26" s="345"/>
      <c r="D26" s="24"/>
      <c r="E26" s="218"/>
      <c r="F26" s="323" t="s">
        <v>267</v>
      </c>
      <c r="G26" s="323">
        <v>3500</v>
      </c>
      <c r="H26" s="354" t="s">
        <v>266</v>
      </c>
    </row>
    <row r="27" spans="1:12">
      <c r="A27" s="24"/>
      <c r="B27" s="24"/>
      <c r="C27" s="345"/>
      <c r="D27" s="24"/>
      <c r="E27" s="218"/>
      <c r="F27" s="323" t="s">
        <v>123</v>
      </c>
      <c r="G27" s="323">
        <v>2000</v>
      </c>
      <c r="H27" s="323" t="s">
        <v>268</v>
      </c>
    </row>
    <row r="28" spans="1:12">
      <c r="A28" s="24"/>
      <c r="B28" s="24"/>
      <c r="C28" s="345"/>
      <c r="D28" s="24"/>
      <c r="E28" s="218"/>
      <c r="F28" s="364" t="s">
        <v>250</v>
      </c>
      <c r="G28" s="365">
        <v>100000</v>
      </c>
      <c r="H28" s="364" t="s">
        <v>251</v>
      </c>
    </row>
    <row r="29" spans="1:12">
      <c r="A29" s="24"/>
      <c r="B29" s="24"/>
      <c r="C29" s="345"/>
      <c r="D29" s="24"/>
      <c r="E29" s="218"/>
      <c r="F29" s="364" t="s">
        <v>252</v>
      </c>
      <c r="G29" s="365">
        <v>23800</v>
      </c>
      <c r="H29" s="364" t="s">
        <v>251</v>
      </c>
    </row>
    <row r="30" spans="1:12" ht="15">
      <c r="A30" s="24"/>
      <c r="B30" s="24"/>
      <c r="C30" s="345"/>
      <c r="D30" s="24"/>
      <c r="E30" s="218"/>
      <c r="F30" s="372" t="s">
        <v>261</v>
      </c>
      <c r="G30" s="372">
        <f>SUM(G18:G29)</f>
        <v>272200</v>
      </c>
      <c r="H30" s="372"/>
    </row>
    <row r="31" spans="1:12">
      <c r="A31" s="24"/>
      <c r="B31" s="24"/>
      <c r="C31" s="345"/>
      <c r="D31" s="24"/>
      <c r="E31" s="218"/>
      <c r="F31" s="7"/>
      <c r="G31" s="7"/>
      <c r="H31" s="7"/>
    </row>
    <row r="32" spans="1:12">
      <c r="A32" s="24"/>
      <c r="B32" s="24"/>
      <c r="C32" s="345"/>
      <c r="D32" s="24"/>
      <c r="E32" s="218"/>
      <c r="F32" s="7"/>
      <c r="G32" s="7"/>
      <c r="H32" s="7"/>
    </row>
    <row r="33" spans="1:8">
      <c r="A33" s="24"/>
      <c r="B33" s="24"/>
      <c r="C33" s="345"/>
      <c r="D33" s="24"/>
      <c r="E33" s="218"/>
      <c r="F33" s="7"/>
      <c r="G33" s="7"/>
      <c r="H33" s="7"/>
    </row>
    <row r="34" spans="1:8">
      <c r="A34" s="24"/>
      <c r="B34" s="24"/>
      <c r="C34" s="322"/>
      <c r="D34" s="24"/>
      <c r="E34" s="218"/>
      <c r="F34" s="7"/>
      <c r="G34" s="7"/>
      <c r="H34" s="7"/>
    </row>
    <row r="35" spans="1:8">
      <c r="A35" s="24"/>
      <c r="B35" s="24"/>
      <c r="C35" s="322"/>
      <c r="D35" s="24"/>
      <c r="E35" s="60"/>
      <c r="F35" s="7"/>
      <c r="G35" s="7"/>
      <c r="H35" s="7"/>
    </row>
    <row r="36" spans="1:8">
      <c r="A36" s="24"/>
      <c r="B36" s="24"/>
      <c r="C36" s="322"/>
      <c r="D36" s="24"/>
      <c r="E36" s="218"/>
      <c r="F36" s="7"/>
      <c r="G36" s="7"/>
      <c r="H36" s="7"/>
    </row>
    <row r="37" spans="1:8">
      <c r="A37" s="24"/>
      <c r="B37" s="24"/>
      <c r="C37" s="322"/>
      <c r="D37" s="24"/>
      <c r="E37" s="60"/>
      <c r="F37" s="2"/>
      <c r="G37" s="2"/>
      <c r="H37" s="2"/>
    </row>
    <row r="38" spans="1:8">
      <c r="A38" s="24"/>
      <c r="B38" s="24"/>
      <c r="C38" s="322"/>
      <c r="D38" s="24"/>
      <c r="E38" s="218"/>
    </row>
    <row r="39" spans="1:8">
      <c r="A39" s="24"/>
      <c r="B39" s="24"/>
      <c r="C39" s="322"/>
      <c r="D39" s="24"/>
      <c r="E39" s="218"/>
    </row>
    <row r="40" spans="1:8">
      <c r="A40" s="24"/>
      <c r="B40" s="24"/>
      <c r="C40" s="322"/>
      <c r="D40" s="24"/>
      <c r="E40" s="218"/>
    </row>
    <row r="41" spans="1:8">
      <c r="A41" s="24"/>
      <c r="B41" s="24"/>
      <c r="C41" s="322"/>
      <c r="D41" s="24"/>
      <c r="E41" s="218"/>
    </row>
    <row r="42" spans="1:8">
      <c r="A42" s="24"/>
      <c r="B42" s="24"/>
      <c r="C42" s="322"/>
      <c r="D42" s="24"/>
      <c r="E42" s="218"/>
    </row>
    <row r="43" spans="1:8">
      <c r="A43" s="24"/>
      <c r="B43" s="24"/>
      <c r="C43" s="322"/>
      <c r="D43" s="24"/>
      <c r="E43" s="294"/>
    </row>
    <row r="44" spans="1:8">
      <c r="A44" s="24"/>
      <c r="B44" s="24"/>
      <c r="C44" s="322"/>
      <c r="D44" s="24"/>
      <c r="E44" s="294"/>
    </row>
    <row r="45" spans="1:8">
      <c r="A45" s="24"/>
      <c r="B45" s="24"/>
      <c r="C45" s="322"/>
      <c r="D45" s="24"/>
      <c r="E45" s="294"/>
    </row>
    <row r="46" spans="1:8">
      <c r="A46" s="24"/>
      <c r="B46" s="24"/>
      <c r="C46" s="322"/>
      <c r="D46" s="24"/>
      <c r="E46" s="294"/>
    </row>
    <row r="47" spans="1:8">
      <c r="A47" s="24"/>
      <c r="B47" s="24"/>
      <c r="C47" s="322"/>
      <c r="D47" s="24"/>
      <c r="E47" s="294"/>
    </row>
    <row r="48" spans="1:8">
      <c r="A48" s="24"/>
      <c r="B48" s="24"/>
      <c r="C48" s="322"/>
      <c r="D48" s="24"/>
      <c r="E48" s="294"/>
    </row>
    <row r="49" spans="1:5">
      <c r="A49" s="24"/>
      <c r="B49" s="24"/>
      <c r="C49" s="322"/>
      <c r="D49" s="24"/>
      <c r="E49" s="294"/>
    </row>
    <row r="50" spans="1:5">
      <c r="A50" s="24"/>
      <c r="B50" s="24"/>
      <c r="C50" s="322"/>
      <c r="D50" s="24"/>
      <c r="E50" s="294"/>
    </row>
    <row r="51" spans="1:5">
      <c r="A51" s="24"/>
      <c r="B51" s="24"/>
      <c r="C51" s="322"/>
      <c r="D51" s="24"/>
      <c r="E51" s="294"/>
    </row>
    <row r="52" spans="1:5">
      <c r="A52" s="24"/>
      <c r="B52" s="24"/>
      <c r="C52" s="322"/>
      <c r="D52" s="24"/>
      <c r="E52" s="294"/>
    </row>
    <row r="53" spans="1:5">
      <c r="A53" s="24"/>
      <c r="B53" s="24"/>
      <c r="C53" s="322"/>
      <c r="D53" s="24"/>
      <c r="E53" s="294"/>
    </row>
    <row r="54" spans="1:5">
      <c r="A54" s="24"/>
      <c r="B54" s="24"/>
      <c r="C54" s="322"/>
      <c r="D54" s="24"/>
      <c r="E54" s="294"/>
    </row>
    <row r="55" spans="1:5">
      <c r="A55" s="24"/>
      <c r="B55" s="24"/>
      <c r="C55" s="322"/>
      <c r="D55" s="24"/>
      <c r="E55" s="294"/>
    </row>
    <row r="56" spans="1:5">
      <c r="A56" s="24"/>
      <c r="B56" s="24"/>
      <c r="C56" s="322"/>
      <c r="D56" s="24"/>
      <c r="E56" s="294"/>
    </row>
    <row r="57" spans="1:5">
      <c r="A57" s="24"/>
      <c r="B57" s="24"/>
      <c r="C57" s="322"/>
      <c r="D57" s="24"/>
      <c r="E57" s="294"/>
    </row>
    <row r="58" spans="1:5">
      <c r="A58" s="24"/>
      <c r="B58" s="24"/>
      <c r="C58" s="322"/>
      <c r="D58" s="24"/>
      <c r="E58" s="294"/>
    </row>
    <row r="59" spans="1:5">
      <c r="A59" s="24"/>
      <c r="B59" s="24"/>
      <c r="C59" s="322"/>
      <c r="D59" s="24"/>
      <c r="E59" s="294"/>
    </row>
    <row r="60" spans="1:5">
      <c r="A60" s="24"/>
      <c r="B60" s="24"/>
      <c r="C60" s="322"/>
      <c r="D60" s="24"/>
      <c r="E60" s="294"/>
    </row>
    <row r="61" spans="1:5">
      <c r="A61" s="24"/>
      <c r="B61" s="24"/>
      <c r="C61" s="322"/>
      <c r="D61" s="24"/>
      <c r="E61" s="294"/>
    </row>
    <row r="62" spans="1:5">
      <c r="A62" s="24"/>
      <c r="B62" s="24"/>
      <c r="C62" s="322"/>
      <c r="D62" s="24"/>
      <c r="E62" s="294"/>
    </row>
    <row r="63" spans="1:5">
      <c r="A63" s="24"/>
      <c r="B63" s="24"/>
      <c r="C63" s="322"/>
      <c r="D63" s="24"/>
      <c r="E63" s="294"/>
    </row>
    <row r="64" spans="1:5">
      <c r="A64" s="24"/>
      <c r="B64" s="24"/>
      <c r="C64" s="322"/>
      <c r="D64" s="24"/>
      <c r="E64" s="294"/>
    </row>
    <row r="65" spans="1:5">
      <c r="A65" s="24"/>
      <c r="B65" s="24"/>
      <c r="C65" s="322"/>
      <c r="D65" s="24"/>
      <c r="E65" s="294"/>
    </row>
    <row r="66" spans="1:5">
      <c r="A66" s="24"/>
      <c r="B66" s="24"/>
      <c r="C66" s="322"/>
      <c r="D66" s="24"/>
      <c r="E66" s="294"/>
    </row>
    <row r="67" spans="1:5">
      <c r="A67" s="24"/>
      <c r="B67" s="24"/>
      <c r="C67" s="322"/>
      <c r="D67" s="24"/>
      <c r="E67" s="294"/>
    </row>
    <row r="68" spans="1:5">
      <c r="A68" s="24"/>
      <c r="B68" s="24"/>
      <c r="C68" s="322"/>
      <c r="D68" s="24"/>
      <c r="E68" s="294"/>
    </row>
    <row r="69" spans="1:5">
      <c r="A69" s="24"/>
      <c r="B69" s="24"/>
      <c r="C69" s="322"/>
      <c r="D69" s="24"/>
      <c r="E69" s="294"/>
    </row>
    <row r="70" spans="1:5">
      <c r="A70" s="24"/>
      <c r="B70" s="24"/>
      <c r="C70" s="322"/>
      <c r="D70" s="24"/>
      <c r="E70" s="294"/>
    </row>
    <row r="71" spans="1:5">
      <c r="A71" s="24"/>
      <c r="B71" s="24"/>
      <c r="C71" s="322"/>
      <c r="D71" s="24"/>
      <c r="E71" s="294"/>
    </row>
    <row r="72" spans="1:5">
      <c r="A72" s="24"/>
      <c r="B72" s="24"/>
      <c r="C72" s="322"/>
      <c r="D72" s="24"/>
      <c r="E72" s="294"/>
    </row>
    <row r="73" spans="1:5">
      <c r="A73" s="468" t="s">
        <v>73</v>
      </c>
      <c r="B73" s="469"/>
      <c r="C73" s="276">
        <f>SUM(C4:C72)</f>
        <v>142500</v>
      </c>
      <c r="D73" s="277"/>
      <c r="E73" s="294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2022-08-23T19:31:41Z</dcterms:modified>
</cp:coreProperties>
</file>