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20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2" i="10"/>
  <c r="H6" i="19" l="1"/>
  <c r="J12" i="19" l="1"/>
  <c r="H44" i="19"/>
  <c r="L23" i="10" l="1"/>
  <c r="B10" i="10" l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charset val="1"/>
          </rPr>
          <t>store room fan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<sst xmlns="http://schemas.openxmlformats.org/spreadsheetml/2006/main" count="479" uniqueCount="240">
  <si>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</si>
  <si>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</si>
  <si>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</si>
  <si>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</si>
  <si>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</si>
  <si>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</si>
  <si>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</si>
  <si>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</si>
  <si>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</si>
  <si>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</si>
  <si>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</si>
  <si>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</si>
  <si>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</si>
  <si>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</si>
  <si>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</si>
  <si>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</si>
  <si>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</si>
  <si>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</si>
  <si>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</si>
  <si>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</si>
  <si>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</si>
  <si>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</si>
  <si>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</si>
  <si>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</si>
  <si>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</si>
  <si>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</si>
  <si>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</si>
  <si>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</si>
  <si>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</si>
  <si>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</si>
  <si>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</si>
  <si>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</si>
  <si>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</si>
  <si>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</si>
  <si>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</si>
  <si>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</si>
  <si>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</si>
  <si>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</si>
  <si>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</si>
  <si>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</si>
  <si>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</si>
  <si>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</si>
  <si>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</si>
  <si>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</si>
  <si>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</si>
  <si>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</si>
  <si>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</si>
  <si>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</si>
  <si>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</si>
  <si>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</si>
  <si>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</si>
  <si>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</si>
  <si>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</si>
  <si>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</si>
  <si>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</si>
  <si>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</si>
  <si>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</si>
  <si>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</si>
  <si>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</si>
  <si>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</si>
  <si>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</si>
  <si>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</si>
  <si>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</si>
  <si>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</si>
  <si>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</si>
  <si>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</si>
  <si>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</si>
  <si>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</si>
  <si>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</si>
  <si>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</si>
  <si>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</si>
  <si>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</si>
  <si>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</si>
  <si>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</si>
  <si>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</si>
  <si>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</si>
  <si>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</si>
  <si>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</si>
  <si>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</si>
  <si>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</si>
  <si>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</si>
  <si>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</si>
  <si>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</si>
  <si>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</si>
  <si>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</si>
  <si>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</si>
  <si>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</si>
  <si>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</si>
  <si>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</si>
  <si>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</si>
  <si>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</si>
  <si>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</si>
  <si>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</si>
  <si>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</si>
  <si>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</si>
  <si>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</si>
  <si>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</si>
  <si>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</si>
  <si>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</si>
  <si>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</si>
  <si>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</si>
  <si>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</si>
  <si>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</si>
  <si>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</si>
  <si>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</si>
  <si>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</si>
  <si>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</si>
  <si>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</si>
  <si>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</si>
  <si>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</si>
  <si>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</si>
  <si>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</si>
  <si>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</si>
  <si>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</si>
  <si>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</si>
  <si>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</si>
  <si>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</si>
  <si>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</si>
  <si>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</si>
  <si>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</si>
  <si>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</si>
  <si>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</si>
  <si>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</si>
  <si>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</si>
  <si>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</si>
  <si>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</si>
  <si>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</si>
  <si>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</si>
  <si>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</si>
  <si>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</si>
  <si>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</si>
  <si>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</si>
  <si>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</si>
  <si>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</si>
  <si>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</si>
  <si>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</si>
  <si>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</si>
  <si>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</si>
  <si>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</si>
  <si>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</si>
  <si>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</si>
  <si>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</si>
  <si>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</si>
  <si>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</si>
  <si>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</si>
  <si>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</si>
  <si>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</si>
  <si>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</si>
  <si>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</si>
  <si>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</si>
  <si>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</si>
  <si>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</si>
  <si>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</si>
  <si>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</si>
  <si>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</si>
  <si>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</si>
  <si>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</si>
  <si>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</si>
  <si>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</si>
  <si>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</si>
  <si>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</si>
  <si>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</si>
  <si>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</si>
  <si>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</si>
  <si>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</si>
  <si>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</si>
  <si>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</si>
  <si>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</si>
  <si>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</si>
  <si>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</si>
  <si>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</si>
  <si>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</si>
  <si>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</si>
  <si>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</si>
  <si>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</si>
  <si>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</si>
  <si>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</si>
  <si>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</si>
  <si>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</si>
  <si>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</si>
  <si>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</si>
  <si>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</si>
  <si>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</si>
  <si>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</si>
  <si>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</si>
  <si>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</si>
  <si>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</si>
  <si>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</si>
  <si>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</si>
  <si>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</si>
  <si>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</si>
  <si>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</si>
  <si>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</si>
  <si>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</si>
  <si>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</si>
  <si>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</si>
  <si>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</si>
  <si>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</si>
  <si>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</si>
  <si>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</si>
  <si>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</si>
  <si>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</si>
  <si>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</si>
  <si>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</si>
  <si>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</si>
  <si>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</si>
  <si>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</si>
  <si>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</si>
  <si>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</si>
  <si>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</si>
  <si>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SAMSUNG Balance(-)</t>
  </si>
  <si>
    <t>09.06.2022</t>
  </si>
  <si>
    <t>11.06.2022</t>
  </si>
  <si>
    <t>12.06.2022</t>
  </si>
  <si>
    <t>Total Promo+CB Discount =</t>
  </si>
  <si>
    <t>Tuhin Mobile Center</t>
  </si>
  <si>
    <t>N=Tuhin Mobile Center</t>
  </si>
  <si>
    <t>13.06.2022</t>
  </si>
  <si>
    <t>14.06.2022</t>
  </si>
  <si>
    <t>DSR</t>
  </si>
  <si>
    <t>Bonpara</t>
  </si>
  <si>
    <t>15.06.2022</t>
  </si>
  <si>
    <t>DOA Sojol (A13/128)</t>
  </si>
  <si>
    <t>Company Given</t>
  </si>
  <si>
    <t>Laptop Servicing</t>
  </si>
  <si>
    <t>Office Cost</t>
  </si>
  <si>
    <t>16.06.2022</t>
  </si>
  <si>
    <t>Gopalpur</t>
  </si>
  <si>
    <t>Somobai</t>
  </si>
  <si>
    <t>Symphony (-)</t>
  </si>
  <si>
    <t>Mum Tel Return Stock</t>
  </si>
  <si>
    <t>18.06.2022</t>
  </si>
  <si>
    <t>19.06.2022</t>
  </si>
  <si>
    <t>Iffa Trading adjustment</t>
  </si>
  <si>
    <t>G=Somobai</t>
  </si>
  <si>
    <t>20.06.2022</t>
  </si>
  <si>
    <t>Date:20.06.2022</t>
  </si>
  <si>
    <t>Cash Back S22ultra+S22+ March'22</t>
  </si>
  <si>
    <t>Back Margin May'22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</si>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</sst>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8" borderId="2" xfId="0" applyFont="1" applyFill="1" applyBorder="1" applyAlignment="1">
      <alignment horizontal="center" vertical="center"/>
    </xf>
    <xf numFmtId="0" fontId="0" fillId="48" borderId="2" xfId="0" applyFill="1" applyBorder="1" applyAlignment="1">
      <alignment horizontal="center" vertical="center"/>
    </xf>
    <xf numFmtId="1" fontId="0" fillId="48" borderId="2" xfId="0" applyNumberForma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2"/>
      <c r="B1" s="392"/>
      <c r="C1" s="392"/>
      <c r="D1" s="392"/>
      <c r="E1" s="392"/>
      <c r="F1" s="392"/>
    </row>
    <row r="2" spans="1:8" ht="20.25">
      <c r="A2" s="393"/>
      <c r="B2" s="390" t="s">
        <v>14</v>
      </c>
      <c r="C2" s="390"/>
      <c r="D2" s="390"/>
      <c r="E2" s="390"/>
    </row>
    <row r="3" spans="1:8" ht="16.5" customHeight="1">
      <c r="A3" s="393"/>
      <c r="B3" s="391" t="s">
        <v>42</v>
      </c>
      <c r="C3" s="391"/>
      <c r="D3" s="391"/>
      <c r="E3" s="391"/>
    </row>
    <row r="4" spans="1:8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9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3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9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3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9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3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93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9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H27" sqref="H27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92"/>
      <c r="B1" s="392"/>
      <c r="C1" s="392"/>
      <c r="D1" s="392"/>
      <c r="E1" s="392"/>
      <c r="F1" s="392"/>
    </row>
    <row r="2" spans="1:9" ht="20.25">
      <c r="A2" s="393"/>
      <c r="B2" s="390" t="s">
        <v>14</v>
      </c>
      <c r="C2" s="390"/>
      <c r="D2" s="390"/>
      <c r="E2" s="390"/>
    </row>
    <row r="3" spans="1:9" ht="16.5" customHeight="1">
      <c r="A3" s="393"/>
      <c r="B3" s="391" t="s">
        <v>143</v>
      </c>
      <c r="C3" s="391"/>
      <c r="D3" s="391"/>
      <c r="E3" s="391"/>
    </row>
    <row r="4" spans="1:9" ht="15.75" customHeight="1">
      <c r="A4" s="393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93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93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93"/>
      <c r="B7" s="26" t="s">
        <v>190</v>
      </c>
      <c r="C7" s="240">
        <v>1200000</v>
      </c>
      <c r="D7" s="361">
        <v>1200000</v>
      </c>
      <c r="E7" s="241">
        <f t="shared" si="0"/>
        <v>0</v>
      </c>
      <c r="F7" s="2"/>
      <c r="G7" s="2"/>
      <c r="H7" s="21"/>
      <c r="I7" s="21"/>
    </row>
    <row r="8" spans="1:9">
      <c r="A8" s="393"/>
      <c r="B8" s="26" t="s">
        <v>200</v>
      </c>
      <c r="C8" s="240">
        <v>1200000</v>
      </c>
      <c r="D8" s="361">
        <v>1200000</v>
      </c>
      <c r="E8" s="241">
        <f>E7+C8-D8</f>
        <v>0</v>
      </c>
      <c r="F8" s="2"/>
      <c r="G8" s="2"/>
      <c r="H8" s="21"/>
      <c r="I8" s="21"/>
    </row>
    <row r="9" spans="1:9">
      <c r="A9" s="393"/>
      <c r="B9" s="26" t="s">
        <v>203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93"/>
      <c r="B10" s="26" t="s">
        <v>206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93"/>
      <c r="B11" s="26" t="s">
        <v>208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93"/>
      <c r="B12" s="26" t="s">
        <v>209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93"/>
      <c r="B13" s="26" t="s">
        <v>211</v>
      </c>
      <c r="C13" s="240">
        <v>0</v>
      </c>
      <c r="D13" s="240">
        <v>0</v>
      </c>
      <c r="E13" s="241">
        <f t="shared" si="0"/>
        <v>0</v>
      </c>
      <c r="F13" s="29"/>
      <c r="G13" s="30"/>
      <c r="H13" s="21"/>
      <c r="I13" s="21"/>
    </row>
    <row r="14" spans="1:9">
      <c r="A14" s="393"/>
      <c r="B14" s="26" t="s">
        <v>212</v>
      </c>
      <c r="C14" s="240">
        <v>0</v>
      </c>
      <c r="D14" s="240">
        <v>0</v>
      </c>
      <c r="E14" s="241">
        <f t="shared" si="0"/>
        <v>0</v>
      </c>
      <c r="F14" s="29"/>
      <c r="G14" s="2"/>
      <c r="H14" s="21"/>
      <c r="I14" s="21"/>
    </row>
    <row r="15" spans="1:9">
      <c r="A15" s="393"/>
      <c r="B15" s="26" t="s">
        <v>213</v>
      </c>
      <c r="C15" s="240">
        <v>1000000</v>
      </c>
      <c r="D15" s="240">
        <v>1000000</v>
      </c>
      <c r="E15" s="241">
        <f t="shared" si="0"/>
        <v>0</v>
      </c>
      <c r="F15" s="2"/>
      <c r="G15" s="11"/>
      <c r="H15" s="21"/>
      <c r="I15" s="21"/>
    </row>
    <row r="16" spans="1:9">
      <c r="A16" s="393"/>
      <c r="B16" s="26" t="s">
        <v>217</v>
      </c>
      <c r="C16" s="240">
        <v>300000</v>
      </c>
      <c r="D16" s="240">
        <v>300000</v>
      </c>
      <c r="E16" s="241">
        <f t="shared" si="0"/>
        <v>0</v>
      </c>
      <c r="F16" s="20"/>
      <c r="G16" s="2"/>
      <c r="H16" s="21"/>
      <c r="I16" s="21"/>
    </row>
    <row r="17" spans="1:9">
      <c r="A17" s="393"/>
      <c r="B17" s="26" t="s">
        <v>218</v>
      </c>
      <c r="C17" s="240">
        <v>0</v>
      </c>
      <c r="D17" s="240">
        <v>0</v>
      </c>
      <c r="E17" s="241">
        <f t="shared" si="0"/>
        <v>0</v>
      </c>
      <c r="F17" s="29"/>
      <c r="G17" s="2"/>
      <c r="H17" s="21"/>
      <c r="I17" s="21"/>
    </row>
    <row r="18" spans="1:9">
      <c r="A18" s="393"/>
      <c r="B18" s="26" t="s">
        <v>221</v>
      </c>
      <c r="C18" s="240">
        <v>1500000</v>
      </c>
      <c r="D18" s="240">
        <v>0</v>
      </c>
      <c r="E18" s="241">
        <f>E17+C18-D18</f>
        <v>1500000</v>
      </c>
      <c r="F18" s="29"/>
      <c r="G18" s="2"/>
      <c r="H18" s="21"/>
      <c r="I18" s="21"/>
    </row>
    <row r="19" spans="1:9" ht="12.75" customHeight="1">
      <c r="A19" s="393"/>
      <c r="B19" s="26" t="s">
        <v>221</v>
      </c>
      <c r="C19" s="240">
        <v>500000</v>
      </c>
      <c r="D19" s="242">
        <v>2000000</v>
      </c>
      <c r="E19" s="241">
        <f t="shared" si="0"/>
        <v>0</v>
      </c>
      <c r="F19" s="29"/>
      <c r="G19" s="2"/>
      <c r="H19" s="21"/>
      <c r="I19" s="21"/>
    </row>
    <row r="20" spans="1:9">
      <c r="A20" s="393"/>
      <c r="B20" s="26" t="s">
        <v>226</v>
      </c>
      <c r="C20" s="240">
        <v>0</v>
      </c>
      <c r="D20" s="240">
        <v>0</v>
      </c>
      <c r="E20" s="241">
        <f t="shared" si="0"/>
        <v>0</v>
      </c>
      <c r="F20" s="29"/>
      <c r="G20" s="2"/>
      <c r="H20" s="21"/>
      <c r="I20" s="21"/>
    </row>
    <row r="21" spans="1:9">
      <c r="A21" s="393"/>
      <c r="B21" s="26" t="s">
        <v>231</v>
      </c>
      <c r="C21" s="240">
        <v>0</v>
      </c>
      <c r="D21" s="240">
        <v>0</v>
      </c>
      <c r="E21" s="241">
        <f>E20+C21-D21</f>
        <v>0</v>
      </c>
      <c r="F21" s="2"/>
      <c r="G21" s="2"/>
      <c r="H21" s="21"/>
      <c r="I21" s="21"/>
    </row>
    <row r="22" spans="1:9">
      <c r="A22" s="393"/>
      <c r="B22" s="26" t="s">
        <v>232</v>
      </c>
      <c r="C22" s="240">
        <v>1000000</v>
      </c>
      <c r="D22" s="242">
        <v>1000000</v>
      </c>
      <c r="E22" s="241">
        <f t="shared" si="0"/>
        <v>0</v>
      </c>
      <c r="F22" s="29"/>
      <c r="G22" s="2"/>
      <c r="H22" s="21"/>
      <c r="I22" s="21"/>
    </row>
    <row r="23" spans="1:9">
      <c r="A23" s="393"/>
      <c r="B23" s="26" t="s">
        <v>235</v>
      </c>
      <c r="C23" s="240">
        <v>0</v>
      </c>
      <c r="D23" s="240">
        <v>0</v>
      </c>
      <c r="E23" s="241">
        <f>E22+C23-D23</f>
        <v>0</v>
      </c>
      <c r="F23" s="2"/>
      <c r="G23" s="2"/>
      <c r="H23" s="21"/>
      <c r="I23" s="21"/>
    </row>
    <row r="24" spans="1:9">
      <c r="A24" s="393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93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93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93"/>
      <c r="B27" s="26"/>
      <c r="C27" s="240"/>
      <c r="D27" s="240"/>
      <c r="E27" s="241">
        <f t="shared" si="0"/>
        <v>0</v>
      </c>
      <c r="F27" s="2"/>
      <c r="G27" s="272"/>
      <c r="H27" s="21"/>
      <c r="I27" s="21"/>
    </row>
    <row r="28" spans="1:9">
      <c r="A28" s="393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93"/>
      <c r="B29" s="26"/>
      <c r="C29" s="240"/>
      <c r="D29" s="240"/>
      <c r="E29" s="241">
        <f t="shared" si="0"/>
        <v>0</v>
      </c>
      <c r="F29" s="2"/>
      <c r="G29" s="272"/>
      <c r="H29" s="21"/>
      <c r="I29" s="21"/>
    </row>
    <row r="30" spans="1:9">
      <c r="A30" s="393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93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93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93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93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93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93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93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93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93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93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93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93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93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93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93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93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93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93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93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93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93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93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93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93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93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93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93"/>
      <c r="B57" s="26"/>
      <c r="C57" s="240"/>
      <c r="D57" s="240"/>
      <c r="E57" s="241">
        <f t="shared" si="0"/>
        <v>0</v>
      </c>
      <c r="F57" s="2"/>
    </row>
    <row r="58" spans="1:9">
      <c r="A58" s="393"/>
      <c r="B58" s="26"/>
      <c r="C58" s="240"/>
      <c r="D58" s="240"/>
      <c r="E58" s="241">
        <f t="shared" si="0"/>
        <v>0</v>
      </c>
      <c r="F58" s="2"/>
    </row>
    <row r="59" spans="1:9">
      <c r="A59" s="393"/>
      <c r="B59" s="26"/>
      <c r="C59" s="240"/>
      <c r="D59" s="240"/>
      <c r="E59" s="241">
        <f t="shared" si="0"/>
        <v>0</v>
      </c>
      <c r="F59" s="2"/>
    </row>
    <row r="60" spans="1:9">
      <c r="A60" s="393"/>
      <c r="B60" s="26"/>
      <c r="C60" s="240"/>
      <c r="D60" s="240"/>
      <c r="E60" s="241">
        <f t="shared" si="0"/>
        <v>0</v>
      </c>
      <c r="F60" s="2"/>
    </row>
    <row r="61" spans="1:9">
      <c r="A61" s="393"/>
      <c r="B61" s="26"/>
      <c r="C61" s="240"/>
      <c r="D61" s="240"/>
      <c r="E61" s="241">
        <f t="shared" si="0"/>
        <v>0</v>
      </c>
      <c r="F61" s="2"/>
    </row>
    <row r="62" spans="1:9">
      <c r="A62" s="393"/>
      <c r="B62" s="26"/>
      <c r="C62" s="240"/>
      <c r="D62" s="240"/>
      <c r="E62" s="241">
        <f t="shared" si="0"/>
        <v>0</v>
      </c>
      <c r="F62" s="2"/>
    </row>
    <row r="63" spans="1:9">
      <c r="A63" s="393"/>
      <c r="B63" s="26"/>
      <c r="C63" s="240"/>
      <c r="D63" s="240"/>
      <c r="E63" s="241">
        <f t="shared" si="0"/>
        <v>0</v>
      </c>
      <c r="F63" s="2"/>
    </row>
    <row r="64" spans="1:9">
      <c r="A64" s="393"/>
      <c r="B64" s="26"/>
      <c r="C64" s="240"/>
      <c r="D64" s="240"/>
      <c r="E64" s="241">
        <f t="shared" si="0"/>
        <v>0</v>
      </c>
      <c r="F64" s="2"/>
    </row>
    <row r="65" spans="1:7">
      <c r="A65" s="393"/>
      <c r="B65" s="26"/>
      <c r="C65" s="240"/>
      <c r="D65" s="240"/>
      <c r="E65" s="241">
        <f t="shared" si="0"/>
        <v>0</v>
      </c>
      <c r="F65" s="2"/>
    </row>
    <row r="66" spans="1:7">
      <c r="A66" s="393"/>
      <c r="B66" s="26"/>
      <c r="C66" s="240"/>
      <c r="D66" s="240"/>
      <c r="E66" s="241">
        <f t="shared" si="0"/>
        <v>0</v>
      </c>
      <c r="F66" s="2"/>
    </row>
    <row r="67" spans="1:7">
      <c r="A67" s="393"/>
      <c r="B67" s="26"/>
      <c r="C67" s="240"/>
      <c r="D67" s="240"/>
      <c r="E67" s="241">
        <f t="shared" si="0"/>
        <v>0</v>
      </c>
      <c r="F67" s="2"/>
    </row>
    <row r="68" spans="1:7">
      <c r="A68" s="393"/>
      <c r="B68" s="26"/>
      <c r="C68" s="240"/>
      <c r="D68" s="240"/>
      <c r="E68" s="241">
        <f t="shared" si="0"/>
        <v>0</v>
      </c>
      <c r="F68" s="2"/>
    </row>
    <row r="69" spans="1:7">
      <c r="A69" s="393"/>
      <c r="B69" s="26"/>
      <c r="C69" s="240"/>
      <c r="D69" s="240"/>
      <c r="E69" s="241">
        <f t="shared" si="0"/>
        <v>0</v>
      </c>
      <c r="F69" s="2"/>
    </row>
    <row r="70" spans="1:7">
      <c r="A70" s="393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93"/>
      <c r="B71" s="26"/>
      <c r="C71" s="240"/>
      <c r="D71" s="240"/>
      <c r="E71" s="241">
        <f t="shared" si="1"/>
        <v>0</v>
      </c>
      <c r="F71" s="2"/>
    </row>
    <row r="72" spans="1:7">
      <c r="A72" s="393"/>
      <c r="B72" s="26"/>
      <c r="C72" s="240"/>
      <c r="D72" s="240"/>
      <c r="E72" s="241">
        <f t="shared" si="1"/>
        <v>0</v>
      </c>
      <c r="F72" s="2"/>
    </row>
    <row r="73" spans="1:7">
      <c r="A73" s="393"/>
      <c r="B73" s="26"/>
      <c r="C73" s="240"/>
      <c r="D73" s="240"/>
      <c r="E73" s="241">
        <f t="shared" si="1"/>
        <v>0</v>
      </c>
      <c r="F73" s="2"/>
    </row>
    <row r="74" spans="1:7">
      <c r="A74" s="393"/>
      <c r="B74" s="26"/>
      <c r="C74" s="240"/>
      <c r="D74" s="240"/>
      <c r="E74" s="241">
        <f t="shared" si="1"/>
        <v>0</v>
      </c>
      <c r="F74" s="2"/>
    </row>
    <row r="75" spans="1:7">
      <c r="A75" s="393"/>
      <c r="B75" s="26"/>
      <c r="C75" s="240"/>
      <c r="D75" s="240"/>
      <c r="E75" s="241">
        <f t="shared" si="1"/>
        <v>0</v>
      </c>
      <c r="F75" s="2"/>
    </row>
    <row r="76" spans="1:7">
      <c r="A76" s="393"/>
      <c r="B76" s="26"/>
      <c r="C76" s="240"/>
      <c r="D76" s="240"/>
      <c r="E76" s="241">
        <f t="shared" si="1"/>
        <v>0</v>
      </c>
      <c r="F76" s="2"/>
    </row>
    <row r="77" spans="1:7">
      <c r="A77" s="393"/>
      <c r="B77" s="26"/>
      <c r="C77" s="240"/>
      <c r="D77" s="240"/>
      <c r="E77" s="241">
        <f t="shared" si="1"/>
        <v>0</v>
      </c>
      <c r="F77" s="2"/>
    </row>
    <row r="78" spans="1:7">
      <c r="A78" s="393"/>
      <c r="B78" s="26"/>
      <c r="C78" s="240"/>
      <c r="D78" s="240"/>
      <c r="E78" s="241">
        <f t="shared" si="1"/>
        <v>0</v>
      </c>
      <c r="F78" s="2"/>
    </row>
    <row r="79" spans="1:7">
      <c r="A79" s="393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93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93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93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93"/>
      <c r="B83" s="31"/>
      <c r="C83" s="241">
        <f>SUM(C5:C72)</f>
        <v>7900000</v>
      </c>
      <c r="D83" s="241">
        <f>SUM(D5:D77)</f>
        <v>7900000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2" t="s">
        <v>14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</row>
    <row r="2" spans="1:24" s="61" customFormat="1" ht="18">
      <c r="A2" s="403" t="s">
        <v>62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</row>
    <row r="3" spans="1:24" s="62" customFormat="1" ht="16.5" thickBot="1">
      <c r="A3" s="404" t="s">
        <v>191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6"/>
      <c r="S3" s="46"/>
      <c r="T3" s="7"/>
      <c r="U3" s="7"/>
      <c r="V3" s="7"/>
      <c r="W3" s="7"/>
      <c r="X3" s="16"/>
    </row>
    <row r="4" spans="1:24" s="63" customFormat="1" ht="12.75" customHeight="1">
      <c r="A4" s="407" t="s">
        <v>27</v>
      </c>
      <c r="B4" s="409" t="s">
        <v>28</v>
      </c>
      <c r="C4" s="394" t="s">
        <v>29</v>
      </c>
      <c r="D4" s="394" t="s">
        <v>30</v>
      </c>
      <c r="E4" s="394" t="s">
        <v>31</v>
      </c>
      <c r="F4" s="394" t="s">
        <v>104</v>
      </c>
      <c r="G4" s="394" t="s">
        <v>32</v>
      </c>
      <c r="H4" s="394" t="s">
        <v>225</v>
      </c>
      <c r="I4" s="394" t="s">
        <v>224</v>
      </c>
      <c r="J4" s="394" t="s">
        <v>33</v>
      </c>
      <c r="K4" s="394" t="s">
        <v>34</v>
      </c>
      <c r="L4" s="394" t="s">
        <v>128</v>
      </c>
      <c r="M4" s="394" t="s">
        <v>162</v>
      </c>
      <c r="N4" s="394" t="s">
        <v>35</v>
      </c>
      <c r="O4" s="400" t="s">
        <v>141</v>
      </c>
      <c r="P4" s="411" t="s">
        <v>171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408"/>
      <c r="B5" s="410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401"/>
      <c r="P5" s="412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190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200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203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205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206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208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209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211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212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10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213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10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217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10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218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10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221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10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156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11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231</v>
      </c>
      <c r="B20" s="78"/>
      <c r="C20" s="71"/>
      <c r="D20" s="79">
        <v>160</v>
      </c>
      <c r="E20" s="79"/>
      <c r="F20" s="110"/>
      <c r="G20" s="79"/>
      <c r="H20" s="79"/>
      <c r="I20" s="79"/>
      <c r="J20" s="79">
        <v>390</v>
      </c>
      <c r="K20" s="79">
        <v>485</v>
      </c>
      <c r="L20" s="79"/>
      <c r="M20" s="79"/>
      <c r="N20" s="110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232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10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 t="s">
        <v>235</v>
      </c>
      <c r="B22" s="78"/>
      <c r="C22" s="71"/>
      <c r="D22" s="79"/>
      <c r="E22" s="79"/>
      <c r="F22" s="79"/>
      <c r="G22" s="79"/>
      <c r="H22" s="79"/>
      <c r="I22" s="79"/>
      <c r="J22" s="79">
        <v>215</v>
      </c>
      <c r="K22" s="79">
        <v>135</v>
      </c>
      <c r="L22" s="79"/>
      <c r="M22" s="79"/>
      <c r="N22" s="110"/>
      <c r="O22" s="79"/>
      <c r="P22" s="81"/>
      <c r="Q22" s="75">
        <f t="shared" si="0"/>
        <v>350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96" t="s">
        <v>186</v>
      </c>
      <c r="T24" s="396"/>
      <c r="U24" s="396"/>
      <c r="V24" s="39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0" t="s">
        <v>187</v>
      </c>
      <c r="T25" s="348">
        <v>9</v>
      </c>
      <c r="U25" s="348">
        <v>500</v>
      </c>
      <c r="V25" s="348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0" t="s">
        <v>188</v>
      </c>
      <c r="T26" s="348">
        <v>2</v>
      </c>
      <c r="U26" s="348">
        <v>200</v>
      </c>
      <c r="V26" s="348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97" t="s">
        <v>80</v>
      </c>
      <c r="T27" s="398"/>
      <c r="U27" s="399"/>
      <c r="V27" s="351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4500</v>
      </c>
      <c r="C37" s="97">
        <f t="shared" ref="C37:P37" si="1">SUM(C6:C36)</f>
        <v>480</v>
      </c>
      <c r="D37" s="97">
        <f t="shared" si="1"/>
        <v>1935</v>
      </c>
      <c r="E37" s="97">
        <f t="shared" si="1"/>
        <v>50</v>
      </c>
      <c r="F37" s="97">
        <f t="shared" si="1"/>
        <v>13520</v>
      </c>
      <c r="G37" s="97">
        <f>SUM(G6:G36)</f>
        <v>400</v>
      </c>
      <c r="H37" s="97">
        <f t="shared" si="1"/>
        <v>855</v>
      </c>
      <c r="I37" s="97">
        <f t="shared" si="1"/>
        <v>3600</v>
      </c>
      <c r="J37" s="97">
        <f t="shared" si="1"/>
        <v>2305</v>
      </c>
      <c r="K37" s="97">
        <f t="shared" si="1"/>
        <v>620</v>
      </c>
      <c r="L37" s="97">
        <f t="shared" si="1"/>
        <v>1290</v>
      </c>
      <c r="M37" s="97">
        <f t="shared" si="1"/>
        <v>0</v>
      </c>
      <c r="N37" s="113">
        <f t="shared" si="1"/>
        <v>420</v>
      </c>
      <c r="O37" s="97">
        <f t="shared" si="1"/>
        <v>0</v>
      </c>
      <c r="P37" s="98">
        <f t="shared" si="1"/>
        <v>1300</v>
      </c>
      <c r="Q37" s="99">
        <f>SUM(Q6:Q36)</f>
        <v>31275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8" zoomScale="130" zoomScaleNormal="130" workbookViewId="0">
      <selection activeCell="D69" sqref="D69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18" t="s">
        <v>14</v>
      </c>
      <c r="B1" s="418"/>
      <c r="C1" s="418"/>
      <c r="D1" s="418"/>
      <c r="E1" s="418"/>
      <c r="F1" s="418"/>
      <c r="G1" s="418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19" t="s">
        <v>144</v>
      </c>
      <c r="B2" s="419"/>
      <c r="C2" s="419"/>
      <c r="D2" s="419"/>
      <c r="E2" s="419"/>
      <c r="F2" s="419"/>
      <c r="G2" s="419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20" t="s">
        <v>61</v>
      </c>
      <c r="B3" s="420"/>
      <c r="C3" s="420"/>
      <c r="D3" s="420"/>
      <c r="E3" s="420"/>
      <c r="F3" s="420"/>
      <c r="G3" s="420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190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200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203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205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206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208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209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211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212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213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217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218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221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226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231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232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235</v>
      </c>
      <c r="B21" s="45">
        <v>77810</v>
      </c>
      <c r="C21" s="48">
        <v>121910</v>
      </c>
      <c r="D21" s="45">
        <v>350</v>
      </c>
      <c r="E21" s="45">
        <f t="shared" si="1"/>
        <v>122260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9959050</v>
      </c>
      <c r="C33" s="245">
        <f>SUM(C5:C32)</f>
        <v>10710561</v>
      </c>
      <c r="D33" s="244">
        <f>SUM(D5:D32)</f>
        <v>32275</v>
      </c>
      <c r="E33" s="244">
        <f>SUM(E5:E32)</f>
        <v>10742836</v>
      </c>
      <c r="F33" s="244">
        <f>B33-E33</f>
        <v>-783786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15" t="s">
        <v>19</v>
      </c>
      <c r="C35" s="415"/>
      <c r="D35" s="415"/>
      <c r="E35" s="415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118</v>
      </c>
      <c r="B37" s="327" t="s">
        <v>125</v>
      </c>
      <c r="C37" s="122" t="s">
        <v>126</v>
      </c>
      <c r="D37" s="200">
        <v>16000</v>
      </c>
      <c r="E37" s="328" t="s">
        <v>232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118</v>
      </c>
      <c r="B38" s="115" t="s">
        <v>157</v>
      </c>
      <c r="C38" s="114" t="s">
        <v>158</v>
      </c>
      <c r="D38" s="201">
        <v>12490</v>
      </c>
      <c r="E38" s="170" t="s">
        <v>235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118</v>
      </c>
      <c r="B39" s="53" t="s">
        <v>175</v>
      </c>
      <c r="C39" s="114" t="s">
        <v>119</v>
      </c>
      <c r="D39" s="201">
        <v>15920</v>
      </c>
      <c r="E39" s="171" t="s">
        <v>174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118</v>
      </c>
      <c r="B40" s="53" t="s">
        <v>136</v>
      </c>
      <c r="C40" s="114" t="s">
        <v>137</v>
      </c>
      <c r="D40" s="201">
        <v>25000</v>
      </c>
      <c r="E40" s="170" t="s">
        <v>203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118</v>
      </c>
      <c r="B41" s="53" t="s">
        <v>169</v>
      </c>
      <c r="C41" s="285" t="s">
        <v>219</v>
      </c>
      <c r="D41" s="201">
        <v>7000</v>
      </c>
      <c r="E41" s="170" t="s">
        <v>218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124</v>
      </c>
      <c r="B42" s="115" t="s">
        <v>155</v>
      </c>
      <c r="C42" s="114" t="s">
        <v>219</v>
      </c>
      <c r="D42" s="201">
        <v>7000</v>
      </c>
      <c r="E42" s="170" t="s">
        <v>235</v>
      </c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16"/>
      <c r="H43" s="416"/>
      <c r="I43" s="416"/>
      <c r="J43" s="416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79"/>
      <c r="C44" s="280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2" t="s">
        <v>220</v>
      </c>
      <c r="B46" s="386" t="s">
        <v>67</v>
      </c>
      <c r="C46" s="313"/>
      <c r="D46" s="314">
        <v>50000</v>
      </c>
      <c r="E46" s="315" t="s">
        <v>218</v>
      </c>
      <c r="F46" s="125"/>
      <c r="G46" s="132"/>
      <c r="H46" s="184" t="s">
        <v>86</v>
      </c>
      <c r="I46" s="185" t="s">
        <v>176</v>
      </c>
      <c r="J46" s="186">
        <v>494786</v>
      </c>
      <c r="K46" s="122" t="s">
        <v>179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2" t="s">
        <v>85</v>
      </c>
      <c r="B47" s="323" t="s">
        <v>132</v>
      </c>
      <c r="C47" s="317"/>
      <c r="D47" s="324">
        <v>100000</v>
      </c>
      <c r="E47" s="319" t="s">
        <v>200</v>
      </c>
      <c r="F47" s="126"/>
      <c r="G47" s="132"/>
      <c r="H47" s="181" t="s">
        <v>132</v>
      </c>
      <c r="I47" s="51"/>
      <c r="J47" s="48">
        <v>133020</v>
      </c>
      <c r="K47" s="48" t="s">
        <v>179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2" t="s">
        <v>227</v>
      </c>
      <c r="B48" s="320" t="s">
        <v>228</v>
      </c>
      <c r="C48" s="317"/>
      <c r="D48" s="318">
        <v>2000</v>
      </c>
      <c r="E48" s="319" t="s">
        <v>226</v>
      </c>
      <c r="F48" s="126"/>
      <c r="G48" s="132"/>
      <c r="H48" s="181" t="s">
        <v>76</v>
      </c>
      <c r="I48" s="51"/>
      <c r="J48" s="48">
        <v>275000</v>
      </c>
      <c r="K48" s="165" t="s">
        <v>179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2" t="s">
        <v>74</v>
      </c>
      <c r="B49" s="320" t="s">
        <v>76</v>
      </c>
      <c r="C49" s="317"/>
      <c r="D49" s="318">
        <v>240000</v>
      </c>
      <c r="E49" s="319" t="s">
        <v>232</v>
      </c>
      <c r="F49" s="126"/>
      <c r="G49" s="132"/>
      <c r="H49" s="181" t="s">
        <v>75</v>
      </c>
      <c r="I49" s="51"/>
      <c r="J49" s="48">
        <v>0</v>
      </c>
      <c r="K49" s="165" t="s">
        <v>185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2" t="s">
        <v>88</v>
      </c>
      <c r="B50" s="321" t="s">
        <v>89</v>
      </c>
      <c r="C50" s="317"/>
      <c r="D50" s="318">
        <v>170000</v>
      </c>
      <c r="E50" s="322" t="s">
        <v>212</v>
      </c>
      <c r="F50" s="126"/>
      <c r="G50" s="132"/>
      <c r="H50" s="169" t="s">
        <v>89</v>
      </c>
      <c r="I50" s="52"/>
      <c r="J50" s="163">
        <v>70000</v>
      </c>
      <c r="K50" s="164" t="s">
        <v>185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2" t="s">
        <v>88</v>
      </c>
      <c r="B51" s="320" t="s">
        <v>99</v>
      </c>
      <c r="C51" s="317"/>
      <c r="D51" s="318">
        <v>325820</v>
      </c>
      <c r="E51" s="319" t="s">
        <v>218</v>
      </c>
      <c r="F51" s="126"/>
      <c r="G51" s="132"/>
      <c r="H51" s="181" t="s">
        <v>99</v>
      </c>
      <c r="I51" s="51"/>
      <c r="J51" s="48">
        <v>379960</v>
      </c>
      <c r="K51" s="165" t="s">
        <v>174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2"/>
      <c r="B52" s="316"/>
      <c r="C52" s="317"/>
      <c r="D52" s="318"/>
      <c r="E52" s="319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2"/>
      <c r="B53" s="320"/>
      <c r="C53" s="317"/>
      <c r="D53" s="318"/>
      <c r="E53" s="322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2"/>
      <c r="B54" s="320"/>
      <c r="C54" s="317"/>
      <c r="D54" s="318"/>
      <c r="E54" s="322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2"/>
      <c r="B55" s="316"/>
      <c r="C55" s="317"/>
      <c r="D55" s="318"/>
      <c r="E55" s="322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5"/>
      <c r="B56" s="323"/>
      <c r="C56" s="317"/>
      <c r="D56" s="318"/>
      <c r="E56" s="322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5" t="s">
        <v>82</v>
      </c>
      <c r="B57" s="296" t="s">
        <v>83</v>
      </c>
      <c r="C57" s="297"/>
      <c r="D57" s="298">
        <v>216770</v>
      </c>
      <c r="E57" s="299" t="s">
        <v>212</v>
      </c>
      <c r="F57" s="126"/>
      <c r="G57" s="132"/>
      <c r="H57" s="181" t="s">
        <v>83</v>
      </c>
      <c r="I57" s="51"/>
      <c r="J57" s="48">
        <v>215650</v>
      </c>
      <c r="K57" s="165" t="s">
        <v>178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5" t="s">
        <v>82</v>
      </c>
      <c r="B58" s="296" t="s">
        <v>101</v>
      </c>
      <c r="C58" s="297"/>
      <c r="D58" s="298">
        <v>50000</v>
      </c>
      <c r="E58" s="300" t="s">
        <v>200</v>
      </c>
      <c r="F58" s="126"/>
      <c r="G58" s="132"/>
      <c r="H58" s="181" t="s">
        <v>101</v>
      </c>
      <c r="I58" s="51"/>
      <c r="J58" s="48">
        <v>60000</v>
      </c>
      <c r="K58" s="165" t="s">
        <v>161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5" t="s">
        <v>82</v>
      </c>
      <c r="B59" s="296" t="s">
        <v>108</v>
      </c>
      <c r="C59" s="297"/>
      <c r="D59" s="298">
        <v>50000</v>
      </c>
      <c r="E59" s="300" t="s">
        <v>232</v>
      </c>
      <c r="F59" s="126"/>
      <c r="G59" s="132"/>
      <c r="H59" s="181" t="s">
        <v>108</v>
      </c>
      <c r="I59" s="51"/>
      <c r="J59" s="48">
        <v>100000</v>
      </c>
      <c r="K59" s="165" t="s">
        <v>135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5" t="s">
        <v>82</v>
      </c>
      <c r="B60" s="301" t="s">
        <v>154</v>
      </c>
      <c r="C60" s="297"/>
      <c r="D60" s="298">
        <v>107090</v>
      </c>
      <c r="E60" s="299" t="s">
        <v>232</v>
      </c>
      <c r="F60" s="126"/>
      <c r="G60" s="132"/>
      <c r="H60" s="169" t="s">
        <v>154</v>
      </c>
      <c r="I60" s="52">
        <v>50000</v>
      </c>
      <c r="J60" s="163">
        <v>100000</v>
      </c>
      <c r="K60" s="164" t="s">
        <v>185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5" t="s">
        <v>92</v>
      </c>
      <c r="B61" s="302" t="s">
        <v>93</v>
      </c>
      <c r="C61" s="297"/>
      <c r="D61" s="298">
        <v>50000</v>
      </c>
      <c r="E61" s="300" t="s">
        <v>122</v>
      </c>
      <c r="F61" s="128"/>
      <c r="G61" s="132"/>
      <c r="H61" s="181" t="s">
        <v>93</v>
      </c>
      <c r="I61" s="51"/>
      <c r="J61" s="48">
        <v>50000</v>
      </c>
      <c r="K61" s="165" t="s">
        <v>122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5" t="s">
        <v>69</v>
      </c>
      <c r="B62" s="296" t="s">
        <v>70</v>
      </c>
      <c r="C62" s="297"/>
      <c r="D62" s="298">
        <v>111000</v>
      </c>
      <c r="E62" s="300" t="s">
        <v>211</v>
      </c>
      <c r="F62" s="125"/>
      <c r="G62" s="132"/>
      <c r="H62" s="181" t="s">
        <v>70</v>
      </c>
      <c r="I62" s="51"/>
      <c r="J62" s="48">
        <v>200000</v>
      </c>
      <c r="K62" s="166" t="s">
        <v>156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5" t="s">
        <v>69</v>
      </c>
      <c r="B63" s="296" t="s">
        <v>95</v>
      </c>
      <c r="C63" s="297"/>
      <c r="D63" s="298">
        <v>40000</v>
      </c>
      <c r="E63" s="311" t="s">
        <v>156</v>
      </c>
      <c r="F63" s="126"/>
      <c r="G63" s="132"/>
      <c r="H63" s="169" t="s">
        <v>95</v>
      </c>
      <c r="I63" s="52"/>
      <c r="J63" s="163">
        <v>40000</v>
      </c>
      <c r="K63" s="164" t="s">
        <v>156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5" t="s">
        <v>69</v>
      </c>
      <c r="B64" s="302" t="s">
        <v>116</v>
      </c>
      <c r="C64" s="297"/>
      <c r="D64" s="298">
        <v>200000</v>
      </c>
      <c r="E64" s="299" t="s">
        <v>217</v>
      </c>
      <c r="F64" s="126"/>
      <c r="G64" s="132"/>
      <c r="H64" s="169" t="s">
        <v>116</v>
      </c>
      <c r="I64" s="52"/>
      <c r="J64" s="163">
        <v>200000</v>
      </c>
      <c r="K64" s="164" t="s">
        <v>166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5"/>
      <c r="B65" s="296"/>
      <c r="C65" s="297"/>
      <c r="D65" s="298"/>
      <c r="E65" s="300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5"/>
      <c r="B66" s="296"/>
      <c r="C66" s="297"/>
      <c r="D66" s="298"/>
      <c r="E66" s="299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5"/>
      <c r="B67" s="296"/>
      <c r="C67" s="297"/>
      <c r="D67" s="298"/>
      <c r="E67" s="300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8" t="s">
        <v>65</v>
      </c>
      <c r="B68" s="294" t="s">
        <v>71</v>
      </c>
      <c r="C68" s="290"/>
      <c r="D68" s="291">
        <v>163070</v>
      </c>
      <c r="E68" s="292" t="s">
        <v>232</v>
      </c>
      <c r="F68" s="126"/>
      <c r="G68" s="132"/>
      <c r="H68" s="181" t="s">
        <v>71</v>
      </c>
      <c r="I68" s="51"/>
      <c r="J68" s="48">
        <v>243890</v>
      </c>
      <c r="K68" s="48" t="s">
        <v>185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8" t="s">
        <v>65</v>
      </c>
      <c r="B69" s="289" t="s">
        <v>66</v>
      </c>
      <c r="C69" s="290"/>
      <c r="D69" s="291">
        <v>333270</v>
      </c>
      <c r="E69" s="303" t="s">
        <v>235</v>
      </c>
      <c r="F69" s="56">
        <v>332420</v>
      </c>
      <c r="G69" s="132"/>
      <c r="H69" s="181" t="s">
        <v>66</v>
      </c>
      <c r="I69" s="51"/>
      <c r="J69" s="48">
        <v>365900</v>
      </c>
      <c r="K69" s="114" t="s">
        <v>185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8" t="s">
        <v>65</v>
      </c>
      <c r="B70" s="289" t="s">
        <v>87</v>
      </c>
      <c r="C70" s="290"/>
      <c r="D70" s="291">
        <v>317500</v>
      </c>
      <c r="E70" s="293" t="s">
        <v>235</v>
      </c>
      <c r="F70" s="335"/>
      <c r="G70" s="341"/>
      <c r="H70" s="169" t="s">
        <v>87</v>
      </c>
      <c r="I70" s="52"/>
      <c r="J70" s="163">
        <v>284600</v>
      </c>
      <c r="K70" s="164" t="s">
        <v>185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8" t="s">
        <v>65</v>
      </c>
      <c r="B71" s="289" t="s">
        <v>131</v>
      </c>
      <c r="C71" s="290"/>
      <c r="D71" s="291">
        <v>67440</v>
      </c>
      <c r="E71" s="293" t="s">
        <v>231</v>
      </c>
      <c r="F71" s="335"/>
      <c r="G71" s="56"/>
      <c r="H71" s="345" t="s">
        <v>131</v>
      </c>
      <c r="I71" s="54"/>
      <c r="J71" s="48">
        <v>91690</v>
      </c>
      <c r="K71" s="114" t="s">
        <v>174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8" t="s">
        <v>65</v>
      </c>
      <c r="B72" s="289" t="s">
        <v>127</v>
      </c>
      <c r="C72" s="290"/>
      <c r="D72" s="291">
        <v>218110</v>
      </c>
      <c r="E72" s="303" t="s">
        <v>232</v>
      </c>
      <c r="F72" s="128">
        <v>226660</v>
      </c>
      <c r="G72" s="208"/>
      <c r="H72" s="169" t="s">
        <v>127</v>
      </c>
      <c r="I72" s="52"/>
      <c r="J72" s="163">
        <v>271680</v>
      </c>
      <c r="K72" s="164" t="s">
        <v>185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8" t="s">
        <v>65</v>
      </c>
      <c r="B73" s="289" t="s">
        <v>98</v>
      </c>
      <c r="C73" s="290"/>
      <c r="D73" s="291">
        <v>204450</v>
      </c>
      <c r="E73" s="293" t="s">
        <v>235</v>
      </c>
      <c r="F73" s="128">
        <v>236520</v>
      </c>
      <c r="G73" s="56"/>
      <c r="H73" s="181" t="s">
        <v>98</v>
      </c>
      <c r="I73" s="51"/>
      <c r="J73" s="48">
        <v>242330</v>
      </c>
      <c r="K73" s="165" t="s">
        <v>185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8" t="s">
        <v>65</v>
      </c>
      <c r="B74" s="289" t="s">
        <v>215</v>
      </c>
      <c r="C74" s="290"/>
      <c r="D74" s="291">
        <v>15090</v>
      </c>
      <c r="E74" s="292" t="s">
        <v>217</v>
      </c>
      <c r="F74" s="335"/>
      <c r="G74" s="56"/>
      <c r="H74" s="169" t="s">
        <v>125</v>
      </c>
      <c r="I74" s="52" t="s">
        <v>126</v>
      </c>
      <c r="J74" s="163">
        <v>15000</v>
      </c>
      <c r="K74" s="164" t="s">
        <v>123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8"/>
      <c r="B75" s="289"/>
      <c r="C75" s="290"/>
      <c r="D75" s="291"/>
      <c r="E75" s="293"/>
      <c r="F75" s="335"/>
      <c r="G75" s="341"/>
      <c r="H75" s="181" t="s">
        <v>136</v>
      </c>
      <c r="I75" s="51" t="s">
        <v>137</v>
      </c>
      <c r="J75" s="48">
        <v>27000</v>
      </c>
      <c r="K75" s="114" t="s">
        <v>146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8"/>
      <c r="B76" s="289"/>
      <c r="C76" s="290"/>
      <c r="D76" s="291"/>
      <c r="E76" s="293"/>
      <c r="F76" s="126"/>
      <c r="G76" s="132"/>
      <c r="H76" s="169" t="s">
        <v>157</v>
      </c>
      <c r="I76" s="52" t="s">
        <v>158</v>
      </c>
      <c r="J76" s="163">
        <v>14490</v>
      </c>
      <c r="K76" s="163" t="s">
        <v>156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8"/>
      <c r="B77" s="289"/>
      <c r="C77" s="290"/>
      <c r="D77" s="291"/>
      <c r="E77" s="293"/>
      <c r="F77" s="126"/>
      <c r="G77" s="132"/>
      <c r="H77" s="181" t="s">
        <v>159</v>
      </c>
      <c r="I77" s="51" t="s">
        <v>160</v>
      </c>
      <c r="J77" s="48">
        <v>7890</v>
      </c>
      <c r="K77" s="165" t="s">
        <v>173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8"/>
      <c r="B78" s="289"/>
      <c r="C78" s="290"/>
      <c r="D78" s="291"/>
      <c r="E78" s="303"/>
      <c r="F78" s="126"/>
      <c r="G78" s="132"/>
      <c r="H78" s="181" t="s">
        <v>175</v>
      </c>
      <c r="I78" s="51" t="s">
        <v>119</v>
      </c>
      <c r="J78" s="48">
        <v>15920</v>
      </c>
      <c r="K78" s="165" t="s">
        <v>174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8"/>
      <c r="B79" s="289"/>
      <c r="C79" s="290"/>
      <c r="D79" s="291"/>
      <c r="E79" s="292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8"/>
      <c r="B80" s="289"/>
      <c r="C80" s="290"/>
      <c r="D80" s="291"/>
      <c r="E80" s="293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13" t="s">
        <v>25</v>
      </c>
      <c r="B119" s="414"/>
      <c r="C119" s="417"/>
      <c r="D119" s="205">
        <f>SUM(D37:D118)</f>
        <v>3115020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13" t="s">
        <v>26</v>
      </c>
      <c r="B121" s="414"/>
      <c r="C121" s="414"/>
      <c r="D121" s="205">
        <f>D119+M121</f>
        <v>3115020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5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25" t="s">
        <v>103</v>
      </c>
      <c r="B1" s="426"/>
      <c r="C1" s="426"/>
      <c r="D1" s="426"/>
      <c r="E1" s="427"/>
      <c r="F1" s="5"/>
      <c r="G1" s="5"/>
      <c r="H1" s="5"/>
      <c r="I1" s="424"/>
      <c r="J1" s="424"/>
      <c r="K1" s="424"/>
    </row>
    <row r="2" spans="1:18" ht="20.25">
      <c r="A2" s="434" t="s">
        <v>60</v>
      </c>
      <c r="B2" s="435"/>
      <c r="C2" s="435"/>
      <c r="D2" s="435"/>
      <c r="E2" s="436"/>
      <c r="F2" s="5"/>
      <c r="G2" s="5"/>
      <c r="H2" s="5"/>
      <c r="I2" s="252" t="s">
        <v>106</v>
      </c>
      <c r="J2" s="252" t="s">
        <v>115</v>
      </c>
      <c r="K2" s="252" t="s">
        <v>110</v>
      </c>
      <c r="L2" s="252" t="s">
        <v>4</v>
      </c>
      <c r="M2" s="252" t="s">
        <v>111</v>
      </c>
    </row>
    <row r="3" spans="1:18" ht="23.25">
      <c r="A3" s="428" t="s">
        <v>236</v>
      </c>
      <c r="B3" s="429"/>
      <c r="C3" s="429"/>
      <c r="D3" s="429"/>
      <c r="E3" s="430"/>
      <c r="F3" s="5"/>
      <c r="G3" s="10"/>
      <c r="H3" s="10"/>
      <c r="I3" s="24" t="s">
        <v>112</v>
      </c>
      <c r="J3" s="346">
        <v>30000</v>
      </c>
      <c r="K3" s="331">
        <v>10000</v>
      </c>
      <c r="L3" s="34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7" t="s">
        <v>63</v>
      </c>
      <c r="B4" s="438"/>
      <c r="C4" s="438"/>
      <c r="D4" s="438"/>
      <c r="E4" s="439"/>
      <c r="F4" s="5"/>
      <c r="G4" s="41"/>
      <c r="H4" s="41"/>
      <c r="I4" s="24" t="s">
        <v>113</v>
      </c>
      <c r="J4" s="346">
        <v>9000</v>
      </c>
      <c r="K4" s="346">
        <v>5900</v>
      </c>
      <c r="L4" s="346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9660150</v>
      </c>
      <c r="F5" s="34"/>
      <c r="G5" s="251"/>
      <c r="H5" s="251"/>
      <c r="I5" s="24" t="s">
        <v>105</v>
      </c>
      <c r="J5" s="346">
        <v>24500</v>
      </c>
      <c r="K5" s="331">
        <v>10000</v>
      </c>
      <c r="L5" s="346">
        <f t="shared" si="0"/>
        <v>34500</v>
      </c>
      <c r="M5" s="24" t="s">
        <v>114</v>
      </c>
      <c r="O5" s="7"/>
      <c r="P5" s="7"/>
      <c r="Q5" s="7"/>
      <c r="R5" s="7"/>
    </row>
    <row r="6" spans="1:18" ht="21.75">
      <c r="A6" s="258" t="s">
        <v>6</v>
      </c>
      <c r="B6" s="237">
        <v>233150</v>
      </c>
      <c r="C6" s="40"/>
      <c r="D6" s="38" t="s">
        <v>230</v>
      </c>
      <c r="E6" s="259">
        <v>990600</v>
      </c>
      <c r="F6" s="7"/>
      <c r="G6" s="308"/>
      <c r="H6" s="248"/>
      <c r="I6" s="24" t="s">
        <v>105</v>
      </c>
      <c r="J6" s="346">
        <v>29500</v>
      </c>
      <c r="K6" s="331">
        <v>10000</v>
      </c>
      <c r="L6" s="346">
        <f t="shared" si="0"/>
        <v>39500</v>
      </c>
      <c r="M6" s="24" t="s">
        <v>114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84589</v>
      </c>
      <c r="F7" s="7"/>
      <c r="G7" s="307"/>
      <c r="H7" s="248"/>
      <c r="I7" s="346" t="s">
        <v>105</v>
      </c>
      <c r="J7" s="346">
        <v>35000</v>
      </c>
      <c r="K7" s="346">
        <v>10000</v>
      </c>
      <c r="L7" s="346">
        <f t="shared" si="0"/>
        <v>45000</v>
      </c>
      <c r="M7" s="346" t="s">
        <v>114</v>
      </c>
      <c r="N7" s="347" t="s">
        <v>123</v>
      </c>
      <c r="P7" s="7"/>
      <c r="Q7" s="7"/>
      <c r="R7" s="7"/>
    </row>
    <row r="8" spans="1:18" ht="21.75">
      <c r="A8" s="258" t="s">
        <v>97</v>
      </c>
      <c r="B8" s="237">
        <v>31275</v>
      </c>
      <c r="C8" s="38"/>
      <c r="D8" s="363"/>
      <c r="E8" s="259"/>
      <c r="F8" s="7"/>
      <c r="G8" s="229"/>
      <c r="H8" s="229"/>
      <c r="I8" s="346" t="s">
        <v>105</v>
      </c>
      <c r="J8" s="346"/>
      <c r="K8" s="346">
        <v>10000</v>
      </c>
      <c r="L8" s="346">
        <f t="shared" si="0"/>
        <v>10000</v>
      </c>
      <c r="M8" s="346" t="s">
        <v>87</v>
      </c>
      <c r="N8" s="347" t="s">
        <v>129</v>
      </c>
      <c r="O8" s="7"/>
      <c r="P8" s="7"/>
      <c r="Q8" s="7"/>
      <c r="R8" s="7"/>
    </row>
    <row r="9" spans="1:18" ht="23.25">
      <c r="A9" s="258" t="s">
        <v>145</v>
      </c>
      <c r="B9" s="237">
        <v>0</v>
      </c>
      <c r="C9" s="39"/>
      <c r="D9" s="363" t="s">
        <v>11</v>
      </c>
      <c r="E9" s="282">
        <v>3115020</v>
      </c>
      <c r="F9" s="7"/>
      <c r="G9" s="107"/>
      <c r="H9" s="107"/>
      <c r="I9" s="346" t="s">
        <v>140</v>
      </c>
      <c r="J9" s="346">
        <v>19250</v>
      </c>
      <c r="K9" s="346">
        <v>0</v>
      </c>
      <c r="L9" s="346">
        <f t="shared" si="0"/>
        <v>19250</v>
      </c>
      <c r="M9" s="24" t="s">
        <v>87</v>
      </c>
      <c r="N9" s="347" t="s">
        <v>139</v>
      </c>
      <c r="O9" s="7"/>
      <c r="P9" s="7"/>
      <c r="Q9" s="7"/>
      <c r="R9" s="7"/>
    </row>
    <row r="10" spans="1:18" ht="23.25">
      <c r="A10" s="388" t="s">
        <v>130</v>
      </c>
      <c r="B10" s="389">
        <f>B6-B8-B9</f>
        <v>201875</v>
      </c>
      <c r="C10" s="39"/>
      <c r="D10" s="363" t="s">
        <v>210</v>
      </c>
      <c r="E10" s="370">
        <v>-2985652</v>
      </c>
      <c r="F10" s="7"/>
      <c r="G10" s="229"/>
      <c r="H10" s="229"/>
      <c r="I10" s="24" t="s">
        <v>149</v>
      </c>
      <c r="J10" s="346">
        <v>16500</v>
      </c>
      <c r="K10" s="346">
        <v>0</v>
      </c>
      <c r="L10" s="346">
        <f t="shared" si="0"/>
        <v>16500</v>
      </c>
      <c r="M10" s="24" t="s">
        <v>87</v>
      </c>
      <c r="N10" s="24" t="s">
        <v>148</v>
      </c>
      <c r="O10" s="7"/>
      <c r="P10" s="7"/>
      <c r="Q10" s="7"/>
      <c r="R10" s="7"/>
    </row>
    <row r="11" spans="1:18" ht="21.75">
      <c r="A11" s="349" t="s">
        <v>238</v>
      </c>
      <c r="B11" s="237">
        <v>2517</v>
      </c>
      <c r="C11" s="39"/>
      <c r="D11" s="38"/>
      <c r="E11" s="261"/>
      <c r="F11" s="7"/>
      <c r="G11" s="229" t="s">
        <v>12</v>
      </c>
      <c r="H11" s="229"/>
      <c r="I11" s="329" t="s">
        <v>105</v>
      </c>
      <c r="J11" s="31">
        <v>29500</v>
      </c>
      <c r="K11" s="31">
        <v>10000</v>
      </c>
      <c r="L11" s="346">
        <f t="shared" si="0"/>
        <v>39500</v>
      </c>
      <c r="M11" s="31" t="s">
        <v>99</v>
      </c>
      <c r="N11" s="329" t="s">
        <v>183</v>
      </c>
      <c r="O11" s="7"/>
      <c r="P11" s="7"/>
      <c r="Q11" s="7"/>
      <c r="R11" s="7"/>
    </row>
    <row r="12" spans="1:18" ht="21.75">
      <c r="A12" s="366" t="s">
        <v>239</v>
      </c>
      <c r="B12" s="367">
        <f>B10+B11</f>
        <v>204392</v>
      </c>
      <c r="C12" s="39"/>
      <c r="D12" s="283"/>
      <c r="E12" s="284"/>
      <c r="F12" s="7" t="s">
        <v>39</v>
      </c>
      <c r="G12" s="229"/>
      <c r="H12" s="230"/>
      <c r="I12" s="31" t="s">
        <v>152</v>
      </c>
      <c r="J12" s="31">
        <v>22500</v>
      </c>
      <c r="K12" s="331">
        <v>10000</v>
      </c>
      <c r="L12" s="346">
        <f t="shared" si="0"/>
        <v>32500</v>
      </c>
      <c r="M12" s="31" t="s">
        <v>153</v>
      </c>
      <c r="N12" s="31" t="s">
        <v>151</v>
      </c>
      <c r="O12" s="7"/>
      <c r="P12" s="7"/>
      <c r="Q12" s="7"/>
      <c r="R12" s="7"/>
    </row>
    <row r="13" spans="1:18" s="281" customFormat="1" ht="21.75">
      <c r="A13" s="358"/>
      <c r="B13" s="344"/>
      <c r="C13" s="39"/>
      <c r="D13" s="342" t="s">
        <v>189</v>
      </c>
      <c r="E13" s="343">
        <v>188150</v>
      </c>
      <c r="F13" s="7"/>
      <c r="G13" s="229"/>
      <c r="H13" s="230"/>
      <c r="I13" s="329" t="s">
        <v>181</v>
      </c>
      <c r="J13" s="31"/>
      <c r="K13" s="331">
        <v>10000</v>
      </c>
      <c r="L13" s="346">
        <f t="shared" si="0"/>
        <v>10000</v>
      </c>
      <c r="M13" s="31"/>
      <c r="N13" s="24" t="s">
        <v>182</v>
      </c>
      <c r="O13" s="7"/>
      <c r="P13" s="7"/>
      <c r="Q13" s="7"/>
      <c r="R13" s="7"/>
    </row>
    <row r="14" spans="1:18" ht="21.75">
      <c r="A14" s="358" t="s">
        <v>229</v>
      </c>
      <c r="B14" s="344">
        <v>1800000</v>
      </c>
      <c r="C14" s="39"/>
      <c r="D14" s="342" t="s">
        <v>172</v>
      </c>
      <c r="E14" s="343">
        <v>213170</v>
      </c>
      <c r="F14" s="7"/>
      <c r="G14" s="274" t="s">
        <v>12</v>
      </c>
      <c r="H14" s="231"/>
      <c r="I14" s="329" t="s">
        <v>180</v>
      </c>
      <c r="J14" s="31"/>
      <c r="K14" s="31">
        <v>10000</v>
      </c>
      <c r="L14" s="346">
        <f t="shared" si="0"/>
        <v>10000</v>
      </c>
      <c r="M14" s="31"/>
      <c r="N14" s="24" t="s">
        <v>182</v>
      </c>
      <c r="O14" s="7"/>
      <c r="P14" s="7"/>
      <c r="Q14" s="7"/>
      <c r="R14" s="7"/>
    </row>
    <row r="15" spans="1:18" ht="21.75">
      <c r="A15" s="260"/>
      <c r="B15" s="237"/>
      <c r="C15" s="39"/>
      <c r="D15" s="342" t="s">
        <v>142</v>
      </c>
      <c r="E15" s="343">
        <v>138365</v>
      </c>
      <c r="F15" s="7"/>
      <c r="G15" s="275"/>
      <c r="H15" s="231"/>
      <c r="I15" s="31"/>
      <c r="J15" s="31"/>
      <c r="K15" s="31"/>
      <c r="L15" s="346">
        <f t="shared" si="0"/>
        <v>0</v>
      </c>
      <c r="M15" s="31"/>
      <c r="N15" s="348"/>
      <c r="O15" s="7"/>
      <c r="P15" s="7"/>
      <c r="Q15" s="7"/>
      <c r="R15" s="7"/>
    </row>
    <row r="16" spans="1:18" ht="21.75">
      <c r="A16" s="260"/>
      <c r="B16" s="344"/>
      <c r="C16" s="39"/>
      <c r="D16" s="283"/>
      <c r="E16" s="284"/>
      <c r="F16" s="5"/>
      <c r="G16" s="12"/>
      <c r="H16" s="306"/>
      <c r="I16" s="31"/>
      <c r="J16" s="31"/>
      <c r="K16" s="31"/>
      <c r="L16" s="346">
        <f t="shared" si="0"/>
        <v>0</v>
      </c>
      <c r="M16" s="31"/>
      <c r="N16" s="348"/>
      <c r="O16" s="7"/>
      <c r="P16" s="7"/>
      <c r="Q16" s="7"/>
      <c r="R16" s="7"/>
    </row>
    <row r="17" spans="1:18" ht="21.75">
      <c r="A17" s="258" t="s">
        <v>5</v>
      </c>
      <c r="B17" s="238">
        <f>B5+B12-B14</f>
        <v>11404392</v>
      </c>
      <c r="C17" s="39"/>
      <c r="D17" s="39" t="s">
        <v>7</v>
      </c>
      <c r="E17" s="262">
        <f>SUM(E5:E16)</f>
        <v>11404392</v>
      </c>
      <c r="F17" s="5"/>
      <c r="G17" s="108">
        <f>B17-E17</f>
        <v>0</v>
      </c>
      <c r="H17" s="306"/>
      <c r="I17" s="421" t="s">
        <v>184</v>
      </c>
      <c r="J17" s="421"/>
      <c r="K17" s="421"/>
      <c r="L17" s="357">
        <f>SUM(L3:L16)</f>
        <v>311650</v>
      </c>
      <c r="M17" s="357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6"/>
      <c r="I18" s="440" t="s">
        <v>120</v>
      </c>
      <c r="J18" s="440"/>
      <c r="K18" s="440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1" t="s">
        <v>13</v>
      </c>
      <c r="B19" s="432"/>
      <c r="C19" s="432"/>
      <c r="D19" s="432"/>
      <c r="E19" s="433"/>
      <c r="F19" s="5"/>
      <c r="G19" s="8"/>
      <c r="H19" s="8"/>
      <c r="I19" s="422" t="s">
        <v>192</v>
      </c>
      <c r="J19" s="423"/>
      <c r="K19" s="423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8" t="s">
        <v>84</v>
      </c>
      <c r="B20" s="339">
        <v>216770</v>
      </c>
      <c r="C20" s="266"/>
      <c r="D20" s="286" t="s">
        <v>68</v>
      </c>
      <c r="E20" s="287">
        <v>333270</v>
      </c>
      <c r="F20" s="5"/>
      <c r="G20" s="16"/>
      <c r="H20" s="16"/>
      <c r="I20" s="423" t="s">
        <v>193</v>
      </c>
      <c r="J20" s="423"/>
      <c r="K20" s="423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165</v>
      </c>
      <c r="B21" s="116">
        <v>127090</v>
      </c>
      <c r="C21" s="38"/>
      <c r="D21" s="250" t="s">
        <v>72</v>
      </c>
      <c r="E21" s="264">
        <v>163070</v>
      </c>
      <c r="G21" s="17"/>
      <c r="H21" s="17"/>
      <c r="I21" s="441" t="s">
        <v>237</v>
      </c>
      <c r="J21" s="442"/>
      <c r="K21" s="443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317500</v>
      </c>
      <c r="I22" s="441" t="s">
        <v>12</v>
      </c>
      <c r="J22" s="442"/>
      <c r="K22" s="443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109</v>
      </c>
      <c r="B23" s="116">
        <v>80000</v>
      </c>
      <c r="C23" s="38"/>
      <c r="D23" s="250" t="s">
        <v>134</v>
      </c>
      <c r="E23" s="264">
        <v>81590</v>
      </c>
      <c r="I23" s="421" t="s">
        <v>121</v>
      </c>
      <c r="J23" s="421"/>
      <c r="K23" s="421"/>
      <c r="L23" s="357">
        <f>L17-L18-L19-L20-L21-L22</f>
        <v>188150</v>
      </c>
      <c r="M23" s="357"/>
      <c r="N23" s="7"/>
      <c r="O23" s="7"/>
      <c r="P23" s="7"/>
      <c r="Q23" s="7"/>
      <c r="R23" s="7"/>
    </row>
    <row r="24" spans="1:18" ht="21.75">
      <c r="A24" s="265" t="s">
        <v>133</v>
      </c>
      <c r="B24" s="116">
        <v>100000</v>
      </c>
      <c r="C24" s="38"/>
      <c r="D24" s="250" t="s">
        <v>163</v>
      </c>
      <c r="E24" s="264">
        <v>226660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234</v>
      </c>
      <c r="B25" s="116">
        <v>10000</v>
      </c>
      <c r="C25" s="117"/>
      <c r="D25" s="250" t="s">
        <v>164</v>
      </c>
      <c r="E25" s="264">
        <v>236520</v>
      </c>
      <c r="J25" s="330"/>
      <c r="K25" s="330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138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170000</v>
      </c>
      <c r="C27" s="117"/>
      <c r="D27" s="336" t="s">
        <v>73</v>
      </c>
      <c r="E27" s="337">
        <v>111000</v>
      </c>
      <c r="J27" s="330"/>
      <c r="K27" s="330"/>
      <c r="L27" s="7"/>
      <c r="N27" s="7"/>
      <c r="O27" s="7"/>
      <c r="P27" s="7"/>
      <c r="Q27" s="7"/>
      <c r="R27" s="7"/>
    </row>
    <row r="28" spans="1:18" ht="21.75">
      <c r="A28" s="267" t="s">
        <v>216</v>
      </c>
      <c r="B28" s="268">
        <v>15090</v>
      </c>
      <c r="C28" s="269"/>
      <c r="D28" s="270" t="s">
        <v>117</v>
      </c>
      <c r="E28" s="271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09" customFormat="1" ht="21.75">
      <c r="A29" s="267" t="s">
        <v>100</v>
      </c>
      <c r="B29" s="268">
        <v>325820</v>
      </c>
      <c r="C29" s="269"/>
      <c r="D29" s="270" t="s">
        <v>96</v>
      </c>
      <c r="E29" s="271">
        <v>40000</v>
      </c>
      <c r="J29" s="330"/>
      <c r="K29" s="330"/>
      <c r="L29" s="7"/>
      <c r="M29" s="7"/>
      <c r="N29" s="7"/>
      <c r="O29" s="7"/>
      <c r="P29" s="7"/>
      <c r="Q29" s="7"/>
      <c r="R29" s="7"/>
    </row>
    <row r="30" spans="1:18" s="310" customFormat="1" ht="22.5" thickBot="1">
      <c r="A30" s="352" t="s">
        <v>90</v>
      </c>
      <c r="B30" s="353">
        <v>170000</v>
      </c>
      <c r="C30" s="354"/>
      <c r="D30" s="355" t="s">
        <v>177</v>
      </c>
      <c r="E30" s="356">
        <v>30920</v>
      </c>
      <c r="J30" s="330"/>
      <c r="K30" s="330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8" bestFit="1" customWidth="1"/>
    <col min="5" max="5" width="18.7109375" style="340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44" t="s">
        <v>214</v>
      </c>
      <c r="B1" s="445"/>
      <c r="C1" s="273">
        <f>C75+H6</f>
        <v>138365</v>
      </c>
      <c r="D1" s="277"/>
      <c r="F1" s="276"/>
    </row>
    <row r="2" spans="1:10">
      <c r="A2" s="276"/>
      <c r="B2" s="276"/>
      <c r="C2" s="276"/>
      <c r="D2" s="276"/>
      <c r="F2" s="276"/>
    </row>
    <row r="3" spans="1:10" ht="18">
      <c r="A3" s="252" t="s">
        <v>78</v>
      </c>
      <c r="B3" s="252" t="s">
        <v>79</v>
      </c>
      <c r="C3" s="252" t="s">
        <v>36</v>
      </c>
      <c r="D3" s="252" t="s">
        <v>106</v>
      </c>
      <c r="E3" s="252" t="s">
        <v>107</v>
      </c>
      <c r="G3" s="362" t="s">
        <v>233</v>
      </c>
      <c r="H3" s="362">
        <v>24755</v>
      </c>
    </row>
    <row r="4" spans="1:10" ht="18">
      <c r="A4" s="24" t="s">
        <v>190</v>
      </c>
      <c r="B4" s="24" t="s">
        <v>198</v>
      </c>
      <c r="C4" s="360">
        <v>0</v>
      </c>
      <c r="D4" s="24">
        <v>0</v>
      </c>
      <c r="E4" s="241">
        <v>0</v>
      </c>
      <c r="F4" s="61"/>
      <c r="G4" s="362" t="s">
        <v>201</v>
      </c>
      <c r="H4" s="362">
        <v>23400</v>
      </c>
    </row>
    <row r="5" spans="1:10" ht="18">
      <c r="A5" s="24" t="s">
        <v>200</v>
      </c>
      <c r="B5" s="24" t="s">
        <v>198</v>
      </c>
      <c r="C5" s="360">
        <v>3500</v>
      </c>
      <c r="D5" s="24">
        <v>0</v>
      </c>
      <c r="E5" s="241">
        <v>0</v>
      </c>
      <c r="F5" s="61"/>
      <c r="G5" s="332" t="s">
        <v>223</v>
      </c>
      <c r="H5" s="383">
        <v>7000</v>
      </c>
    </row>
    <row r="6" spans="1:10" ht="18">
      <c r="A6" s="24" t="s">
        <v>203</v>
      </c>
      <c r="B6" s="24" t="s">
        <v>198</v>
      </c>
      <c r="C6" s="360">
        <v>3500</v>
      </c>
      <c r="D6" s="24">
        <v>0</v>
      </c>
      <c r="E6" s="241">
        <v>0</v>
      </c>
      <c r="F6" s="61"/>
      <c r="G6" s="333" t="s">
        <v>80</v>
      </c>
      <c r="H6" s="333">
        <f>H3+H4-H5</f>
        <v>41155</v>
      </c>
    </row>
    <row r="7" spans="1:10" ht="12.75" customHeight="1">
      <c r="A7" s="24" t="s">
        <v>205</v>
      </c>
      <c r="B7" s="24" t="s">
        <v>198</v>
      </c>
      <c r="C7" s="360">
        <v>4500</v>
      </c>
      <c r="D7" s="24">
        <v>0</v>
      </c>
      <c r="E7" s="241">
        <v>0</v>
      </c>
      <c r="F7" s="61"/>
    </row>
    <row r="8" spans="1:10" ht="18">
      <c r="A8" s="24" t="s">
        <v>206</v>
      </c>
      <c r="B8" s="24" t="s">
        <v>198</v>
      </c>
      <c r="C8" s="369">
        <v>4000</v>
      </c>
      <c r="D8" s="24">
        <v>0</v>
      </c>
      <c r="E8" s="241">
        <v>0</v>
      </c>
      <c r="F8" s="61"/>
      <c r="G8" s="332" t="s">
        <v>194</v>
      </c>
      <c r="H8" s="332"/>
    </row>
    <row r="9" spans="1:10" ht="18">
      <c r="A9" s="376" t="s">
        <v>206</v>
      </c>
      <c r="B9" s="376" t="s">
        <v>207</v>
      </c>
      <c r="C9" s="331">
        <v>6000</v>
      </c>
      <c r="D9" s="376">
        <v>0</v>
      </c>
      <c r="E9" s="377">
        <v>0</v>
      </c>
      <c r="F9" s="61"/>
      <c r="G9" s="334" t="s">
        <v>197</v>
      </c>
      <c r="H9" s="334"/>
    </row>
    <row r="10" spans="1:10">
      <c r="A10" s="24" t="s">
        <v>208</v>
      </c>
      <c r="B10" s="24" t="s">
        <v>198</v>
      </c>
      <c r="C10" s="372">
        <v>4200</v>
      </c>
      <c r="D10" s="24">
        <v>0</v>
      </c>
      <c r="E10" s="241">
        <v>0</v>
      </c>
      <c r="F10" s="61"/>
    </row>
    <row r="11" spans="1:10" ht="18">
      <c r="A11" s="24" t="s">
        <v>209</v>
      </c>
      <c r="B11" s="24" t="s">
        <v>198</v>
      </c>
      <c r="C11" s="373">
        <v>5500</v>
      </c>
      <c r="D11" s="24">
        <v>0</v>
      </c>
      <c r="E11" s="241">
        <v>0</v>
      </c>
      <c r="F11" s="61"/>
      <c r="G11" s="332" t="s">
        <v>147</v>
      </c>
      <c r="H11" s="332">
        <v>83350</v>
      </c>
    </row>
    <row r="12" spans="1:10" ht="18">
      <c r="A12" s="24" t="s">
        <v>211</v>
      </c>
      <c r="B12" s="24" t="s">
        <v>198</v>
      </c>
      <c r="C12" s="374">
        <v>4000</v>
      </c>
      <c r="D12" s="24">
        <v>0</v>
      </c>
      <c r="E12" s="241">
        <v>0</v>
      </c>
      <c r="F12" s="61"/>
      <c r="G12" s="334" t="s">
        <v>150</v>
      </c>
      <c r="H12" s="334">
        <v>133000</v>
      </c>
      <c r="I12" t="s">
        <v>202</v>
      </c>
      <c r="J12">
        <f>H12-H11</f>
        <v>49650</v>
      </c>
    </row>
    <row r="13" spans="1:10">
      <c r="A13" s="376" t="s">
        <v>211</v>
      </c>
      <c r="B13" s="376" t="s">
        <v>207</v>
      </c>
      <c r="C13" s="331">
        <v>6000</v>
      </c>
      <c r="D13" s="376">
        <v>0</v>
      </c>
      <c r="E13" s="377">
        <v>0</v>
      </c>
      <c r="F13" s="61"/>
    </row>
    <row r="14" spans="1:10" ht="18">
      <c r="A14" s="24" t="s">
        <v>212</v>
      </c>
      <c r="B14" s="360" t="s">
        <v>198</v>
      </c>
      <c r="C14" s="360">
        <v>3000</v>
      </c>
      <c r="D14" s="360">
        <v>0</v>
      </c>
      <c r="E14" s="241">
        <v>0</v>
      </c>
      <c r="F14" s="61"/>
      <c r="G14" s="332" t="s">
        <v>195</v>
      </c>
      <c r="H14" s="332"/>
    </row>
    <row r="15" spans="1:10" ht="18">
      <c r="A15" s="376" t="s">
        <v>213</v>
      </c>
      <c r="B15" s="376" t="s">
        <v>207</v>
      </c>
      <c r="C15" s="331">
        <v>6000</v>
      </c>
      <c r="D15" s="376">
        <v>0</v>
      </c>
      <c r="E15" s="377">
        <v>0</v>
      </c>
      <c r="F15" s="61"/>
      <c r="G15" s="334" t="s">
        <v>196</v>
      </c>
      <c r="H15" s="334"/>
    </row>
    <row r="16" spans="1:10">
      <c r="A16" s="24" t="s">
        <v>213</v>
      </c>
      <c r="B16" s="378" t="s">
        <v>198</v>
      </c>
      <c r="C16" s="378">
        <v>2600</v>
      </c>
      <c r="D16" s="378">
        <v>0</v>
      </c>
      <c r="E16" s="241">
        <v>0</v>
      </c>
      <c r="F16" s="61"/>
    </row>
    <row r="17" spans="1:9">
      <c r="A17" s="24" t="s">
        <v>217</v>
      </c>
      <c r="B17" s="379" t="s">
        <v>198</v>
      </c>
      <c r="C17" s="379">
        <v>3500</v>
      </c>
      <c r="D17" s="379">
        <v>0</v>
      </c>
      <c r="E17" s="241">
        <v>0</v>
      </c>
      <c r="F17" s="222"/>
    </row>
    <row r="18" spans="1:9" ht="15.75">
      <c r="A18" s="24" t="s">
        <v>218</v>
      </c>
      <c r="B18" s="24" t="s">
        <v>198</v>
      </c>
      <c r="C18" s="360">
        <v>2000</v>
      </c>
      <c r="D18" s="24">
        <v>0</v>
      </c>
      <c r="E18" s="241">
        <v>0</v>
      </c>
      <c r="F18" s="222"/>
      <c r="G18" s="448" t="s">
        <v>167</v>
      </c>
      <c r="H18" s="448"/>
      <c r="I18" s="448"/>
    </row>
    <row r="19" spans="1:9">
      <c r="A19" s="380" t="s">
        <v>221</v>
      </c>
      <c r="B19" s="380" t="s">
        <v>222</v>
      </c>
      <c r="C19" s="381">
        <v>19810</v>
      </c>
      <c r="D19" s="380">
        <v>0</v>
      </c>
      <c r="E19" s="382">
        <v>0</v>
      </c>
      <c r="F19" s="222"/>
      <c r="G19" s="364" t="s">
        <v>169</v>
      </c>
      <c r="H19" s="365">
        <v>5000</v>
      </c>
      <c r="I19" s="364" t="s">
        <v>166</v>
      </c>
    </row>
    <row r="20" spans="1:9">
      <c r="A20" s="24" t="s">
        <v>221</v>
      </c>
      <c r="B20" s="360" t="s">
        <v>198</v>
      </c>
      <c r="C20" s="360">
        <v>4500</v>
      </c>
      <c r="D20" s="24">
        <v>0</v>
      </c>
      <c r="E20" s="241">
        <v>0</v>
      </c>
      <c r="F20" s="222"/>
      <c r="G20" s="364" t="s">
        <v>168</v>
      </c>
      <c r="H20" s="365">
        <v>5000</v>
      </c>
      <c r="I20" s="364" t="s">
        <v>166</v>
      </c>
    </row>
    <row r="21" spans="1:9">
      <c r="A21" s="24" t="s">
        <v>226</v>
      </c>
      <c r="B21" s="384" t="s">
        <v>198</v>
      </c>
      <c r="C21" s="384">
        <v>4000</v>
      </c>
      <c r="D21" s="24">
        <v>0</v>
      </c>
      <c r="E21" s="241">
        <v>0</v>
      </c>
      <c r="F21" s="222"/>
      <c r="G21" s="365" t="s">
        <v>169</v>
      </c>
      <c r="H21" s="365">
        <v>8000</v>
      </c>
      <c r="I21" s="365" t="s">
        <v>170</v>
      </c>
    </row>
    <row r="22" spans="1:9">
      <c r="A22" s="24" t="s">
        <v>231</v>
      </c>
      <c r="B22" s="385" t="s">
        <v>198</v>
      </c>
      <c r="C22" s="385">
        <v>3000</v>
      </c>
      <c r="D22" s="24">
        <v>0</v>
      </c>
      <c r="E22" s="241">
        <v>0</v>
      </c>
      <c r="F22" s="222"/>
      <c r="G22" s="365" t="s">
        <v>168</v>
      </c>
      <c r="H22" s="365">
        <v>6000</v>
      </c>
      <c r="I22" s="365" t="s">
        <v>173</v>
      </c>
    </row>
    <row r="23" spans="1:9">
      <c r="A23" s="24" t="s">
        <v>232</v>
      </c>
      <c r="B23" s="24" t="s">
        <v>198</v>
      </c>
      <c r="C23" s="360">
        <v>4600</v>
      </c>
      <c r="D23" s="360">
        <v>0</v>
      </c>
      <c r="E23" s="241">
        <v>0</v>
      </c>
      <c r="F23" s="222"/>
      <c r="G23" s="365" t="s">
        <v>168</v>
      </c>
      <c r="H23" s="365">
        <v>7000</v>
      </c>
      <c r="I23" s="365" t="s">
        <v>174</v>
      </c>
    </row>
    <row r="24" spans="1:9">
      <c r="A24" s="24" t="s">
        <v>235</v>
      </c>
      <c r="B24" s="24" t="s">
        <v>198</v>
      </c>
      <c r="C24" s="387">
        <v>3000</v>
      </c>
      <c r="D24" s="387">
        <v>0</v>
      </c>
      <c r="E24" s="241">
        <v>0</v>
      </c>
      <c r="F24" s="222"/>
      <c r="G24" s="364" t="s">
        <v>155</v>
      </c>
      <c r="H24" s="365">
        <v>2000</v>
      </c>
      <c r="I24" s="364" t="s">
        <v>178</v>
      </c>
    </row>
    <row r="25" spans="1:9">
      <c r="A25" s="24"/>
      <c r="B25" s="24"/>
      <c r="C25" s="360"/>
      <c r="D25" s="360"/>
      <c r="E25" s="240"/>
      <c r="F25" s="222"/>
      <c r="G25" s="364" t="s">
        <v>169</v>
      </c>
      <c r="H25" s="365">
        <v>7500</v>
      </c>
      <c r="I25" s="364" t="s">
        <v>185</v>
      </c>
    </row>
    <row r="26" spans="1:9">
      <c r="A26" s="24"/>
      <c r="B26" s="24"/>
      <c r="C26" s="360"/>
      <c r="D26" s="24"/>
      <c r="E26" s="241"/>
      <c r="F26" s="222"/>
      <c r="G26" s="364" t="s">
        <v>168</v>
      </c>
      <c r="H26" s="365">
        <v>20500</v>
      </c>
      <c r="I26" s="364" t="s">
        <v>185</v>
      </c>
    </row>
    <row r="27" spans="1:9">
      <c r="A27" s="24"/>
      <c r="B27" s="24"/>
      <c r="C27" s="360"/>
      <c r="D27" s="24"/>
      <c r="E27" s="241"/>
      <c r="F27" s="222"/>
      <c r="G27" s="365" t="s">
        <v>168</v>
      </c>
      <c r="H27" s="365">
        <v>9000</v>
      </c>
      <c r="I27" s="365" t="s">
        <v>190</v>
      </c>
    </row>
    <row r="28" spans="1:9">
      <c r="A28" s="24"/>
      <c r="B28" s="24"/>
      <c r="C28" s="360"/>
      <c r="D28" s="24"/>
      <c r="E28" s="241"/>
      <c r="F28" s="222"/>
      <c r="G28" s="365" t="s">
        <v>199</v>
      </c>
      <c r="H28" s="365">
        <v>13500</v>
      </c>
      <c r="I28" s="365" t="s">
        <v>190</v>
      </c>
    </row>
    <row r="29" spans="1:9">
      <c r="A29" s="24"/>
      <c r="B29" s="24"/>
      <c r="C29" s="360"/>
      <c r="D29" s="24"/>
      <c r="E29" s="241"/>
      <c r="F29" s="222"/>
      <c r="G29" s="365" t="s">
        <v>168</v>
      </c>
      <c r="H29" s="365">
        <v>1000</v>
      </c>
      <c r="I29" s="365" t="s">
        <v>200</v>
      </c>
    </row>
    <row r="30" spans="1:9">
      <c r="A30" s="24"/>
      <c r="B30" s="24"/>
      <c r="C30" s="360"/>
      <c r="D30" s="24"/>
      <c r="E30" s="241"/>
      <c r="F30" s="222"/>
      <c r="G30" s="365" t="s">
        <v>199</v>
      </c>
      <c r="H30" s="365">
        <v>34500</v>
      </c>
      <c r="I30" s="365" t="s">
        <v>200</v>
      </c>
    </row>
    <row r="31" spans="1:9">
      <c r="A31" s="24"/>
      <c r="B31" s="24"/>
      <c r="C31" s="360"/>
      <c r="D31" s="24"/>
      <c r="E31" s="241"/>
      <c r="F31" s="222"/>
      <c r="G31" s="365" t="s">
        <v>169</v>
      </c>
      <c r="H31" s="365">
        <v>500</v>
      </c>
      <c r="I31" s="365" t="s">
        <v>200</v>
      </c>
    </row>
    <row r="32" spans="1:9">
      <c r="A32" s="24"/>
      <c r="B32" s="24"/>
      <c r="C32" s="360"/>
      <c r="D32" s="24"/>
      <c r="E32" s="241"/>
      <c r="F32" s="222"/>
      <c r="G32" s="365" t="s">
        <v>168</v>
      </c>
      <c r="H32" s="365">
        <v>6500</v>
      </c>
      <c r="I32" s="365" t="s">
        <v>203</v>
      </c>
    </row>
    <row r="33" spans="1:9">
      <c r="A33" s="24"/>
      <c r="B33" s="24"/>
      <c r="C33" s="360"/>
      <c r="D33" s="24"/>
      <c r="E33" s="241"/>
      <c r="F33" s="222"/>
      <c r="G33" s="365" t="s">
        <v>204</v>
      </c>
      <c r="H33" s="365">
        <v>2500</v>
      </c>
      <c r="I33" s="365" t="s">
        <v>203</v>
      </c>
    </row>
    <row r="34" spans="1:9">
      <c r="A34" s="24"/>
      <c r="B34" s="24"/>
      <c r="C34" s="360"/>
      <c r="D34" s="24"/>
      <c r="E34" s="241"/>
      <c r="F34" s="222"/>
      <c r="G34" s="364" t="s">
        <v>169</v>
      </c>
      <c r="H34" s="365">
        <v>4000</v>
      </c>
      <c r="I34" s="365" t="s">
        <v>203</v>
      </c>
    </row>
    <row r="35" spans="1:9">
      <c r="A35" s="24"/>
      <c r="B35" s="24"/>
      <c r="C35" s="360"/>
      <c r="D35" s="360"/>
      <c r="E35" s="240"/>
      <c r="F35" s="61"/>
      <c r="G35" s="368" t="s">
        <v>204</v>
      </c>
      <c r="H35" s="368">
        <v>23000</v>
      </c>
      <c r="I35" s="368" t="s">
        <v>206</v>
      </c>
    </row>
    <row r="36" spans="1:9">
      <c r="A36" s="360"/>
      <c r="B36" s="360"/>
      <c r="C36" s="360"/>
      <c r="D36" s="360"/>
      <c r="E36" s="241"/>
      <c r="F36" s="222"/>
      <c r="G36" s="371" t="s">
        <v>168</v>
      </c>
      <c r="H36" s="371">
        <v>6500</v>
      </c>
      <c r="I36" s="371" t="s">
        <v>208</v>
      </c>
    </row>
    <row r="37" spans="1:9">
      <c r="A37" s="360"/>
      <c r="B37" s="360"/>
      <c r="C37" s="360"/>
      <c r="D37" s="360"/>
      <c r="E37" s="241"/>
      <c r="F37" s="61"/>
      <c r="G37" s="365" t="s">
        <v>168</v>
      </c>
      <c r="H37" s="365">
        <v>2000</v>
      </c>
      <c r="I37" s="365" t="s">
        <v>209</v>
      </c>
    </row>
    <row r="38" spans="1:9">
      <c r="A38" s="360"/>
      <c r="B38" s="360"/>
      <c r="C38" s="360"/>
      <c r="D38" s="360"/>
      <c r="E38" s="241"/>
      <c r="F38" s="222"/>
      <c r="G38" s="375" t="s">
        <v>168</v>
      </c>
      <c r="H38" s="375">
        <v>9500</v>
      </c>
      <c r="I38" s="375" t="s">
        <v>211</v>
      </c>
    </row>
    <row r="39" spans="1:9">
      <c r="A39" s="360"/>
      <c r="B39" s="360"/>
      <c r="C39" s="360"/>
      <c r="D39" s="360"/>
      <c r="E39" s="241"/>
      <c r="F39" s="222"/>
      <c r="G39" s="365"/>
      <c r="H39" s="365"/>
      <c r="I39" s="365"/>
    </row>
    <row r="40" spans="1:9">
      <c r="A40" s="360"/>
      <c r="B40" s="360"/>
      <c r="C40" s="360"/>
      <c r="D40" s="360"/>
      <c r="E40" s="241"/>
      <c r="F40" s="222"/>
      <c r="G40" s="365"/>
      <c r="H40" s="365"/>
      <c r="I40" s="365"/>
    </row>
    <row r="41" spans="1:9">
      <c r="A41" s="360"/>
      <c r="B41" s="360"/>
      <c r="C41" s="360"/>
      <c r="D41" s="360"/>
      <c r="E41" s="241"/>
      <c r="F41" s="222"/>
      <c r="G41" s="365"/>
      <c r="H41" s="365"/>
      <c r="I41" s="365"/>
    </row>
    <row r="42" spans="1:9">
      <c r="A42" s="360"/>
      <c r="B42" s="360"/>
      <c r="C42" s="360"/>
      <c r="D42" s="24"/>
      <c r="E42" s="241"/>
      <c r="F42" s="222"/>
      <c r="G42" s="365"/>
      <c r="H42" s="365"/>
      <c r="I42" s="365"/>
    </row>
    <row r="43" spans="1:9">
      <c r="A43" s="360"/>
      <c r="B43" s="360"/>
      <c r="C43" s="360"/>
      <c r="D43" s="360"/>
      <c r="E43" s="241"/>
      <c r="F43" s="326"/>
      <c r="G43" s="365"/>
      <c r="H43" s="365"/>
      <c r="I43" s="365"/>
    </row>
    <row r="44" spans="1:9" ht="15">
      <c r="A44" s="360"/>
      <c r="B44" s="360"/>
      <c r="C44" s="360"/>
      <c r="D44" s="360"/>
      <c r="E44" s="241"/>
      <c r="F44" s="326"/>
      <c r="G44" s="359" t="s">
        <v>4</v>
      </c>
      <c r="H44" s="359">
        <f>SUM(H19:H43)</f>
        <v>173500</v>
      </c>
      <c r="I44" s="359"/>
    </row>
    <row r="45" spans="1:9">
      <c r="A45" s="360"/>
      <c r="B45" s="360"/>
      <c r="C45" s="360"/>
      <c r="D45" s="360"/>
      <c r="E45" s="241"/>
      <c r="F45" s="326"/>
    </row>
    <row r="46" spans="1:9">
      <c r="A46" s="360"/>
      <c r="B46" s="360"/>
      <c r="C46" s="360"/>
      <c r="D46" s="360"/>
      <c r="E46" s="241"/>
      <c r="F46" s="326"/>
    </row>
    <row r="47" spans="1:9">
      <c r="A47" s="360"/>
      <c r="B47" s="360"/>
      <c r="C47" s="360"/>
      <c r="D47" s="360"/>
      <c r="E47" s="241"/>
      <c r="F47" s="326"/>
    </row>
    <row r="48" spans="1:9">
      <c r="A48" s="360"/>
      <c r="B48" s="360"/>
      <c r="C48" s="360"/>
      <c r="D48" s="360"/>
      <c r="E48" s="241"/>
      <c r="F48" s="326"/>
    </row>
    <row r="49" spans="1:6">
      <c r="A49" s="360"/>
      <c r="B49" s="24"/>
      <c r="C49" s="360"/>
      <c r="D49" s="360"/>
      <c r="E49" s="241"/>
      <c r="F49" s="326"/>
    </row>
    <row r="50" spans="1:6">
      <c r="A50" s="24"/>
      <c r="B50" s="24"/>
      <c r="C50" s="360"/>
      <c r="D50" s="360"/>
      <c r="E50" s="240"/>
      <c r="F50" s="326"/>
    </row>
    <row r="51" spans="1:6">
      <c r="A51" s="360"/>
      <c r="B51" s="360"/>
      <c r="C51" s="360"/>
      <c r="D51" s="360"/>
      <c r="E51" s="241"/>
      <c r="F51" s="326"/>
    </row>
    <row r="52" spans="1:6">
      <c r="A52" s="24"/>
      <c r="B52" s="360"/>
      <c r="C52" s="360"/>
      <c r="D52" s="360"/>
      <c r="E52" s="240"/>
      <c r="F52" s="326"/>
    </row>
    <row r="53" spans="1:6">
      <c r="A53" s="360"/>
      <c r="B53" s="360"/>
      <c r="C53" s="360"/>
      <c r="D53" s="360"/>
      <c r="E53" s="241"/>
      <c r="F53" s="326"/>
    </row>
    <row r="54" spans="1:6">
      <c r="A54" s="24"/>
      <c r="B54" s="24"/>
      <c r="C54" s="360"/>
      <c r="D54" s="360"/>
      <c r="E54" s="240"/>
      <c r="F54" s="326"/>
    </row>
    <row r="55" spans="1:6">
      <c r="A55" s="360"/>
      <c r="B55" s="360"/>
      <c r="C55" s="360"/>
      <c r="D55" s="360"/>
      <c r="E55" s="241"/>
      <c r="F55" s="326"/>
    </row>
    <row r="56" spans="1:6">
      <c r="A56" s="360"/>
      <c r="B56" s="360"/>
      <c r="C56" s="360"/>
      <c r="D56" s="360"/>
      <c r="E56" s="241"/>
      <c r="F56" s="326"/>
    </row>
    <row r="57" spans="1:6">
      <c r="A57" s="24"/>
      <c r="B57" s="24"/>
      <c r="C57" s="360"/>
      <c r="D57" s="24"/>
      <c r="E57" s="241"/>
      <c r="F57" s="326"/>
    </row>
    <row r="58" spans="1:6">
      <c r="A58" s="24"/>
      <c r="B58" s="24"/>
      <c r="C58" s="360"/>
      <c r="D58" s="24"/>
      <c r="E58" s="240"/>
      <c r="F58" s="326"/>
    </row>
    <row r="59" spans="1:6">
      <c r="A59" s="24"/>
      <c r="B59" s="24"/>
      <c r="C59" s="360"/>
      <c r="D59" s="24"/>
      <c r="E59" s="240"/>
      <c r="F59" s="326"/>
    </row>
    <row r="60" spans="1:6">
      <c r="A60" s="24"/>
      <c r="B60" s="24"/>
      <c r="C60" s="360"/>
      <c r="D60" s="24"/>
      <c r="E60" s="240"/>
      <c r="F60" s="326"/>
    </row>
    <row r="61" spans="1:6">
      <c r="A61" s="24"/>
      <c r="B61" s="24"/>
      <c r="C61" s="360"/>
      <c r="D61" s="24"/>
      <c r="E61" s="241"/>
      <c r="F61" s="326"/>
    </row>
    <row r="62" spans="1:6">
      <c r="A62" s="360"/>
      <c r="B62" s="360"/>
      <c r="C62" s="360"/>
      <c r="D62" s="360"/>
      <c r="E62" s="241"/>
      <c r="F62" s="326"/>
    </row>
    <row r="63" spans="1:6">
      <c r="A63" s="24"/>
      <c r="B63" s="24"/>
      <c r="C63" s="360"/>
      <c r="D63" s="24"/>
      <c r="E63" s="241"/>
      <c r="F63" s="326"/>
    </row>
    <row r="64" spans="1:6">
      <c r="A64" s="24"/>
      <c r="B64" s="24"/>
      <c r="C64" s="360"/>
      <c r="D64" s="360"/>
      <c r="E64" s="240"/>
      <c r="F64" s="326"/>
    </row>
    <row r="65" spans="1:6">
      <c r="A65" s="24"/>
      <c r="B65" s="360"/>
      <c r="C65" s="360"/>
      <c r="D65" s="360"/>
      <c r="E65" s="240"/>
      <c r="F65" s="326"/>
    </row>
    <row r="66" spans="1:6">
      <c r="A66" s="24"/>
      <c r="B66" s="360"/>
      <c r="C66" s="360"/>
      <c r="D66" s="360"/>
      <c r="E66" s="240"/>
      <c r="F66" s="326"/>
    </row>
    <row r="67" spans="1:6">
      <c r="A67" s="360"/>
      <c r="B67" s="360"/>
      <c r="C67" s="360"/>
      <c r="D67" s="360"/>
      <c r="E67" s="241"/>
      <c r="F67" s="326"/>
    </row>
    <row r="68" spans="1:6">
      <c r="A68" s="360"/>
      <c r="B68" s="360"/>
      <c r="C68" s="360"/>
      <c r="D68" s="360"/>
      <c r="E68" s="241"/>
      <c r="F68" s="326"/>
    </row>
    <row r="69" spans="1:6">
      <c r="A69" s="360"/>
      <c r="B69" s="360"/>
      <c r="C69" s="360"/>
      <c r="D69" s="360"/>
      <c r="E69" s="241"/>
      <c r="F69" s="326"/>
    </row>
    <row r="70" spans="1:6">
      <c r="A70" s="360"/>
      <c r="B70" s="360"/>
      <c r="C70" s="360"/>
      <c r="D70" s="360"/>
      <c r="E70" s="241"/>
      <c r="F70" s="326"/>
    </row>
    <row r="71" spans="1:6">
      <c r="A71" s="360"/>
      <c r="B71" s="360"/>
      <c r="C71" s="360"/>
      <c r="D71" s="360"/>
      <c r="E71" s="241"/>
      <c r="F71" s="326"/>
    </row>
    <row r="72" spans="1:6">
      <c r="A72" s="360"/>
      <c r="B72" s="360"/>
      <c r="C72" s="360"/>
      <c r="D72" s="360"/>
      <c r="E72" s="241"/>
      <c r="F72" s="326"/>
    </row>
    <row r="73" spans="1:6">
      <c r="A73" s="360"/>
      <c r="B73" s="360"/>
      <c r="C73" s="360"/>
      <c r="D73" s="360"/>
      <c r="E73" s="241"/>
      <c r="F73" s="326"/>
    </row>
    <row r="74" spans="1:6">
      <c r="A74" s="360"/>
      <c r="B74" s="360"/>
      <c r="C74" s="360"/>
      <c r="D74" s="360"/>
      <c r="E74" s="241"/>
    </row>
    <row r="75" spans="1:6">
      <c r="A75" s="446" t="s">
        <v>80</v>
      </c>
      <c r="B75" s="447"/>
      <c r="C75" s="304">
        <f>SUM(C4:C74)</f>
        <v>97210</v>
      </c>
      <c r="D75" s="305"/>
      <c r="E75" s="331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2022-06-20T18:13:51Z</dcterms:modified>
</cp:coreProperties>
</file>