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LY\03.07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  <sheet name="Realme Due List" sheetId="16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16" l="1"/>
  <c r="E18" i="10"/>
  <c r="J39" i="14" l="1"/>
  <c r="J43" i="14" s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<sst xmlns="http://schemas.openxmlformats.org/spreadsheetml/2006/main" count="142" uniqueCount="105">
  <si>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</si>
  <si>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</si>
  <si>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</si>
  <si>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</si>
  <si>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</si>
  <si>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</si>
  <si>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</si>
  <si>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</si>
  <si>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</si>
  <si>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</si>
  <si>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</si>
  <si>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</si>
  <si>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</si>
  <si>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</si>
  <si>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</si>
  <si>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</si>
  <si>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</si>
  <si>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</si>
  <si>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</si>
  <si>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</si>
  <si>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</si>
  <si>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</si>
  <si>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</si>
  <si>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</si>
  <si>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</si>
  <si>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</si>
  <si>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</si>
  <si>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</si>
  <si>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</si>
  <si>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</si>
  <si>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</si>
  <si>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</si>
  <si>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</si>
  <si>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</si>
  <si>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</si>
  <si>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</si>
  <si>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</si>
  <si>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</si>
  <si>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</si>
  <si>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</si>
  <si>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</si>
  <si>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</si>
  <si>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</si>
  <si>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</si>
  <si>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</si>
  <si>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</si>
  <si>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</si>
  <si>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</si>
  <si>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</si>
  <si>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Bank Cost</t>
  </si>
  <si>
    <t>SH Mobile</t>
  </si>
  <si>
    <t>Rofiqul</t>
  </si>
  <si>
    <t>Realme Adj: Due</t>
  </si>
  <si>
    <t>Rose Mobile</t>
  </si>
  <si>
    <t>Iftar</t>
  </si>
  <si>
    <t>29.04.2022</t>
  </si>
  <si>
    <t>Sohel Store</t>
  </si>
  <si>
    <t>DSR Campaign</t>
  </si>
  <si>
    <t>Balance Statement May-2022</t>
  </si>
  <si>
    <t>C25s</t>
  </si>
  <si>
    <t>Courier</t>
  </si>
  <si>
    <t>Wifi</t>
  </si>
  <si>
    <t>Sohan</t>
  </si>
  <si>
    <t>Current Bill</t>
  </si>
  <si>
    <t>23.06.2022</t>
  </si>
  <si>
    <t>26.06.2022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</si>
  <si>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</si>
  <si>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</si>
  <si>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</si>
  <si>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</si>
  <si>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</si>
  <si>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</si>
  <si>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</si>
  <si>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</si>
  <si>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</si>
  <si>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N=SH Showroom</t>
  </si>
  <si>
    <t>N=Rose Mobile</t>
  </si>
  <si>
    <t>30.06.2022</t>
  </si>
  <si>
    <t>Sobuj Telecom</t>
  </si>
  <si>
    <t>DSR List</t>
  </si>
  <si>
    <t xml:space="preserve">Noyon </t>
  </si>
  <si>
    <t>Retail Name</t>
  </si>
  <si>
    <t>Due Amount</t>
  </si>
  <si>
    <t>Last Update</t>
  </si>
  <si>
    <t xml:space="preserve">Mugdho Corporation </t>
  </si>
  <si>
    <t>Distribution of Realme</t>
  </si>
  <si>
    <t>Address</t>
  </si>
  <si>
    <t>Natore Sadar</t>
  </si>
  <si>
    <t>Hatiandho</t>
  </si>
  <si>
    <t>Bonpara</t>
  </si>
  <si>
    <t>Mobile Number</t>
  </si>
  <si>
    <t>Due List (30.06.2022)</t>
  </si>
  <si>
    <t>Bank Statement July-2022</t>
  </si>
  <si>
    <t>Month : July - 2022</t>
  </si>
  <si>
    <t>Zilani Mobile Center</t>
  </si>
  <si>
    <t>Tuhin Mobile Center</t>
  </si>
  <si>
    <t>02.07.2022</t>
  </si>
  <si>
    <t>N=Tuhin Mobile Center</t>
  </si>
  <si>
    <t>N=Zilani Mobile Center</t>
  </si>
  <si>
    <t>Ayan Telecom</t>
  </si>
  <si>
    <t>01.07.2022</t>
  </si>
  <si>
    <t>Symphony (-)</t>
  </si>
  <si>
    <t>03.07.2022</t>
  </si>
  <si>
    <t>D=Ayan Telecom</t>
  </si>
  <si>
    <t>Date:04.07.2022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</si>
</sst>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sz val="2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1" fontId="44" fillId="0" borderId="2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0" fontId="4" fillId="0" borderId="2" xfId="0" applyFont="1" applyBorder="1"/>
    <xf numFmtId="0" fontId="11" fillId="41" borderId="2" xfId="0" applyFont="1" applyFill="1" applyBorder="1"/>
    <xf numFmtId="0" fontId="11" fillId="41" borderId="4" xfId="0" applyFont="1" applyFill="1" applyBorder="1"/>
    <xf numFmtId="0" fontId="37" fillId="41" borderId="1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1" xfId="0" applyFont="1" applyBorder="1" applyAlignment="1">
      <alignment horizontal="center" vertical="center"/>
    </xf>
    <xf numFmtId="0" fontId="41" fillId="41" borderId="6" xfId="0" applyFont="1" applyFill="1" applyBorder="1"/>
    <xf numFmtId="0" fontId="41" fillId="41" borderId="7" xfId="0" applyFont="1" applyFill="1" applyBorder="1"/>
    <xf numFmtId="0" fontId="42" fillId="0" borderId="4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4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  <xf numFmtId="0" fontId="41" fillId="41" borderId="62" xfId="0" applyFont="1" applyFill="1" applyBorder="1" applyAlignment="1">
      <alignment horizontal="center"/>
    </xf>
    <xf numFmtId="0" fontId="41" fillId="41" borderId="63" xfId="0" applyFont="1" applyFill="1" applyBorder="1" applyAlignment="1">
      <alignment horizontal="center"/>
    </xf>
    <xf numFmtId="0" fontId="41" fillId="41" borderId="46" xfId="0" applyFont="1" applyFill="1" applyBorder="1" applyAlignment="1">
      <alignment horizontal="center"/>
    </xf>
    <xf numFmtId="0" fontId="45" fillId="0" borderId="52" xfId="0" applyFont="1" applyBorder="1" applyAlignment="1">
      <alignment horizontal="center"/>
    </xf>
    <xf numFmtId="0" fontId="45" fillId="0" borderId="53" xfId="0" applyFont="1" applyBorder="1" applyAlignment="1">
      <alignment horizontal="center"/>
    </xf>
    <xf numFmtId="0" fontId="45" fillId="0" borderId="5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2" fillId="0" borderId="4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2" fillId="0" borderId="1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G18" sqref="G18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5"/>
      <c r="B1" s="235"/>
      <c r="C1" s="235"/>
      <c r="D1" s="235"/>
      <c r="E1" s="235"/>
      <c r="F1" s="235"/>
    </row>
    <row r="2" spans="1:11" ht="20.25">
      <c r="B2" s="233" t="s">
        <v>13</v>
      </c>
      <c r="C2" s="233"/>
      <c r="D2" s="233"/>
      <c r="E2" s="233"/>
    </row>
    <row r="3" spans="1:11" ht="16.5" customHeight="1">
      <c r="A3" s="15"/>
      <c r="B3" s="234" t="s">
        <v>92</v>
      </c>
      <c r="C3" s="234"/>
      <c r="D3" s="234"/>
      <c r="E3" s="234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1761807</v>
      </c>
      <c r="D6" s="19">
        <v>0</v>
      </c>
      <c r="E6" s="21">
        <f t="shared" ref="E6:E51" si="0">E5+C6-D6</f>
        <v>1761807</v>
      </c>
      <c r="F6" s="12"/>
      <c r="G6" s="13"/>
    </row>
    <row r="7" spans="1:11">
      <c r="A7" s="15"/>
      <c r="B7" s="20"/>
      <c r="C7" s="19"/>
      <c r="D7" s="19"/>
      <c r="E7" s="21">
        <f t="shared" si="0"/>
        <v>1761807</v>
      </c>
      <c r="F7" s="12"/>
      <c r="G7" s="1"/>
      <c r="H7" s="1"/>
      <c r="I7" s="1"/>
      <c r="J7" s="15"/>
      <c r="K7" s="15"/>
    </row>
    <row r="8" spans="1:11">
      <c r="A8" s="15"/>
      <c r="B8" s="20" t="s">
        <v>96</v>
      </c>
      <c r="C8" s="19">
        <v>0</v>
      </c>
      <c r="D8" s="19">
        <v>0</v>
      </c>
      <c r="E8" s="21">
        <f t="shared" si="0"/>
        <v>1761807</v>
      </c>
      <c r="F8" s="1"/>
      <c r="G8" s="1"/>
      <c r="H8" s="1"/>
      <c r="I8" s="15"/>
      <c r="J8" s="15"/>
    </row>
    <row r="9" spans="1:11">
      <c r="A9" s="15"/>
      <c r="B9" s="20" t="s">
        <v>102</v>
      </c>
      <c r="C9" s="19">
        <v>0</v>
      </c>
      <c r="D9" s="19">
        <v>0</v>
      </c>
      <c r="E9" s="21">
        <f t="shared" si="0"/>
        <v>1761807</v>
      </c>
      <c r="F9" s="1"/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1761807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1761807</v>
      </c>
      <c r="F11" s="1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1761807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1761807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1761807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1761807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1761807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1761807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1761807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1761807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1761807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1761807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1761807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1761807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1761807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1761807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1761807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1761807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1761807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1761807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1761807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1761807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1761807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1761807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1761807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1761807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1761807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1761807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1761807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1761807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1761807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1761807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1761807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1761807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1761807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1761807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1761807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1761807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1761807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1761807</v>
      </c>
      <c r="F49" s="1"/>
      <c r="G49" s="15"/>
    </row>
    <row r="50" spans="2:7">
      <c r="B50" s="20"/>
      <c r="C50" s="19"/>
      <c r="D50" s="19"/>
      <c r="E50" s="21">
        <f t="shared" si="0"/>
        <v>1761807</v>
      </c>
      <c r="F50" s="1"/>
      <c r="G50" s="15"/>
    </row>
    <row r="51" spans="2:7">
      <c r="B51" s="20"/>
      <c r="C51" s="19"/>
      <c r="D51" s="19"/>
      <c r="E51" s="21">
        <f t="shared" si="0"/>
        <v>1761807</v>
      </c>
      <c r="F51" s="1"/>
      <c r="G51" s="15"/>
    </row>
    <row r="52" spans="2:7">
      <c r="B52" s="25"/>
      <c r="C52" s="21">
        <f>SUM(C6:C51)</f>
        <v>1761807</v>
      </c>
      <c r="D52" s="21">
        <f>SUM(D6:D51)</f>
        <v>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C1"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42" t="s">
        <v>13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</row>
    <row r="2" spans="1:24" s="59" customFormat="1" ht="18">
      <c r="A2" s="243" t="s">
        <v>35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</row>
    <row r="3" spans="1:24" s="60" customFormat="1" ht="16.5" thickBot="1">
      <c r="A3" s="244" t="s">
        <v>93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6"/>
      <c r="S3" s="42"/>
      <c r="T3" s="5"/>
      <c r="U3" s="5"/>
      <c r="V3" s="5"/>
      <c r="W3" s="5"/>
      <c r="X3" s="11"/>
    </row>
    <row r="4" spans="1:24" s="62" customFormat="1">
      <c r="A4" s="247" t="s">
        <v>22</v>
      </c>
      <c r="B4" s="249" t="s">
        <v>23</v>
      </c>
      <c r="C4" s="236" t="s">
        <v>24</v>
      </c>
      <c r="D4" s="236" t="s">
        <v>25</v>
      </c>
      <c r="E4" s="236" t="s">
        <v>26</v>
      </c>
      <c r="F4" s="236" t="s">
        <v>57</v>
      </c>
      <c r="G4" s="236" t="s">
        <v>27</v>
      </c>
      <c r="H4" s="236" t="s">
        <v>54</v>
      </c>
      <c r="I4" s="236" t="s">
        <v>28</v>
      </c>
      <c r="J4" s="236" t="s">
        <v>29</v>
      </c>
      <c r="K4" s="236" t="s">
        <v>63</v>
      </c>
      <c r="L4" s="236" t="s">
        <v>61</v>
      </c>
      <c r="M4" s="236" t="s">
        <v>60</v>
      </c>
      <c r="N4" s="240" t="s">
        <v>49</v>
      </c>
      <c r="O4" s="238" t="s">
        <v>14</v>
      </c>
      <c r="P4" s="251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48"/>
      <c r="B5" s="250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41"/>
      <c r="O5" s="239"/>
      <c r="P5" s="252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96</v>
      </c>
      <c r="B6" s="71">
        <v>1000</v>
      </c>
      <c r="C6" s="71"/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2039</v>
      </c>
      <c r="R6" s="76"/>
      <c r="S6" s="77"/>
      <c r="T6" s="26"/>
      <c r="U6" s="3"/>
      <c r="V6" s="26"/>
      <c r="W6" s="3"/>
    </row>
    <row r="7" spans="1:24" s="9" customFormat="1">
      <c r="A7" s="70" t="s">
        <v>102</v>
      </c>
      <c r="B7" s="71"/>
      <c r="C7" s="71"/>
      <c r="D7" s="72">
        <v>60</v>
      </c>
      <c r="E7" s="72"/>
      <c r="F7" s="72"/>
      <c r="G7" s="72">
        <v>70</v>
      </c>
      <c r="H7" s="72"/>
      <c r="I7" s="73">
        <v>30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320</v>
      </c>
      <c r="R7" s="76"/>
      <c r="S7" s="26"/>
      <c r="T7" s="26"/>
      <c r="U7" s="26"/>
      <c r="V7" s="26"/>
      <c r="W7" s="26"/>
    </row>
    <row r="8" spans="1:24" s="9" customFormat="1">
      <c r="A8" s="70"/>
      <c r="B8" s="78"/>
      <c r="C8" s="71"/>
      <c r="D8" s="79"/>
      <c r="E8" s="79"/>
      <c r="F8" s="79"/>
      <c r="G8" s="79"/>
      <c r="H8" s="79"/>
      <c r="I8" s="80"/>
      <c r="J8" s="79"/>
      <c r="K8" s="79"/>
      <c r="L8" s="79"/>
      <c r="M8" s="109"/>
      <c r="N8" s="79"/>
      <c r="O8" s="79"/>
      <c r="P8" s="81"/>
      <c r="Q8" s="75">
        <f t="shared" si="0"/>
        <v>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/>
      <c r="B9" s="78"/>
      <c r="C9" s="71"/>
      <c r="D9" s="79"/>
      <c r="E9" s="79"/>
      <c r="F9" s="79"/>
      <c r="G9" s="79"/>
      <c r="H9" s="79"/>
      <c r="I9" s="80"/>
      <c r="J9" s="79"/>
      <c r="K9" s="79"/>
      <c r="L9" s="79"/>
      <c r="M9" s="109"/>
      <c r="N9" s="79"/>
      <c r="O9" s="79"/>
      <c r="P9" s="81"/>
      <c r="Q9" s="75">
        <f t="shared" si="0"/>
        <v>0</v>
      </c>
      <c r="R9" s="76"/>
      <c r="S9" s="6"/>
      <c r="T9" s="6"/>
      <c r="U9" s="26"/>
      <c r="V9" s="26"/>
      <c r="W9" s="26"/>
    </row>
    <row r="10" spans="1:24" s="9" customFormat="1">
      <c r="A10" s="70"/>
      <c r="B10" s="78"/>
      <c r="C10" s="71"/>
      <c r="D10" s="79"/>
      <c r="E10" s="79"/>
      <c r="F10" s="79"/>
      <c r="G10" s="79"/>
      <c r="H10" s="79"/>
      <c r="I10" s="79"/>
      <c r="J10" s="79"/>
      <c r="K10" s="79"/>
      <c r="L10" s="79"/>
      <c r="M10" s="109"/>
      <c r="N10" s="79"/>
      <c r="O10" s="79"/>
      <c r="P10" s="81"/>
      <c r="Q10" s="75">
        <f t="shared" si="0"/>
        <v>0</v>
      </c>
      <c r="R10" s="76"/>
      <c r="S10" s="26"/>
      <c r="T10" s="26"/>
      <c r="U10" s="3"/>
      <c r="V10" s="26"/>
      <c r="W10" s="3"/>
    </row>
    <row r="11" spans="1:24" s="9" customFormat="1">
      <c r="A11" s="70"/>
      <c r="B11" s="78"/>
      <c r="C11" s="71"/>
      <c r="D11" s="79"/>
      <c r="E11" s="79"/>
      <c r="F11" s="79"/>
      <c r="G11" s="79"/>
      <c r="H11" s="79"/>
      <c r="I11" s="79"/>
      <c r="J11" s="79"/>
      <c r="K11" s="79"/>
      <c r="L11" s="79"/>
      <c r="M11" s="109"/>
      <c r="N11" s="79"/>
      <c r="O11" s="79"/>
      <c r="P11" s="81"/>
      <c r="Q11" s="75">
        <f t="shared" si="0"/>
        <v>0</v>
      </c>
      <c r="R11" s="76"/>
      <c r="S11" s="26"/>
      <c r="T11" s="26"/>
      <c r="U11" s="26"/>
      <c r="V11" s="26"/>
      <c r="W11" s="26"/>
    </row>
    <row r="12" spans="1:24" s="9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109"/>
      <c r="N12" s="79"/>
      <c r="O12" s="79"/>
      <c r="P12" s="81"/>
      <c r="Q12" s="75">
        <f t="shared" si="0"/>
        <v>0</v>
      </c>
      <c r="R12" s="76"/>
      <c r="S12" s="26"/>
      <c r="T12" s="26"/>
      <c r="U12" s="3"/>
      <c r="V12" s="26"/>
      <c r="W12" s="3"/>
    </row>
    <row r="13" spans="1:24" s="9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82"/>
      <c r="L13" s="79"/>
      <c r="M13" s="109"/>
      <c r="N13" s="79"/>
      <c r="O13" s="79"/>
      <c r="P13" s="81"/>
      <c r="Q13" s="75">
        <f t="shared" si="0"/>
        <v>0</v>
      </c>
      <c r="R13" s="76"/>
      <c r="S13" s="77"/>
      <c r="T13" s="26"/>
      <c r="U13" s="26"/>
      <c r="V13" s="26"/>
      <c r="W13" s="26"/>
    </row>
    <row r="14" spans="1:24" s="9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83"/>
      <c r="L14" s="79"/>
      <c r="M14" s="109"/>
      <c r="N14" s="79"/>
      <c r="O14" s="79"/>
      <c r="P14" s="81"/>
      <c r="Q14" s="75">
        <f t="shared" si="0"/>
        <v>0</v>
      </c>
      <c r="R14" s="76"/>
      <c r="S14" s="84"/>
      <c r="T14" s="26"/>
      <c r="U14" s="3"/>
      <c r="V14" s="26"/>
      <c r="W14" s="3"/>
    </row>
    <row r="15" spans="1:24" s="9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2"/>
      <c r="L15" s="79"/>
      <c r="M15" s="109"/>
      <c r="N15" s="79"/>
      <c r="O15" s="79"/>
      <c r="P15" s="81"/>
      <c r="Q15" s="75">
        <f t="shared" si="0"/>
        <v>0</v>
      </c>
      <c r="R15" s="76"/>
      <c r="S15" s="4"/>
      <c r="T15" s="26"/>
      <c r="U15" s="26"/>
      <c r="V15" s="26"/>
      <c r="W15" s="26"/>
    </row>
    <row r="16" spans="1:24" s="9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109"/>
      <c r="N16" s="79"/>
      <c r="O16" s="79"/>
      <c r="P16" s="81"/>
      <c r="Q16" s="75">
        <f t="shared" si="0"/>
        <v>0</v>
      </c>
      <c r="R16" s="76"/>
      <c r="S16" s="4"/>
      <c r="T16" s="26"/>
      <c r="U16" s="3"/>
      <c r="V16" s="26"/>
      <c r="W16" s="3"/>
    </row>
    <row r="17" spans="1:23" s="9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109"/>
      <c r="N17" s="81"/>
      <c r="O17" s="79"/>
      <c r="P17" s="81"/>
      <c r="Q17" s="75">
        <f t="shared" si="0"/>
        <v>0</v>
      </c>
      <c r="R17" s="76"/>
      <c r="S17" s="4"/>
      <c r="T17" s="26"/>
      <c r="U17" s="26"/>
      <c r="V17" s="26"/>
      <c r="W17" s="26"/>
    </row>
    <row r="18" spans="1:23" s="9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109"/>
      <c r="N18" s="81"/>
      <c r="O18" s="79"/>
      <c r="P18" s="81"/>
      <c r="Q18" s="75">
        <f t="shared" si="0"/>
        <v>0</v>
      </c>
      <c r="R18" s="76"/>
      <c r="S18" s="4"/>
      <c r="T18" s="26"/>
      <c r="U18" s="3"/>
      <c r="V18" s="26"/>
      <c r="W18" s="3"/>
    </row>
    <row r="19" spans="1:23" s="9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110"/>
      <c r="N19" s="81"/>
      <c r="O19" s="79"/>
      <c r="P19" s="81"/>
      <c r="Q19" s="75">
        <f t="shared" si="0"/>
        <v>0</v>
      </c>
      <c r="R19" s="76"/>
      <c r="S19" s="4"/>
      <c r="T19" s="26"/>
      <c r="U19" s="26"/>
      <c r="V19" s="26"/>
      <c r="W19" s="26"/>
    </row>
    <row r="20" spans="1:23" s="9" customFormat="1">
      <c r="A20" s="70"/>
      <c r="B20" s="78"/>
      <c r="C20" s="71"/>
      <c r="D20" s="79"/>
      <c r="E20" s="79"/>
      <c r="F20" s="109"/>
      <c r="G20" s="79"/>
      <c r="H20" s="79"/>
      <c r="I20" s="79"/>
      <c r="J20" s="79"/>
      <c r="K20" s="79"/>
      <c r="L20" s="79"/>
      <c r="M20" s="109"/>
      <c r="N20" s="79"/>
      <c r="O20" s="79"/>
      <c r="P20" s="81"/>
      <c r="Q20" s="75">
        <f t="shared" si="0"/>
        <v>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1000</v>
      </c>
      <c r="C37" s="97">
        <f t="shared" ref="C37:P37" si="1">SUM(C6:C36)</f>
        <v>0</v>
      </c>
      <c r="D37" s="97">
        <f t="shared" si="1"/>
        <v>60</v>
      </c>
      <c r="E37" s="97">
        <f t="shared" si="1"/>
        <v>0</v>
      </c>
      <c r="F37" s="97">
        <f t="shared" si="1"/>
        <v>0</v>
      </c>
      <c r="G37" s="97">
        <f>SUM(G6:G36)</f>
        <v>120</v>
      </c>
      <c r="H37" s="97">
        <f t="shared" si="1"/>
        <v>0</v>
      </c>
      <c r="I37" s="97">
        <f t="shared" si="1"/>
        <v>60</v>
      </c>
      <c r="J37" s="97">
        <f t="shared" si="1"/>
        <v>320</v>
      </c>
      <c r="K37" s="97">
        <f t="shared" si="1"/>
        <v>0</v>
      </c>
      <c r="L37" s="97">
        <f t="shared" si="1"/>
        <v>799</v>
      </c>
      <c r="M37" s="112">
        <f t="shared" si="1"/>
        <v>0</v>
      </c>
      <c r="N37" s="97">
        <f t="shared" si="1"/>
        <v>0</v>
      </c>
      <c r="O37" s="97">
        <f t="shared" si="1"/>
        <v>0</v>
      </c>
      <c r="P37" s="98">
        <f t="shared" si="1"/>
        <v>0</v>
      </c>
      <c r="Q37" s="99">
        <f>SUM(Q6:Q36)</f>
        <v>2359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34" zoomScale="120" zoomScaleNormal="120" workbookViewId="0">
      <selection activeCell="F49" sqref="F49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62" t="s">
        <v>13</v>
      </c>
      <c r="B1" s="263"/>
      <c r="C1" s="263"/>
      <c r="D1" s="263"/>
      <c r="E1" s="263"/>
      <c r="F1" s="264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65" t="s">
        <v>58</v>
      </c>
      <c r="B2" s="266"/>
      <c r="C2" s="266"/>
      <c r="D2" s="266"/>
      <c r="E2" s="266"/>
      <c r="F2" s="267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68" t="s">
        <v>36</v>
      </c>
      <c r="B3" s="269"/>
      <c r="C3" s="269"/>
      <c r="D3" s="269"/>
      <c r="E3" s="269"/>
      <c r="F3" s="270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>
        <v>-579130</v>
      </c>
      <c r="D31" s="39"/>
      <c r="E31" s="176">
        <f t="shared" si="0"/>
        <v>-579130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/>
      <c r="D32" s="39"/>
      <c r="E32" s="176">
        <f t="shared" si="0"/>
        <v>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-579130</v>
      </c>
      <c r="F33" s="188">
        <f>B33-E33</f>
        <v>579130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72" t="s">
        <v>19</v>
      </c>
      <c r="B35" s="273"/>
      <c r="C35" s="273"/>
      <c r="D35" s="273"/>
      <c r="E35" s="274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60" t="s">
        <v>12</v>
      </c>
      <c r="B36" s="271"/>
      <c r="C36" s="271"/>
      <c r="D36" s="261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99</v>
      </c>
      <c r="B37" s="169"/>
      <c r="C37" s="170">
        <v>2000</v>
      </c>
      <c r="D37" s="232" t="s">
        <v>100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80</v>
      </c>
      <c r="B38" s="165" t="s">
        <v>40</v>
      </c>
      <c r="C38" s="166">
        <v>4460</v>
      </c>
      <c r="D38" s="167" t="s">
        <v>77</v>
      </c>
      <c r="E38" s="41"/>
      <c r="F38" s="41"/>
      <c r="G38" s="253" t="s">
        <v>66</v>
      </c>
      <c r="H38" s="253"/>
      <c r="I38" s="253"/>
      <c r="J38" s="25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39</v>
      </c>
      <c r="B39" s="165" t="s">
        <v>40</v>
      </c>
      <c r="C39" s="166">
        <v>60000</v>
      </c>
      <c r="D39" s="168" t="s">
        <v>64</v>
      </c>
      <c r="E39" s="41"/>
      <c r="F39" s="42"/>
      <c r="G39" s="201" t="s">
        <v>67</v>
      </c>
      <c r="H39" s="109">
        <v>7</v>
      </c>
      <c r="I39" s="143">
        <v>1770</v>
      </c>
      <c r="J39" s="143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44</v>
      </c>
      <c r="B40" s="165" t="s">
        <v>40</v>
      </c>
      <c r="C40" s="166">
        <v>190000</v>
      </c>
      <c r="D40" s="168" t="s">
        <v>96</v>
      </c>
      <c r="E40" s="41"/>
      <c r="F40" s="42"/>
      <c r="G40" s="255" t="s">
        <v>70</v>
      </c>
      <c r="H40" s="255"/>
      <c r="I40" s="255"/>
      <c r="J40" s="143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53</v>
      </c>
      <c r="B41" s="165"/>
      <c r="C41" s="166">
        <v>115210</v>
      </c>
      <c r="D41" s="172" t="s">
        <v>102</v>
      </c>
      <c r="E41" s="52"/>
      <c r="F41" s="42"/>
      <c r="G41" s="256" t="s">
        <v>69</v>
      </c>
      <c r="H41" s="256"/>
      <c r="I41" s="256"/>
      <c r="J41" s="143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50</v>
      </c>
      <c r="B42" s="165"/>
      <c r="C42" s="166">
        <v>114480</v>
      </c>
      <c r="D42" s="167" t="s">
        <v>102</v>
      </c>
      <c r="F42" s="42"/>
      <c r="G42" s="257" t="s">
        <v>71</v>
      </c>
      <c r="H42" s="257"/>
      <c r="I42" s="257"/>
      <c r="J42" s="18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56</v>
      </c>
      <c r="B43" s="165"/>
      <c r="C43" s="166">
        <v>29000</v>
      </c>
      <c r="D43" s="167" t="s">
        <v>77</v>
      </c>
      <c r="E43" s="42"/>
      <c r="F43" s="113"/>
      <c r="G43" s="254" t="s">
        <v>68</v>
      </c>
      <c r="H43" s="254"/>
      <c r="I43" s="254"/>
      <c r="J43" s="198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95</v>
      </c>
      <c r="B44" s="165"/>
      <c r="C44" s="166">
        <v>31990</v>
      </c>
      <c r="D44" s="168" t="s">
        <v>96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94</v>
      </c>
      <c r="B45" s="165"/>
      <c r="C45" s="166">
        <v>31990</v>
      </c>
      <c r="D45" s="167" t="s">
        <v>96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/>
      <c r="B46" s="165"/>
      <c r="C46" s="166"/>
      <c r="D46" s="167"/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/>
      <c r="B47" s="199"/>
      <c r="C47" s="166"/>
      <c r="D47" s="200"/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/>
      <c r="B48" s="165"/>
      <c r="C48" s="166"/>
      <c r="D48" s="167"/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/>
      <c r="B49" s="165"/>
      <c r="C49" s="166"/>
      <c r="D49" s="167"/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202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165"/>
      <c r="C51" s="166"/>
      <c r="D51" s="167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58" t="s">
        <v>20</v>
      </c>
      <c r="B117" s="259"/>
      <c r="C117" s="163">
        <f>SUM(C37:C116)</f>
        <v>579130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60" t="s">
        <v>21</v>
      </c>
      <c r="B119" s="261"/>
      <c r="C119" s="130">
        <f>C117</f>
        <v>579130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7:D47">
    <sortCondition ref="A37"/>
  </sortState>
  <mergeCells count="12">
    <mergeCell ref="A117:B117"/>
    <mergeCell ref="A119:B119"/>
    <mergeCell ref="A1:F1"/>
    <mergeCell ref="A2:F2"/>
    <mergeCell ref="A3:F3"/>
    <mergeCell ref="A36:D36"/>
    <mergeCell ref="A35:E35"/>
    <mergeCell ref="G38:J38"/>
    <mergeCell ref="G43:I43"/>
    <mergeCell ref="G40:I40"/>
    <mergeCell ref="G41:I41"/>
    <mergeCell ref="G42:I4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5"/>
  <sheetViews>
    <sheetView tabSelected="1" zoomScaleNormal="100" workbookViewId="0">
      <selection activeCell="H7" sqref="H7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75" t="s">
        <v>37</v>
      </c>
      <c r="B1" s="276"/>
      <c r="C1" s="276"/>
      <c r="D1" s="276"/>
      <c r="E1" s="277"/>
      <c r="F1" s="139"/>
      <c r="G1" s="1"/>
    </row>
    <row r="2" spans="1:28" ht="21.75">
      <c r="A2" s="284" t="s">
        <v>48</v>
      </c>
      <c r="B2" s="285"/>
      <c r="C2" s="285"/>
      <c r="D2" s="285"/>
      <c r="E2" s="286"/>
      <c r="F2" s="139"/>
      <c r="G2" s="1"/>
    </row>
    <row r="3" spans="1:28" ht="24" thickBot="1">
      <c r="A3" s="278" t="s">
        <v>104</v>
      </c>
      <c r="B3" s="279"/>
      <c r="C3" s="279"/>
      <c r="D3" s="279"/>
      <c r="E3" s="280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87" t="s">
        <v>41</v>
      </c>
      <c r="B4" s="288"/>
      <c r="C4" s="288"/>
      <c r="D4" s="288"/>
      <c r="E4" s="289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47</v>
      </c>
      <c r="B5" s="141">
        <v>9000000</v>
      </c>
      <c r="C5" s="126"/>
      <c r="D5" s="127" t="s">
        <v>10</v>
      </c>
      <c r="E5" s="137">
        <v>3878690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32498.699999999997</v>
      </c>
      <c r="C6" s="34"/>
      <c r="D6" s="117" t="s">
        <v>46</v>
      </c>
      <c r="E6" s="121">
        <v>1761807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45</v>
      </c>
      <c r="E7" s="138">
        <v>1156947.5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43</v>
      </c>
      <c r="B9" s="120">
        <v>2359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0">
        <v>0</v>
      </c>
      <c r="C10" s="32"/>
      <c r="D10" s="117" t="s">
        <v>12</v>
      </c>
      <c r="E10" s="121">
        <v>579130</v>
      </c>
      <c r="F10" s="139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96" t="s">
        <v>7</v>
      </c>
      <c r="B11" s="197">
        <f>B6-B9-B10</f>
        <v>30139.699999999997</v>
      </c>
      <c r="C11" s="32"/>
      <c r="D11" s="117" t="s">
        <v>52</v>
      </c>
      <c r="E11" s="121">
        <v>17190</v>
      </c>
      <c r="F11" s="139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0"/>
      <c r="C12" s="32"/>
      <c r="D12" s="117" t="s">
        <v>38</v>
      </c>
      <c r="E12" s="138">
        <v>3065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0"/>
      <c r="B13" s="191"/>
      <c r="C13" s="117"/>
      <c r="D13" s="117"/>
      <c r="E13" s="121"/>
      <c r="F13" s="139"/>
      <c r="G13" s="107">
        <f>B18-E18</f>
        <v>433310.19999999925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2"/>
      <c r="B14" s="193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194" t="s">
        <v>101</v>
      </c>
      <c r="B15" s="195">
        <v>1200000</v>
      </c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194"/>
      <c r="B16" s="195"/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B5+B11-B15</f>
        <v>7830139.6999999993</v>
      </c>
      <c r="C18" s="32"/>
      <c r="D18" s="117" t="s">
        <v>6</v>
      </c>
      <c r="E18" s="121">
        <f>SUM(E5:E17)</f>
        <v>7396829.5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81" t="s">
        <v>12</v>
      </c>
      <c r="B20" s="282"/>
      <c r="C20" s="282"/>
      <c r="D20" s="282"/>
      <c r="E20" s="283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5" t="s">
        <v>72</v>
      </c>
      <c r="B21" s="203">
        <v>29000</v>
      </c>
      <c r="C21" s="204"/>
      <c r="D21" s="216" t="s">
        <v>76</v>
      </c>
      <c r="E21" s="205">
        <v>115210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206" t="s">
        <v>73</v>
      </c>
      <c r="B22" s="207">
        <v>60000</v>
      </c>
      <c r="C22" s="208"/>
      <c r="D22" s="208" t="s">
        <v>75</v>
      </c>
      <c r="E22" s="209">
        <v>124480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28" t="s">
        <v>74</v>
      </c>
      <c r="B23" s="229">
        <v>180000</v>
      </c>
      <c r="C23" s="230"/>
      <c r="D23" s="230" t="s">
        <v>98</v>
      </c>
      <c r="E23" s="231">
        <v>31990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4" thickBot="1">
      <c r="A24" s="210" t="s">
        <v>103</v>
      </c>
      <c r="B24" s="211">
        <v>6460</v>
      </c>
      <c r="C24" s="212"/>
      <c r="D24" s="213" t="s">
        <v>97</v>
      </c>
      <c r="E24" s="214">
        <v>31990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>
      <c r="A25" s="1"/>
      <c r="B25" s="23"/>
      <c r="C25" s="1"/>
      <c r="D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>
      <c r="A26" s="1"/>
      <c r="B26" s="23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1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E30" s="2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</sheetData>
  <sortState ref="A21:B24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20" sqref="J20"/>
    </sheetView>
  </sheetViews>
  <sheetFormatPr defaultRowHeight="12.75"/>
  <cols>
    <col min="1" max="1" width="8.42578125" bestFit="1" customWidth="1"/>
    <col min="2" max="2" width="5.28515625" bestFit="1" customWidth="1"/>
    <col min="3" max="3" width="5" bestFit="1" customWidth="1"/>
    <col min="4" max="4" width="10.140625" bestFit="1" customWidth="1"/>
    <col min="6" max="6" width="17.28515625" bestFit="1" customWidth="1"/>
    <col min="7" max="7" width="20.28515625" bestFit="1" customWidth="1"/>
    <col min="8" max="8" width="18" bestFit="1" customWidth="1"/>
    <col min="9" max="9" width="15" bestFit="1" customWidth="1"/>
    <col min="10" max="10" width="15.42578125" bestFit="1" customWidth="1"/>
    <col min="14" max="14" width="11" bestFit="1" customWidth="1"/>
  </cols>
  <sheetData>
    <row r="1" spans="1:10">
      <c r="A1" t="s">
        <v>79</v>
      </c>
    </row>
    <row r="2" spans="1:10">
      <c r="A2" t="s">
        <v>62</v>
      </c>
      <c r="C2">
        <v>500</v>
      </c>
      <c r="D2" t="s">
        <v>65</v>
      </c>
    </row>
    <row r="3" spans="1:10">
      <c r="A3" t="s">
        <v>51</v>
      </c>
      <c r="B3" t="s">
        <v>59</v>
      </c>
      <c r="C3">
        <v>1000</v>
      </c>
      <c r="D3" t="s">
        <v>55</v>
      </c>
    </row>
    <row r="4" spans="1:10" ht="13.5" thickBot="1"/>
    <row r="5" spans="1:10" ht="25.5">
      <c r="F5" s="293" t="s">
        <v>84</v>
      </c>
      <c r="G5" s="294"/>
      <c r="H5" s="294"/>
      <c r="I5" s="294"/>
      <c r="J5" s="295"/>
    </row>
    <row r="6" spans="1:10" ht="18">
      <c r="F6" s="296" t="s">
        <v>85</v>
      </c>
      <c r="G6" s="297"/>
      <c r="H6" s="297"/>
      <c r="I6" s="297"/>
      <c r="J6" s="298"/>
    </row>
    <row r="7" spans="1:10" ht="15">
      <c r="F7" s="299" t="s">
        <v>91</v>
      </c>
      <c r="G7" s="300"/>
      <c r="H7" s="300"/>
      <c r="I7" s="300"/>
      <c r="J7" s="301"/>
    </row>
    <row r="8" spans="1:10" ht="5.25" customHeight="1">
      <c r="F8" s="225"/>
      <c r="G8" s="226"/>
      <c r="H8" s="226"/>
      <c r="I8" s="226"/>
      <c r="J8" s="227"/>
    </row>
    <row r="9" spans="1:10" ht="15.75">
      <c r="F9" s="219" t="s">
        <v>86</v>
      </c>
      <c r="G9" s="218" t="s">
        <v>81</v>
      </c>
      <c r="H9" s="218" t="s">
        <v>90</v>
      </c>
      <c r="I9" s="218" t="s">
        <v>82</v>
      </c>
      <c r="J9" s="220" t="s">
        <v>83</v>
      </c>
    </row>
    <row r="10" spans="1:10" ht="18">
      <c r="F10" s="221" t="s">
        <v>40</v>
      </c>
      <c r="G10" s="217" t="s">
        <v>39</v>
      </c>
      <c r="H10" s="217">
        <v>1717271613</v>
      </c>
      <c r="I10" s="217">
        <v>60000</v>
      </c>
      <c r="J10" s="222" t="s">
        <v>64</v>
      </c>
    </row>
    <row r="11" spans="1:10" ht="18">
      <c r="F11" s="221" t="s">
        <v>40</v>
      </c>
      <c r="G11" s="217" t="s">
        <v>44</v>
      </c>
      <c r="H11" s="217">
        <v>1717436223</v>
      </c>
      <c r="I11" s="217">
        <v>195000</v>
      </c>
      <c r="J11" s="222" t="s">
        <v>77</v>
      </c>
    </row>
    <row r="12" spans="1:10" ht="18">
      <c r="F12" s="221" t="s">
        <v>87</v>
      </c>
      <c r="G12" s="217" t="s">
        <v>53</v>
      </c>
      <c r="H12" s="217">
        <v>1718911905</v>
      </c>
      <c r="I12" s="217">
        <v>95110</v>
      </c>
      <c r="J12" s="222" t="s">
        <v>77</v>
      </c>
    </row>
    <row r="13" spans="1:10" ht="18">
      <c r="F13" s="221" t="s">
        <v>87</v>
      </c>
      <c r="G13" s="217" t="s">
        <v>50</v>
      </c>
      <c r="H13" s="217">
        <v>1737356298</v>
      </c>
      <c r="I13" s="217">
        <v>138650</v>
      </c>
      <c r="J13" s="222" t="s">
        <v>77</v>
      </c>
    </row>
    <row r="14" spans="1:10" ht="18">
      <c r="F14" s="221" t="s">
        <v>88</v>
      </c>
      <c r="G14" s="217" t="s">
        <v>78</v>
      </c>
      <c r="H14" s="217">
        <v>1726988922</v>
      </c>
      <c r="I14" s="217">
        <v>11310</v>
      </c>
      <c r="J14" s="222" t="s">
        <v>77</v>
      </c>
    </row>
    <row r="15" spans="1:10" ht="18">
      <c r="F15" s="221" t="s">
        <v>89</v>
      </c>
      <c r="G15" s="217" t="s">
        <v>56</v>
      </c>
      <c r="H15" s="217">
        <v>1710140120</v>
      </c>
      <c r="I15" s="217">
        <v>29000</v>
      </c>
      <c r="J15" s="222" t="s">
        <v>77</v>
      </c>
    </row>
    <row r="16" spans="1:10" ht="18.75" thickBot="1">
      <c r="F16" s="290" t="s">
        <v>68</v>
      </c>
      <c r="G16" s="291"/>
      <c r="H16" s="292"/>
      <c r="I16" s="223">
        <f>SUM(I10:I15)</f>
        <v>529070</v>
      </c>
      <c r="J16" s="224"/>
    </row>
  </sheetData>
  <mergeCells count="4">
    <mergeCell ref="F16:H16"/>
    <mergeCell ref="F5:J5"/>
    <mergeCell ref="F6:J6"/>
    <mergeCell ref="F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JUNE-2022</vt:lpstr>
      <vt:lpstr>Expence</vt:lpstr>
      <vt:lpstr>Balance Transfer</vt:lpstr>
      <vt:lpstr>CAPITAL</vt:lpstr>
      <vt:lpstr>Realme Due List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2022-07-04T17:25:03Z</dcterms:modified>
</cp:coreProperties>
</file>