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18.06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J14" authorId="0" shapeId="0">
      <text>
        <r>
          <rPr>
            <b/>
            <sz val="9"/>
            <color indexed="81"/>
            <rFont val="Tahoma"/>
            <charset val="1"/>
          </rPr>
          <t>DSR =2
Chaskoir Route Visit
Kabir
Jafor
Shamim
Sojol
Galaxy=2 Retailer
DA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 xml:space="preserve">2DSR=160
jafor+Kobir=270
</t>
        </r>
      </text>
    </comment>
  </commentList>
</comments>
</file>

<file path=xl/sharedStrings.xml><?xml version="1.0" encoding="utf-8"?>
<sst xmlns="http://schemas.openxmlformats.org/spreadsheetml/2006/main" count="149" uniqueCount="107">
  <si>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</si>
  <si>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</si>
  <si>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</si>
  <si>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</si>
  <si>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</si>
  <si>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</si>
  <si>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</si>
  <si>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</si>
  <si>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</si>
  <si>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</si>
  <si>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</si>
  <si>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</si>
  <si>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</si>
  <si>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</si>
  <si>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</si>
  <si>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</si>
  <si>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</si>
  <si>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</si>
  <si>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</si>
  <si>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</si>
  <si>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</si>
  <si>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</si>
  <si>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</si>
  <si>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</si>
  <si>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</si>
  <si>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</si>
  <si>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</si>
  <si>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</si>
  <si>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</si>
  <si>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</si>
  <si>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</si>
  <si>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</si>
  <si>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</si>
  <si>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</si>
  <si>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</si>
  <si>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</si>
  <si>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</si>
  <si>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</si>
  <si>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</si>
  <si>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</si>
  <si>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</si>
  <si>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</si>
  <si>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</si>
  <si>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</si>
  <si>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</si>
  <si>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</si>
  <si>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</si>
  <si>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</si>
  <si>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</si>
  <si>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</si>
  <si>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</si>
  <si>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</si>
  <si>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</si>
  <si>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</si>
  <si>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</si>
  <si>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</si>
  <si>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</si>
  <si>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</si>
  <si>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</si>
  <si>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SH Mobile</t>
  </si>
  <si>
    <t>L=RK Mobile King</t>
  </si>
  <si>
    <t>L=Rasel Telecom</t>
  </si>
  <si>
    <t>N=Zilani Mobile</t>
  </si>
  <si>
    <t>Jafor TSM (C25s)+Branding</t>
  </si>
  <si>
    <t>02.03.2022</t>
  </si>
  <si>
    <t>08.03.2022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</si>
  <si>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</si>
  <si>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</si>
  <si>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</si>
  <si>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</si>
  <si>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</si>
  <si>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</si>
  <si>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</si>
  <si>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Sohel Store</t>
  </si>
  <si>
    <t>B=Sohel Store</t>
  </si>
  <si>
    <t>DSR Campaign</t>
  </si>
  <si>
    <t>Balance Statement May-2022</t>
  </si>
  <si>
    <t>C25s</t>
  </si>
  <si>
    <t>Courier</t>
  </si>
  <si>
    <t>Bank Statement JUNE-2022</t>
  </si>
  <si>
    <t>Month : JUNE - 2022</t>
  </si>
  <si>
    <t>01.06.2022</t>
  </si>
  <si>
    <t>Wifi</t>
  </si>
  <si>
    <t>02.06.2022</t>
  </si>
  <si>
    <t>04.06.2022</t>
  </si>
  <si>
    <t>05.06.2022</t>
  </si>
  <si>
    <t>06.06.2022</t>
  </si>
  <si>
    <t>N=Shaha Enterprise</t>
  </si>
  <si>
    <t>07.06.2022</t>
  </si>
  <si>
    <t>08.06.2022</t>
  </si>
  <si>
    <t>09.06.2022</t>
  </si>
  <si>
    <t>11.06.2022</t>
  </si>
  <si>
    <t>L=Noyon Telecom</t>
  </si>
  <si>
    <t>12.06.2022</t>
  </si>
  <si>
    <t>Sohan</t>
  </si>
  <si>
    <t>Biswas Mobile</t>
  </si>
  <si>
    <t>Current Bill</t>
  </si>
  <si>
    <t>C=Biswash Mobile</t>
  </si>
  <si>
    <t>13.06.2022</t>
  </si>
  <si>
    <t>14.06.2022</t>
  </si>
  <si>
    <t>15.06.2022</t>
  </si>
  <si>
    <t>16.06.2022</t>
  </si>
  <si>
    <t>Date:18.06.2022</t>
  </si>
  <si>
    <t>18.06.2022</t>
  </si>
  <si>
    <t>Galaxy Mobile</t>
  </si>
  <si>
    <t>Moom Telecom</t>
  </si>
  <si>
    <t>C25y/C21y/32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</si>
</sst>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9" fillId="0" borderId="0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E22" sqref="E22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7"/>
      <c r="B1" s="227"/>
      <c r="C1" s="227"/>
      <c r="D1" s="227"/>
      <c r="E1" s="227"/>
      <c r="F1" s="227"/>
    </row>
    <row r="2" spans="1:11" ht="20.25">
      <c r="B2" s="225" t="s">
        <v>13</v>
      </c>
      <c r="C2" s="225"/>
      <c r="D2" s="225"/>
      <c r="E2" s="225"/>
    </row>
    <row r="3" spans="1:11" ht="16.5" customHeight="1">
      <c r="A3" s="15"/>
      <c r="B3" s="226" t="s">
        <v>79</v>
      </c>
      <c r="C3" s="226"/>
      <c r="D3" s="226"/>
      <c r="E3" s="226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 t="s">
        <v>83</v>
      </c>
      <c r="C7" s="19">
        <v>250000</v>
      </c>
      <c r="D7" s="19">
        <v>250000</v>
      </c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 t="s">
        <v>84</v>
      </c>
      <c r="C8" s="19">
        <v>0</v>
      </c>
      <c r="D8" s="19">
        <v>0</v>
      </c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 t="s">
        <v>85</v>
      </c>
      <c r="C9" s="19">
        <v>675000</v>
      </c>
      <c r="D9" s="19">
        <v>675000</v>
      </c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 t="s">
        <v>86</v>
      </c>
      <c r="C10" s="22">
        <v>340000</v>
      </c>
      <c r="D10" s="22">
        <v>340000</v>
      </c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 t="s">
        <v>88</v>
      </c>
      <c r="C11" s="19">
        <v>170000</v>
      </c>
      <c r="D11" s="19">
        <v>0</v>
      </c>
      <c r="E11" s="21">
        <f t="shared" si="0"/>
        <v>197807</v>
      </c>
      <c r="F11" s="1"/>
      <c r="G11" s="1"/>
      <c r="H11" s="1"/>
      <c r="I11" s="15"/>
      <c r="J11" s="15"/>
    </row>
    <row r="12" spans="1:11">
      <c r="A12" s="15"/>
      <c r="B12" s="20" t="s">
        <v>88</v>
      </c>
      <c r="C12" s="19">
        <v>100000</v>
      </c>
      <c r="D12" s="19">
        <v>245000</v>
      </c>
      <c r="E12" s="21">
        <f t="shared" si="0"/>
        <v>52807</v>
      </c>
      <c r="F12" s="23"/>
      <c r="G12" s="24"/>
      <c r="H12" s="1"/>
      <c r="I12" s="15"/>
      <c r="J12" s="15"/>
    </row>
    <row r="13" spans="1:11">
      <c r="A13" s="15"/>
      <c r="B13" s="20" t="s">
        <v>89</v>
      </c>
      <c r="C13" s="19">
        <v>500000</v>
      </c>
      <c r="D13" s="19">
        <v>410000</v>
      </c>
      <c r="E13" s="21">
        <f t="shared" si="0"/>
        <v>142807</v>
      </c>
      <c r="F13" s="1"/>
      <c r="G13" s="15"/>
      <c r="H13" s="1"/>
      <c r="I13" s="15"/>
      <c r="J13" s="15"/>
    </row>
    <row r="14" spans="1:11">
      <c r="A14" s="15"/>
      <c r="B14" s="20" t="s">
        <v>90</v>
      </c>
      <c r="C14" s="19">
        <v>0</v>
      </c>
      <c r="D14" s="19">
        <v>0</v>
      </c>
      <c r="E14" s="21">
        <f t="shared" si="0"/>
        <v>142807</v>
      </c>
      <c r="F14" s="1"/>
      <c r="G14" s="1"/>
      <c r="H14" s="1"/>
      <c r="I14" s="15"/>
      <c r="J14" s="15"/>
    </row>
    <row r="15" spans="1:11">
      <c r="A15" s="15"/>
      <c r="B15" s="20" t="s">
        <v>91</v>
      </c>
      <c r="C15" s="19">
        <v>0</v>
      </c>
      <c r="D15" s="19">
        <v>0</v>
      </c>
      <c r="E15" s="21">
        <f t="shared" si="0"/>
        <v>142807</v>
      </c>
      <c r="F15" s="1"/>
      <c r="G15" s="8"/>
      <c r="H15" s="1"/>
      <c r="I15" s="15"/>
      <c r="J15" s="15"/>
    </row>
    <row r="16" spans="1:11">
      <c r="A16" s="15"/>
      <c r="B16" s="20" t="s">
        <v>93</v>
      </c>
      <c r="C16" s="19">
        <v>1100000</v>
      </c>
      <c r="D16" s="19">
        <v>0</v>
      </c>
      <c r="E16" s="21">
        <f t="shared" si="0"/>
        <v>1242807</v>
      </c>
      <c r="F16" s="14"/>
      <c r="G16" s="1"/>
      <c r="H16" s="1"/>
      <c r="I16" s="15"/>
      <c r="J16" s="15"/>
    </row>
    <row r="17" spans="1:10">
      <c r="A17" s="15"/>
      <c r="B17" s="20" t="s">
        <v>93</v>
      </c>
      <c r="C17" s="19">
        <v>500000</v>
      </c>
      <c r="D17" s="19">
        <v>0</v>
      </c>
      <c r="E17" s="21">
        <f t="shared" si="0"/>
        <v>1742807</v>
      </c>
      <c r="F17" s="1"/>
      <c r="G17" s="1"/>
      <c r="H17" s="1"/>
      <c r="I17" s="15"/>
      <c r="J17" s="15"/>
    </row>
    <row r="18" spans="1:10">
      <c r="A18" s="15"/>
      <c r="B18" s="20" t="s">
        <v>93</v>
      </c>
      <c r="C18" s="19">
        <v>820000</v>
      </c>
      <c r="D18" s="19">
        <v>0</v>
      </c>
      <c r="E18" s="21">
        <f>E17+C18-D18</f>
        <v>2562807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99</v>
      </c>
      <c r="C19" s="19">
        <v>1000000</v>
      </c>
      <c r="D19" s="19">
        <v>1000000</v>
      </c>
      <c r="E19" s="21">
        <f t="shared" si="0"/>
        <v>2562807</v>
      </c>
      <c r="F19" s="1"/>
      <c r="G19" s="23"/>
      <c r="H19" s="1"/>
      <c r="I19" s="15"/>
      <c r="J19" s="15"/>
    </row>
    <row r="20" spans="1:10">
      <c r="A20" s="15"/>
      <c r="B20" s="20" t="s">
        <v>100</v>
      </c>
      <c r="C20" s="19">
        <v>0</v>
      </c>
      <c r="D20" s="19">
        <v>0</v>
      </c>
      <c r="E20" s="21">
        <f t="shared" si="0"/>
        <v>2562807</v>
      </c>
      <c r="F20" s="1"/>
      <c r="G20" s="1"/>
      <c r="H20" s="1"/>
      <c r="I20" s="15"/>
      <c r="J20" s="15"/>
    </row>
    <row r="21" spans="1:10">
      <c r="A21" s="15"/>
      <c r="B21" s="20" t="s">
        <v>101</v>
      </c>
      <c r="C21" s="19">
        <v>630000</v>
      </c>
      <c r="D21" s="19">
        <v>600000</v>
      </c>
      <c r="E21" s="21">
        <f>E20+C21-D21</f>
        <v>2592807</v>
      </c>
      <c r="F21" s="1"/>
      <c r="G21" s="1"/>
      <c r="H21" s="1"/>
      <c r="I21" s="15"/>
      <c r="J21" s="15"/>
    </row>
    <row r="22" spans="1:10">
      <c r="A22" s="15"/>
      <c r="B22" s="20" t="s">
        <v>103</v>
      </c>
      <c r="C22" s="19">
        <v>0</v>
      </c>
      <c r="D22" s="19">
        <v>0</v>
      </c>
      <c r="E22" s="21">
        <f>E21+C22-D22</f>
        <v>2592807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2592807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2592807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2592807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2592807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2592807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2592807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2592807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2592807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2592807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2592807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2592807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2592807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2592807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2592807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2592807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2592807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2592807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2592807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2592807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2592807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2592807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2592807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2592807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2592807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2592807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2592807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2592807</v>
      </c>
      <c r="F49" s="1"/>
      <c r="G49" s="15"/>
    </row>
    <row r="50" spans="2:7">
      <c r="B50" s="20"/>
      <c r="C50" s="19"/>
      <c r="D50" s="19"/>
      <c r="E50" s="21">
        <f t="shared" si="0"/>
        <v>2592807</v>
      </c>
      <c r="F50" s="1"/>
      <c r="G50" s="15"/>
    </row>
    <row r="51" spans="2:7">
      <c r="B51" s="20"/>
      <c r="C51" s="19"/>
      <c r="D51" s="19"/>
      <c r="E51" s="21">
        <f t="shared" si="0"/>
        <v>2592807</v>
      </c>
      <c r="F51" s="1"/>
      <c r="G51" s="15"/>
    </row>
    <row r="52" spans="2:7">
      <c r="B52" s="25"/>
      <c r="C52" s="21">
        <f>SUM(C6:C51)</f>
        <v>6112807</v>
      </c>
      <c r="D52" s="21">
        <f>SUM(D6:D51)</f>
        <v>3520000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32" t="s">
        <v>13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</row>
    <row r="2" spans="1:24" s="62" customFormat="1" ht="18">
      <c r="A2" s="233" t="s">
        <v>35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</row>
    <row r="3" spans="1:24" s="63" customFormat="1" ht="16.5" thickBot="1">
      <c r="A3" s="234" t="s">
        <v>80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6"/>
      <c r="S3" s="42"/>
      <c r="T3" s="5"/>
      <c r="U3" s="5"/>
      <c r="V3" s="5"/>
      <c r="W3" s="5"/>
      <c r="X3" s="11"/>
    </row>
    <row r="4" spans="1:24" s="65" customFormat="1">
      <c r="A4" s="237" t="s">
        <v>22</v>
      </c>
      <c r="B4" s="239" t="s">
        <v>23</v>
      </c>
      <c r="C4" s="228" t="s">
        <v>24</v>
      </c>
      <c r="D4" s="228" t="s">
        <v>25</v>
      </c>
      <c r="E4" s="228" t="s">
        <v>26</v>
      </c>
      <c r="F4" s="228" t="s">
        <v>75</v>
      </c>
      <c r="G4" s="228" t="s">
        <v>27</v>
      </c>
      <c r="H4" s="228" t="s">
        <v>71</v>
      </c>
      <c r="I4" s="228" t="s">
        <v>28</v>
      </c>
      <c r="J4" s="228" t="s">
        <v>29</v>
      </c>
      <c r="K4" s="228" t="s">
        <v>96</v>
      </c>
      <c r="L4" s="228" t="s">
        <v>82</v>
      </c>
      <c r="M4" s="228" t="s">
        <v>78</v>
      </c>
      <c r="N4" s="230" t="s">
        <v>57</v>
      </c>
      <c r="O4" s="243" t="s">
        <v>14</v>
      </c>
      <c r="P4" s="241" t="s">
        <v>30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8"/>
      <c r="B5" s="240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31"/>
      <c r="O5" s="244"/>
      <c r="P5" s="242"/>
      <c r="Q5" s="69" t="s">
        <v>31</v>
      </c>
      <c r="S5" s="70"/>
      <c r="T5" s="71"/>
      <c r="U5" s="71"/>
      <c r="V5" s="71"/>
      <c r="W5" s="71"/>
      <c r="X5" s="72"/>
    </row>
    <row r="6" spans="1:24" s="9" customFormat="1">
      <c r="A6" s="73" t="s">
        <v>81</v>
      </c>
      <c r="B6" s="74"/>
      <c r="C6" s="74">
        <v>490</v>
      </c>
      <c r="D6" s="75"/>
      <c r="E6" s="75"/>
      <c r="F6" s="75"/>
      <c r="G6" s="75">
        <v>50</v>
      </c>
      <c r="H6" s="75"/>
      <c r="I6" s="76">
        <v>30</v>
      </c>
      <c r="J6" s="75">
        <v>160</v>
      </c>
      <c r="K6" s="75"/>
      <c r="L6" s="75">
        <v>799</v>
      </c>
      <c r="M6" s="111"/>
      <c r="N6" s="75"/>
      <c r="O6" s="75"/>
      <c r="P6" s="77"/>
      <c r="Q6" s="78">
        <f t="shared" ref="Q6:Q36" si="0">SUM(B6:P6)</f>
        <v>1529</v>
      </c>
      <c r="R6" s="79"/>
      <c r="S6" s="80"/>
      <c r="T6" s="26"/>
      <c r="U6" s="3"/>
      <c r="V6" s="26"/>
      <c r="W6" s="3"/>
    </row>
    <row r="7" spans="1:24" s="9" customFormat="1">
      <c r="A7" s="73" t="s">
        <v>83</v>
      </c>
      <c r="B7" s="74"/>
      <c r="C7" s="74"/>
      <c r="D7" s="75"/>
      <c r="E7" s="75"/>
      <c r="F7" s="75"/>
      <c r="G7" s="75"/>
      <c r="H7" s="75"/>
      <c r="I7" s="76">
        <v>30</v>
      </c>
      <c r="J7" s="75">
        <v>160</v>
      </c>
      <c r="K7" s="75"/>
      <c r="L7" s="75"/>
      <c r="M7" s="111"/>
      <c r="N7" s="75">
        <v>100</v>
      </c>
      <c r="O7" s="75"/>
      <c r="P7" s="77"/>
      <c r="Q7" s="78">
        <f t="shared" si="0"/>
        <v>290</v>
      </c>
      <c r="R7" s="79"/>
      <c r="S7" s="26"/>
      <c r="T7" s="26"/>
      <c r="U7" s="26"/>
      <c r="V7" s="26"/>
      <c r="W7" s="26"/>
    </row>
    <row r="8" spans="1:24" s="9" customFormat="1">
      <c r="A8" s="73" t="s">
        <v>84</v>
      </c>
      <c r="B8" s="81">
        <v>900</v>
      </c>
      <c r="C8" s="74"/>
      <c r="D8" s="82"/>
      <c r="E8" s="82"/>
      <c r="F8" s="82"/>
      <c r="G8" s="82">
        <v>400</v>
      </c>
      <c r="H8" s="82"/>
      <c r="I8" s="83">
        <v>30</v>
      </c>
      <c r="J8" s="82">
        <v>160</v>
      </c>
      <c r="K8" s="82"/>
      <c r="L8" s="82"/>
      <c r="M8" s="112"/>
      <c r="N8" s="82"/>
      <c r="O8" s="82"/>
      <c r="P8" s="84"/>
      <c r="Q8" s="78">
        <f t="shared" si="0"/>
        <v>1490</v>
      </c>
      <c r="R8" s="79"/>
      <c r="S8" s="6"/>
      <c r="T8" s="6"/>
      <c r="U8" s="3" t="s">
        <v>32</v>
      </c>
      <c r="V8" s="26"/>
      <c r="W8" s="3"/>
    </row>
    <row r="9" spans="1:24" s="9" customFormat="1">
      <c r="A9" s="73" t="s">
        <v>85</v>
      </c>
      <c r="B9" s="81"/>
      <c r="C9" s="74"/>
      <c r="D9" s="82">
        <v>320</v>
      </c>
      <c r="E9" s="82"/>
      <c r="F9" s="82"/>
      <c r="G9" s="82">
        <v>70</v>
      </c>
      <c r="H9" s="82"/>
      <c r="I9" s="83">
        <v>30</v>
      </c>
      <c r="J9" s="82">
        <v>160</v>
      </c>
      <c r="K9" s="82"/>
      <c r="L9" s="82"/>
      <c r="M9" s="112"/>
      <c r="N9" s="82"/>
      <c r="O9" s="82"/>
      <c r="P9" s="84"/>
      <c r="Q9" s="78">
        <f t="shared" si="0"/>
        <v>580</v>
      </c>
      <c r="R9" s="79"/>
      <c r="S9" s="6"/>
      <c r="T9" s="6"/>
      <c r="U9" s="26"/>
      <c r="V9" s="26"/>
      <c r="W9" s="26"/>
    </row>
    <row r="10" spans="1:24" s="9" customFormat="1">
      <c r="A10" s="73" t="s">
        <v>86</v>
      </c>
      <c r="B10" s="81"/>
      <c r="C10" s="74"/>
      <c r="D10" s="82"/>
      <c r="E10" s="82"/>
      <c r="F10" s="82"/>
      <c r="G10" s="82">
        <v>50</v>
      </c>
      <c r="H10" s="82"/>
      <c r="I10" s="82">
        <v>30</v>
      </c>
      <c r="J10" s="82">
        <v>80</v>
      </c>
      <c r="K10" s="82"/>
      <c r="L10" s="82"/>
      <c r="M10" s="112"/>
      <c r="N10" s="82"/>
      <c r="O10" s="82"/>
      <c r="P10" s="84"/>
      <c r="Q10" s="78">
        <f t="shared" si="0"/>
        <v>160</v>
      </c>
      <c r="R10" s="79"/>
      <c r="S10" s="26"/>
      <c r="T10" s="26"/>
      <c r="U10" s="3"/>
      <c r="V10" s="26"/>
      <c r="W10" s="3"/>
    </row>
    <row r="11" spans="1:24" s="9" customFormat="1">
      <c r="A11" s="73" t="s">
        <v>88</v>
      </c>
      <c r="B11" s="81">
        <v>500</v>
      </c>
      <c r="C11" s="74"/>
      <c r="D11" s="82"/>
      <c r="E11" s="82"/>
      <c r="F11" s="82"/>
      <c r="G11" s="82"/>
      <c r="H11" s="82"/>
      <c r="I11" s="82">
        <v>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690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89</v>
      </c>
      <c r="B12" s="81">
        <v>400</v>
      </c>
      <c r="C12" s="74"/>
      <c r="D12" s="82"/>
      <c r="E12" s="82"/>
      <c r="F12" s="82"/>
      <c r="G12" s="82">
        <v>50</v>
      </c>
      <c r="H12" s="82"/>
      <c r="I12" s="82">
        <v>30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640</v>
      </c>
      <c r="R12" s="79"/>
      <c r="S12" s="26"/>
      <c r="T12" s="26"/>
      <c r="U12" s="3"/>
      <c r="V12" s="26"/>
      <c r="W12" s="3"/>
    </row>
    <row r="13" spans="1:24" s="9" customFormat="1">
      <c r="A13" s="73" t="s">
        <v>90</v>
      </c>
      <c r="B13" s="81"/>
      <c r="C13" s="74"/>
      <c r="D13" s="82"/>
      <c r="E13" s="82"/>
      <c r="F13" s="82"/>
      <c r="G13" s="82"/>
      <c r="H13" s="82"/>
      <c r="I13" s="82">
        <v>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190</v>
      </c>
      <c r="R13" s="79"/>
      <c r="S13" s="80"/>
      <c r="T13" s="26"/>
      <c r="U13" s="26"/>
      <c r="V13" s="26"/>
      <c r="W13" s="26"/>
    </row>
    <row r="14" spans="1:24" s="9" customFormat="1">
      <c r="A14" s="73" t="s">
        <v>91</v>
      </c>
      <c r="B14" s="81">
        <v>900</v>
      </c>
      <c r="C14" s="74"/>
      <c r="D14" s="82"/>
      <c r="E14" s="82"/>
      <c r="F14" s="82"/>
      <c r="G14" s="82">
        <v>50</v>
      </c>
      <c r="H14" s="82"/>
      <c r="I14" s="82">
        <v>30</v>
      </c>
      <c r="J14" s="82">
        <v>1010</v>
      </c>
      <c r="K14" s="86"/>
      <c r="L14" s="82"/>
      <c r="M14" s="112"/>
      <c r="N14" s="82"/>
      <c r="O14" s="82"/>
      <c r="P14" s="84"/>
      <c r="Q14" s="78">
        <f t="shared" si="0"/>
        <v>1990</v>
      </c>
      <c r="R14" s="79"/>
      <c r="S14" s="87"/>
      <c r="T14" s="26"/>
      <c r="U14" s="3"/>
      <c r="V14" s="26"/>
      <c r="W14" s="3"/>
    </row>
    <row r="15" spans="1:24" s="9" customFormat="1">
      <c r="A15" s="73" t="s">
        <v>93</v>
      </c>
      <c r="B15" s="81"/>
      <c r="C15" s="74"/>
      <c r="D15" s="82"/>
      <c r="E15" s="82">
        <v>70</v>
      </c>
      <c r="F15" s="82"/>
      <c r="G15" s="82"/>
      <c r="H15" s="82"/>
      <c r="I15" s="82">
        <v>130</v>
      </c>
      <c r="J15" s="82">
        <v>430</v>
      </c>
      <c r="K15" s="75">
        <v>1700</v>
      </c>
      <c r="L15" s="82"/>
      <c r="M15" s="112"/>
      <c r="N15" s="82"/>
      <c r="O15" s="82"/>
      <c r="P15" s="84"/>
      <c r="Q15" s="78">
        <f t="shared" si="0"/>
        <v>2330</v>
      </c>
      <c r="R15" s="79"/>
      <c r="S15" s="4"/>
      <c r="T15" s="26"/>
      <c r="U15" s="26"/>
      <c r="V15" s="26"/>
      <c r="W15" s="26"/>
    </row>
    <row r="16" spans="1:24" s="9" customFormat="1">
      <c r="A16" s="73" t="s">
        <v>98</v>
      </c>
      <c r="B16" s="81"/>
      <c r="C16" s="74"/>
      <c r="D16" s="82"/>
      <c r="E16" s="82"/>
      <c r="F16" s="82"/>
      <c r="G16" s="82">
        <v>120</v>
      </c>
      <c r="H16" s="82"/>
      <c r="I16" s="82">
        <v>30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310</v>
      </c>
      <c r="R16" s="79"/>
      <c r="S16" s="4"/>
      <c r="T16" s="26"/>
      <c r="U16" s="3"/>
      <c r="V16" s="26"/>
      <c r="W16" s="3"/>
    </row>
    <row r="17" spans="1:23" s="9" customFormat="1">
      <c r="A17" s="73" t="s">
        <v>99</v>
      </c>
      <c r="B17" s="81">
        <v>900</v>
      </c>
      <c r="C17" s="74"/>
      <c r="D17" s="82"/>
      <c r="E17" s="82"/>
      <c r="F17" s="82"/>
      <c r="G17" s="82">
        <v>70</v>
      </c>
      <c r="H17" s="82"/>
      <c r="I17" s="82">
        <v>40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1170</v>
      </c>
      <c r="R17" s="79"/>
      <c r="S17" s="4"/>
      <c r="T17" s="26"/>
      <c r="U17" s="26"/>
      <c r="V17" s="26"/>
      <c r="W17" s="26"/>
    </row>
    <row r="18" spans="1:23" s="9" customFormat="1">
      <c r="A18" s="73" t="s">
        <v>100</v>
      </c>
      <c r="B18" s="81"/>
      <c r="C18" s="74"/>
      <c r="D18" s="82"/>
      <c r="E18" s="82">
        <v>2500</v>
      </c>
      <c r="F18" s="82"/>
      <c r="G18" s="82">
        <v>50</v>
      </c>
      <c r="H18" s="82"/>
      <c r="I18" s="82">
        <v>20</v>
      </c>
      <c r="J18" s="82">
        <v>80</v>
      </c>
      <c r="K18" s="82"/>
      <c r="L18" s="82"/>
      <c r="M18" s="112"/>
      <c r="N18" s="84"/>
      <c r="O18" s="82"/>
      <c r="P18" s="84"/>
      <c r="Q18" s="78">
        <f t="shared" si="0"/>
        <v>2650</v>
      </c>
      <c r="R18" s="79"/>
      <c r="S18" s="4"/>
      <c r="T18" s="26"/>
      <c r="U18" s="3"/>
      <c r="V18" s="26"/>
      <c r="W18" s="3"/>
    </row>
    <row r="19" spans="1:23" s="9" customFormat="1">
      <c r="A19" s="73" t="s">
        <v>101</v>
      </c>
      <c r="B19" s="81"/>
      <c r="C19" s="74"/>
      <c r="D19" s="82"/>
      <c r="E19" s="82"/>
      <c r="F19" s="82"/>
      <c r="G19" s="82"/>
      <c r="H19" s="82"/>
      <c r="I19" s="82">
        <v>60</v>
      </c>
      <c r="J19" s="82">
        <v>160</v>
      </c>
      <c r="K19" s="82"/>
      <c r="L19" s="82"/>
      <c r="M19" s="113"/>
      <c r="N19" s="84"/>
      <c r="O19" s="82"/>
      <c r="P19" s="84"/>
      <c r="Q19" s="78">
        <f t="shared" si="0"/>
        <v>220</v>
      </c>
      <c r="R19" s="79"/>
      <c r="S19" s="4"/>
      <c r="T19" s="26"/>
      <c r="U19" s="26"/>
      <c r="V19" s="26"/>
      <c r="W19" s="26"/>
    </row>
    <row r="20" spans="1:23" s="9" customFormat="1">
      <c r="A20" s="73" t="s">
        <v>103</v>
      </c>
      <c r="B20" s="81">
        <v>1000</v>
      </c>
      <c r="C20" s="74">
        <v>470</v>
      </c>
      <c r="D20" s="82">
        <v>30</v>
      </c>
      <c r="E20" s="82"/>
      <c r="F20" s="112"/>
      <c r="G20" s="82">
        <v>50</v>
      </c>
      <c r="H20" s="82"/>
      <c r="I20" s="82">
        <v>50</v>
      </c>
      <c r="J20" s="82">
        <v>160</v>
      </c>
      <c r="K20" s="82"/>
      <c r="L20" s="82"/>
      <c r="M20" s="112"/>
      <c r="N20" s="82"/>
      <c r="O20" s="82"/>
      <c r="P20" s="84"/>
      <c r="Q20" s="78">
        <f t="shared" si="0"/>
        <v>1760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33</v>
      </c>
      <c r="B37" s="99">
        <f>SUM(B6:B36)</f>
        <v>4600</v>
      </c>
      <c r="C37" s="100">
        <f t="shared" ref="C37:P37" si="1">SUM(C6:C36)</f>
        <v>960</v>
      </c>
      <c r="D37" s="100">
        <f t="shared" si="1"/>
        <v>350</v>
      </c>
      <c r="E37" s="100">
        <f t="shared" si="1"/>
        <v>2570</v>
      </c>
      <c r="F37" s="100">
        <f t="shared" si="1"/>
        <v>0</v>
      </c>
      <c r="G37" s="100">
        <f>SUM(G6:G36)</f>
        <v>960</v>
      </c>
      <c r="H37" s="100">
        <f t="shared" si="1"/>
        <v>0</v>
      </c>
      <c r="I37" s="100">
        <f t="shared" si="1"/>
        <v>600</v>
      </c>
      <c r="J37" s="100">
        <f t="shared" si="1"/>
        <v>3360</v>
      </c>
      <c r="K37" s="100">
        <f t="shared" si="1"/>
        <v>1700</v>
      </c>
      <c r="L37" s="100">
        <f t="shared" si="1"/>
        <v>799</v>
      </c>
      <c r="M37" s="115">
        <f t="shared" si="1"/>
        <v>0</v>
      </c>
      <c r="N37" s="100">
        <f t="shared" si="1"/>
        <v>100</v>
      </c>
      <c r="O37" s="100">
        <f t="shared" si="1"/>
        <v>0</v>
      </c>
      <c r="P37" s="101">
        <f t="shared" si="1"/>
        <v>0</v>
      </c>
      <c r="Q37" s="102">
        <f>SUM(Q6:Q36)</f>
        <v>15999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37" zoomScale="120" zoomScaleNormal="120" workbookViewId="0">
      <selection activeCell="C49" sqref="C49"/>
    </sheetView>
  </sheetViews>
  <sheetFormatPr defaultColWidth="9.140625" defaultRowHeight="12.75"/>
  <cols>
    <col min="1" max="1" width="28.42578125" style="59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9" t="s">
        <v>13</v>
      </c>
      <c r="B1" s="250"/>
      <c r="C1" s="250"/>
      <c r="D1" s="250"/>
      <c r="E1" s="250"/>
      <c r="F1" s="251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2" t="s">
        <v>76</v>
      </c>
      <c r="B2" s="253"/>
      <c r="C2" s="253"/>
      <c r="D2" s="253"/>
      <c r="E2" s="253"/>
      <c r="F2" s="254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5" t="s">
        <v>36</v>
      </c>
      <c r="B3" s="256"/>
      <c r="C3" s="256"/>
      <c r="D3" s="256"/>
      <c r="E3" s="256"/>
      <c r="F3" s="257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3"/>
      <c r="B5" s="135"/>
      <c r="C5" s="135"/>
      <c r="D5" s="135"/>
      <c r="E5" s="194">
        <f>C5+D5</f>
        <v>0</v>
      </c>
      <c r="F5" s="19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195"/>
      <c r="B6" s="39"/>
      <c r="C6" s="39"/>
      <c r="D6" s="39"/>
      <c r="E6" s="196">
        <f t="shared" ref="E6:E32" si="0">C6+D6</f>
        <v>0</v>
      </c>
      <c r="F6" s="20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195"/>
      <c r="B7" s="39"/>
      <c r="C7" s="39"/>
      <c r="D7" s="39"/>
      <c r="E7" s="196">
        <f t="shared" si="0"/>
        <v>0</v>
      </c>
      <c r="F7" s="20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195"/>
      <c r="B8" s="39"/>
      <c r="C8" s="39"/>
      <c r="D8" s="39"/>
      <c r="E8" s="196">
        <f t="shared" si="0"/>
        <v>0</v>
      </c>
      <c r="F8" s="20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195"/>
      <c r="B9" s="39"/>
      <c r="C9" s="39"/>
      <c r="D9" s="39"/>
      <c r="E9" s="196">
        <f t="shared" si="0"/>
        <v>0</v>
      </c>
      <c r="F9" s="20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195"/>
      <c r="B10" s="39"/>
      <c r="C10" s="39"/>
      <c r="D10" s="39"/>
      <c r="E10" s="196">
        <f t="shared" si="0"/>
        <v>0</v>
      </c>
      <c r="F10" s="20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195"/>
      <c r="B11" s="39"/>
      <c r="C11" s="39"/>
      <c r="D11" s="39"/>
      <c r="E11" s="196">
        <f t="shared" si="0"/>
        <v>0</v>
      </c>
      <c r="F11" s="20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195"/>
      <c r="B12" s="39"/>
      <c r="C12" s="39"/>
      <c r="D12" s="39"/>
      <c r="E12" s="196">
        <f t="shared" si="0"/>
        <v>0</v>
      </c>
      <c r="F12" s="20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195"/>
      <c r="B13" s="39"/>
      <c r="C13" s="39"/>
      <c r="D13" s="39"/>
      <c r="E13" s="196">
        <f t="shared" si="0"/>
        <v>0</v>
      </c>
      <c r="F13" s="20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195"/>
      <c r="B14" s="39"/>
      <c r="C14" s="39"/>
      <c r="D14" s="39"/>
      <c r="E14" s="196">
        <f t="shared" si="0"/>
        <v>0</v>
      </c>
      <c r="F14" s="20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195"/>
      <c r="B15" s="39"/>
      <c r="C15" s="39"/>
      <c r="D15" s="39"/>
      <c r="E15" s="196">
        <f t="shared" si="0"/>
        <v>0</v>
      </c>
      <c r="F15" s="20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195"/>
      <c r="B16" s="39"/>
      <c r="C16" s="39"/>
      <c r="D16" s="39"/>
      <c r="E16" s="196">
        <f t="shared" si="0"/>
        <v>0</v>
      </c>
      <c r="F16" s="20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195"/>
      <c r="B17" s="39"/>
      <c r="C17" s="39"/>
      <c r="D17" s="39"/>
      <c r="E17" s="196">
        <f t="shared" si="0"/>
        <v>0</v>
      </c>
      <c r="F17" s="20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195"/>
      <c r="B18" s="39"/>
      <c r="C18" s="39"/>
      <c r="D18" s="39"/>
      <c r="E18" s="196">
        <f t="shared" si="0"/>
        <v>0</v>
      </c>
      <c r="F18" s="20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195"/>
      <c r="B19" s="39"/>
      <c r="C19" s="39"/>
      <c r="D19" s="39"/>
      <c r="E19" s="196">
        <f t="shared" si="0"/>
        <v>0</v>
      </c>
      <c r="F19" s="20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195"/>
      <c r="B20" s="39"/>
      <c r="C20" s="39"/>
      <c r="D20" s="39"/>
      <c r="E20" s="196">
        <f t="shared" si="0"/>
        <v>0</v>
      </c>
      <c r="F20" s="20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195"/>
      <c r="B21" s="39"/>
      <c r="C21" s="39"/>
      <c r="D21" s="39"/>
      <c r="E21" s="196">
        <f t="shared" si="0"/>
        <v>0</v>
      </c>
      <c r="F21" s="20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195"/>
      <c r="B22" s="39"/>
      <c r="C22" s="39"/>
      <c r="D22" s="39"/>
      <c r="E22" s="196">
        <f>C22+D22</f>
        <v>0</v>
      </c>
      <c r="F22" s="20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195"/>
      <c r="B23" s="39"/>
      <c r="C23" s="39"/>
      <c r="D23" s="39"/>
      <c r="E23" s="196">
        <f t="shared" si="0"/>
        <v>0</v>
      </c>
      <c r="F23" s="20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195"/>
      <c r="B24" s="39"/>
      <c r="C24" s="39"/>
      <c r="D24" s="39"/>
      <c r="E24" s="196">
        <f t="shared" si="0"/>
        <v>0</v>
      </c>
      <c r="F24" s="20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195"/>
      <c r="B25" s="39"/>
      <c r="C25" s="39"/>
      <c r="D25" s="39"/>
      <c r="E25" s="196">
        <f t="shared" si="0"/>
        <v>0</v>
      </c>
      <c r="F25" s="20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195"/>
      <c r="B26" s="39"/>
      <c r="C26" s="39"/>
      <c r="D26" s="39"/>
      <c r="E26" s="196">
        <f t="shared" si="0"/>
        <v>0</v>
      </c>
      <c r="F26" s="20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195"/>
      <c r="B27" s="39"/>
      <c r="C27" s="39"/>
      <c r="D27" s="39"/>
      <c r="E27" s="196">
        <f t="shared" si="0"/>
        <v>0</v>
      </c>
      <c r="F27" s="20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195"/>
      <c r="B28" s="39"/>
      <c r="C28" s="39"/>
      <c r="D28" s="39"/>
      <c r="E28" s="196">
        <f t="shared" si="0"/>
        <v>0</v>
      </c>
      <c r="F28" s="20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195"/>
      <c r="B29" s="39"/>
      <c r="C29" s="39"/>
      <c r="D29" s="39"/>
      <c r="E29" s="196">
        <f t="shared" si="0"/>
        <v>0</v>
      </c>
      <c r="F29" s="20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195"/>
      <c r="B30" s="39"/>
      <c r="C30" s="39"/>
      <c r="D30" s="39"/>
      <c r="E30" s="196">
        <f t="shared" si="0"/>
        <v>0</v>
      </c>
      <c r="F30" s="20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195"/>
      <c r="B31" s="39"/>
      <c r="C31" s="39"/>
      <c r="D31" s="39">
        <v>-815760</v>
      </c>
      <c r="E31" s="196">
        <f t="shared" si="0"/>
        <v>-815760</v>
      </c>
      <c r="F31" s="20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195"/>
      <c r="B32" s="39"/>
      <c r="C32" s="39"/>
      <c r="D32" s="39"/>
      <c r="E32" s="196">
        <f t="shared" si="0"/>
        <v>0</v>
      </c>
      <c r="F32" s="20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05" t="s">
        <v>3</v>
      </c>
      <c r="B33" s="206">
        <f>SUM(B5:B32)</f>
        <v>0</v>
      </c>
      <c r="C33" s="206"/>
      <c r="D33" s="206"/>
      <c r="E33" s="207">
        <f>SUM(E5:E32)</f>
        <v>-815760</v>
      </c>
      <c r="F33" s="208">
        <f>B33-E33</f>
        <v>815760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197"/>
      <c r="B34" s="41"/>
      <c r="C34" s="41"/>
      <c r="D34" s="41"/>
      <c r="E34" s="19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9" t="s">
        <v>19</v>
      </c>
      <c r="B35" s="260"/>
      <c r="C35" s="260"/>
      <c r="D35" s="260"/>
      <c r="E35" s="261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7" t="s">
        <v>12</v>
      </c>
      <c r="B36" s="258"/>
      <c r="C36" s="258"/>
      <c r="D36" s="248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45</v>
      </c>
      <c r="B37" s="185" t="s">
        <v>46</v>
      </c>
      <c r="C37" s="182">
        <v>1800</v>
      </c>
      <c r="D37" s="186" t="s">
        <v>43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95</v>
      </c>
      <c r="B38" s="177"/>
      <c r="C38" s="178">
        <v>50000</v>
      </c>
      <c r="D38" s="180" t="s">
        <v>93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63</v>
      </c>
      <c r="B39" s="177" t="s">
        <v>44</v>
      </c>
      <c r="C39" s="178">
        <v>4500</v>
      </c>
      <c r="D39" s="179" t="s">
        <v>65</v>
      </c>
      <c r="E39" s="41"/>
      <c r="F39" s="42"/>
      <c r="G39" s="224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48</v>
      </c>
      <c r="B40" s="177" t="s">
        <v>40</v>
      </c>
      <c r="C40" s="178">
        <v>4460</v>
      </c>
      <c r="D40" s="179" t="s">
        <v>64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39</v>
      </c>
      <c r="B41" s="177" t="s">
        <v>40</v>
      </c>
      <c r="C41" s="178">
        <v>80000</v>
      </c>
      <c r="D41" s="180" t="s">
        <v>91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49</v>
      </c>
      <c r="B42" s="177" t="s">
        <v>40</v>
      </c>
      <c r="C42" s="178">
        <v>280000</v>
      </c>
      <c r="D42" s="180" t="s">
        <v>98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66</v>
      </c>
      <c r="B43" s="177" t="s">
        <v>77</v>
      </c>
      <c r="C43" s="178">
        <v>1000</v>
      </c>
      <c r="D43" s="179" t="s">
        <v>72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68</v>
      </c>
      <c r="B44" s="177"/>
      <c r="C44" s="178">
        <v>105920</v>
      </c>
      <c r="D44" s="187" t="s">
        <v>103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59</v>
      </c>
      <c r="B45" s="177"/>
      <c r="C45" s="178">
        <v>113330</v>
      </c>
      <c r="D45" s="179" t="s">
        <v>103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94</v>
      </c>
      <c r="B46" s="177"/>
      <c r="C46" s="178">
        <v>300</v>
      </c>
      <c r="D46" s="180" t="s">
        <v>93</v>
      </c>
      <c r="E46" s="41"/>
      <c r="F46" s="210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7" t="s">
        <v>73</v>
      </c>
      <c r="B47" s="177"/>
      <c r="C47" s="178">
        <v>34000</v>
      </c>
      <c r="D47" s="179" t="s">
        <v>93</v>
      </c>
      <c r="E47" s="4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83" t="s">
        <v>56</v>
      </c>
      <c r="B48" s="177" t="s">
        <v>55</v>
      </c>
      <c r="C48" s="178">
        <v>31990</v>
      </c>
      <c r="D48" s="180" t="s">
        <v>81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7" t="s">
        <v>51</v>
      </c>
      <c r="B49" s="177" t="s">
        <v>55</v>
      </c>
      <c r="C49" s="178">
        <v>82920</v>
      </c>
      <c r="D49" s="179" t="s">
        <v>103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7" t="s">
        <v>104</v>
      </c>
      <c r="B50" s="177">
        <v>8</v>
      </c>
      <c r="C50" s="178">
        <v>23340</v>
      </c>
      <c r="D50" s="179" t="s">
        <v>103</v>
      </c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7" t="s">
        <v>105</v>
      </c>
      <c r="B51" s="177" t="s">
        <v>106</v>
      </c>
      <c r="C51" s="178">
        <v>2200</v>
      </c>
      <c r="D51" s="179" t="s">
        <v>103</v>
      </c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/>
      <c r="B52" s="177"/>
      <c r="C52" s="178"/>
      <c r="D52" s="179"/>
      <c r="E52" s="41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79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4.25">
      <c r="A55" s="177"/>
      <c r="B55" s="177"/>
      <c r="C55" s="178"/>
      <c r="D55" s="179"/>
      <c r="E55" s="41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</row>
    <row r="56" spans="1:50" ht="14.25">
      <c r="A56" s="177"/>
      <c r="B56" s="177"/>
      <c r="C56" s="178"/>
      <c r="D56" s="180"/>
      <c r="E56" s="41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</row>
    <row r="57" spans="1:50" ht="13.5" thickBot="1">
      <c r="A57" s="157"/>
      <c r="B57" s="18"/>
      <c r="C57" s="156"/>
      <c r="D57" s="158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59"/>
      <c r="B58" s="160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59"/>
      <c r="B59" s="18"/>
      <c r="C59" s="161"/>
      <c r="D59" s="163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4"/>
      <c r="B60" s="155"/>
      <c r="C60" s="161"/>
      <c r="D60" s="162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5"/>
      <c r="B61" s="18"/>
      <c r="C61" s="161"/>
      <c r="D61" s="166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5"/>
      <c r="B62" s="18"/>
      <c r="C62" s="161"/>
      <c r="D62" s="155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7"/>
      <c r="B64" s="167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3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59"/>
      <c r="B66" s="18"/>
      <c r="C66" s="161"/>
      <c r="D66" s="163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8"/>
      <c r="B68" s="168"/>
      <c r="C68" s="161"/>
      <c r="D68" s="166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66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55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59"/>
      <c r="B72" s="155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59"/>
      <c r="B73" s="18"/>
      <c r="C73" s="161"/>
      <c r="D73" s="166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5"/>
      <c r="B74" s="18"/>
      <c r="C74" s="161"/>
      <c r="D74" s="166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5"/>
      <c r="B75" s="18"/>
      <c r="C75" s="161"/>
      <c r="D75" s="16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55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59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3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5"/>
      <c r="B79" s="18"/>
      <c r="C79" s="161"/>
      <c r="D79" s="163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6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61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8"/>
      <c r="C84" s="156"/>
      <c r="D84" s="163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55"/>
      <c r="C86" s="161"/>
      <c r="D86" s="166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59"/>
      <c r="B87" s="18"/>
      <c r="C87" s="161"/>
      <c r="D87" s="163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59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5"/>
      <c r="B89" s="166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5"/>
      <c r="B90" s="18"/>
      <c r="C90" s="161"/>
      <c r="D90" s="163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59"/>
      <c r="B93" s="18"/>
      <c r="C93" s="161"/>
      <c r="D93" s="163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55"/>
      <c r="C94" s="161"/>
      <c r="D94" s="155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5"/>
      <c r="B95" s="18"/>
      <c r="C95" s="161"/>
      <c r="D95" s="166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66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55"/>
      <c r="C97" s="161"/>
      <c r="D97" s="155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8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8"/>
      <c r="C99" s="161"/>
      <c r="D99" s="163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55"/>
      <c r="C102" s="161"/>
      <c r="D102" s="15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8"/>
      <c r="C104" s="161"/>
      <c r="D104" s="163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55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69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55"/>
      <c r="C109" s="161"/>
      <c r="D109" s="15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8"/>
      <c r="C111" s="161"/>
      <c r="D111" s="163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59"/>
      <c r="B114" s="155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5"/>
      <c r="B116" s="169"/>
      <c r="C116" s="161"/>
      <c r="D116" s="15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59"/>
      <c r="B117" s="155"/>
      <c r="C117" s="161"/>
      <c r="D117" s="15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0"/>
      <c r="B118" s="171"/>
      <c r="C118" s="172"/>
      <c r="D118" s="173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5" t="s">
        <v>20</v>
      </c>
      <c r="B119" s="246"/>
      <c r="C119" s="175">
        <f>SUM(C37:C118)</f>
        <v>815760</v>
      </c>
      <c r="D119" s="17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7" t="s">
        <v>21</v>
      </c>
      <c r="B121" s="248"/>
      <c r="C121" s="133">
        <f>C119</f>
        <v>815760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4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4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4"/>
      <c r="F131" s="116"/>
      <c r="G131" s="116"/>
      <c r="H131" s="116"/>
      <c r="I131" s="116"/>
      <c r="J131" s="116"/>
    </row>
    <row r="132" spans="1:13">
      <c r="A132" s="154"/>
      <c r="F132" s="116"/>
      <c r="G132" s="116"/>
      <c r="H132" s="116"/>
      <c r="I132" s="116"/>
      <c r="J132" s="116"/>
    </row>
    <row r="133" spans="1:13">
      <c r="A133" s="154"/>
      <c r="F133" s="116"/>
      <c r="G133" s="116"/>
      <c r="H133" s="116"/>
      <c r="I133" s="116"/>
      <c r="J133" s="116"/>
    </row>
    <row r="134" spans="1:13">
      <c r="A134" s="154"/>
      <c r="F134" s="116"/>
      <c r="G134" s="116"/>
      <c r="H134" s="116"/>
      <c r="I134" s="116"/>
      <c r="J134" s="116"/>
    </row>
    <row r="135" spans="1:13">
      <c r="A135" s="154"/>
      <c r="F135" s="116"/>
      <c r="G135" s="116"/>
      <c r="H135" s="116"/>
      <c r="I135" s="116"/>
      <c r="J135" s="116"/>
    </row>
    <row r="136" spans="1:13">
      <c r="A136" s="154"/>
      <c r="F136" s="116"/>
      <c r="G136" s="116"/>
      <c r="H136" s="116"/>
      <c r="I136" s="116"/>
      <c r="J136" s="116"/>
    </row>
    <row r="137" spans="1:13">
      <c r="A137" s="154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4"/>
      <c r="H140" s="36"/>
    </row>
    <row r="141" spans="1:13">
      <c r="A141" s="154"/>
      <c r="H141" s="36"/>
    </row>
    <row r="142" spans="1:13">
      <c r="A142" s="154"/>
      <c r="H142" s="36"/>
    </row>
    <row r="143" spans="1:13">
      <c r="A143" s="154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1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zoomScaleNormal="100" workbookViewId="0">
      <selection activeCell="H9" sqref="H9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2" t="s">
        <v>37</v>
      </c>
      <c r="B1" s="263"/>
      <c r="C1" s="263"/>
      <c r="D1" s="263"/>
      <c r="E1" s="264"/>
      <c r="F1" s="143"/>
      <c r="G1" s="1"/>
    </row>
    <row r="2" spans="1:28" ht="21.75">
      <c r="A2" s="271" t="s">
        <v>54</v>
      </c>
      <c r="B2" s="272"/>
      <c r="C2" s="272"/>
      <c r="D2" s="272"/>
      <c r="E2" s="273"/>
      <c r="F2" s="143"/>
      <c r="G2" s="1"/>
    </row>
    <row r="3" spans="1:28" ht="24" thickBot="1">
      <c r="A3" s="265" t="s">
        <v>102</v>
      </c>
      <c r="B3" s="266"/>
      <c r="C3" s="266"/>
      <c r="D3" s="266"/>
      <c r="E3" s="267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4" t="s">
        <v>41</v>
      </c>
      <c r="B4" s="275"/>
      <c r="C4" s="275"/>
      <c r="D4" s="275"/>
      <c r="E4" s="276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53</v>
      </c>
      <c r="B5" s="148">
        <v>9000000</v>
      </c>
      <c r="C5" s="129"/>
      <c r="D5" s="130" t="s">
        <v>10</v>
      </c>
      <c r="E5" s="140">
        <v>3709000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129432.1</v>
      </c>
      <c r="C6" s="34"/>
      <c r="D6" s="120" t="s">
        <v>52</v>
      </c>
      <c r="E6" s="124">
        <v>2592807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50</v>
      </c>
      <c r="E7" s="141">
        <v>1670064.0999999996</v>
      </c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47</v>
      </c>
      <c r="B9" s="123">
        <v>15999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815760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2" t="s">
        <v>7</v>
      </c>
      <c r="B11" s="223">
        <f>B6-B9-B10</f>
        <v>113433.1</v>
      </c>
      <c r="C11" s="32"/>
      <c r="D11" s="120" t="s">
        <v>67</v>
      </c>
      <c r="E11" s="124">
        <v>72370</v>
      </c>
      <c r="F11" s="143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3"/>
      <c r="C12" s="32"/>
      <c r="D12" s="120" t="s">
        <v>38</v>
      </c>
      <c r="E12" s="141">
        <v>253432</v>
      </c>
      <c r="F12" s="143"/>
      <c r="G12" s="8"/>
      <c r="H12" s="18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16"/>
      <c r="B13" s="217"/>
      <c r="C13" s="120"/>
      <c r="D13" s="120"/>
      <c r="E13" s="124"/>
      <c r="F13" s="143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18"/>
      <c r="B14" s="219"/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0"/>
      <c r="B16" s="221"/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B5+B11-B16-B15</f>
        <v>9113433.0999999996</v>
      </c>
      <c r="C18" s="32"/>
      <c r="D18" s="120" t="s">
        <v>6</v>
      </c>
      <c r="E18" s="124">
        <f>SUM(E5:E17)</f>
        <v>9113433.0999999996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8" t="s">
        <v>12</v>
      </c>
      <c r="B20" s="269"/>
      <c r="C20" s="269"/>
      <c r="D20" s="269"/>
      <c r="E20" s="270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09" t="s">
        <v>74</v>
      </c>
      <c r="B21" s="145">
        <v>50000</v>
      </c>
      <c r="C21" s="142"/>
      <c r="D21" s="142" t="s">
        <v>70</v>
      </c>
      <c r="E21" s="146">
        <v>124560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97</v>
      </c>
      <c r="B22" s="150">
        <v>70000</v>
      </c>
      <c r="C22" s="151"/>
      <c r="D22" s="149" t="s">
        <v>69</v>
      </c>
      <c r="E22" s="153">
        <v>105920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88" t="s">
        <v>92</v>
      </c>
      <c r="B23" s="189">
        <v>7000</v>
      </c>
      <c r="C23" s="190"/>
      <c r="D23" s="191" t="s">
        <v>87</v>
      </c>
      <c r="E23" s="192">
        <v>50000</v>
      </c>
      <c r="F23" s="127"/>
      <c r="G23" s="15"/>
      <c r="H23" s="184"/>
    </row>
    <row r="24" spans="1:28" s="1" customFormat="1" ht="21.75">
      <c r="A24" s="188" t="s">
        <v>61</v>
      </c>
      <c r="B24" s="189">
        <v>80000</v>
      </c>
      <c r="C24" s="190"/>
      <c r="D24" s="191" t="s">
        <v>58</v>
      </c>
      <c r="E24" s="192">
        <v>31990</v>
      </c>
      <c r="F24" s="127"/>
      <c r="G24" s="15"/>
      <c r="H24" s="184"/>
    </row>
    <row r="25" spans="1:28" s="1" customFormat="1" ht="22.5" thickBot="1">
      <c r="A25" s="211" t="s">
        <v>60</v>
      </c>
      <c r="B25" s="212">
        <v>180000</v>
      </c>
      <c r="C25" s="213"/>
      <c r="D25" s="214" t="s">
        <v>62</v>
      </c>
      <c r="E25" s="215">
        <v>82920</v>
      </c>
      <c r="F25" s="127"/>
      <c r="G25" s="15"/>
      <c r="H25" s="184"/>
    </row>
    <row r="26" spans="1:28" s="1" customFormat="1">
      <c r="B26" s="23"/>
      <c r="E26" s="15"/>
      <c r="F26" s="15"/>
      <c r="G26" s="15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E32" s="2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2022-06-19T05:59:34Z</dcterms:modified>
</cp:coreProperties>
</file>