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7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<sst xmlns="http://schemas.openxmlformats.org/spreadsheetml/2006/main" count="135" uniqueCount="102">
  <si>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</si>
  <si>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</si>
  <si>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</si>
  <si>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</si>
  <si>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</si>
  <si>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</si>
  <si>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</si>
  <si>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</si>
  <si>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</si>
  <si>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</si>
  <si>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</si>
  <si>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</si>
  <si>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</si>
  <si>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</si>
  <si>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</si>
  <si>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</si>
  <si>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</si>
  <si>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</si>
  <si>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</si>
  <si>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</si>
  <si>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</si>
  <si>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</si>
  <si>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</si>
  <si>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</si>
  <si>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</si>
  <si>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</si>
  <si>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</si>
  <si>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</si>
  <si>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</si>
  <si>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</si>
  <si>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</si>
  <si>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</si>
  <si>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</si>
  <si>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</si>
  <si>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</si>
  <si>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</si>
  <si>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</si>
  <si>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</si>
  <si>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</si>
  <si>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</si>
  <si>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</si>
  <si>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</si>
  <si>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</si>
  <si>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</si>
  <si>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</si>
  <si>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</si>
  <si>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</si>
  <si>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</si>
  <si>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</si>
  <si>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</si>
  <si>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</si>
  <si>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</si>
  <si>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</si>
  <si>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</si>
  <si>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</si>
  <si>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</si>
  <si>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</si>
  <si>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</si>
  <si>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</si>
  <si>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</si>
  <si>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</si>
  <si>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</si>
  <si>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</si>
  <si>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</si>
  <si>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</si>
  <si>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04.07.2022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</si>
  <si>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</si>
  <si>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</si>
  <si>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</si>
  <si>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</si>
  <si>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</si>
  <si>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</si>
  <si>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</si>
  <si>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</si>
  <si>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GT</t>
  </si>
  <si>
    <t>Zilnai Exclusive</t>
  </si>
  <si>
    <t>24.07.2022</t>
  </si>
  <si>
    <t>N=Zilani Mobile 1</t>
  </si>
  <si>
    <t>N=Tuhin Mobile</t>
  </si>
  <si>
    <t>N=Zilani Mobile 2</t>
  </si>
  <si>
    <t>Usha Electronics</t>
  </si>
  <si>
    <t>D=Usha Electronics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</si>
  <si>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</si>
  <si>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</si>
  <si>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</si>
  <si>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</si>
  <si>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</si>
  <si>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</si>
  <si>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</si>
  <si>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</si>
  <si>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</si>
  <si>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Date:07.08.2022</t>
  </si>
  <si>
    <t>Price Increase Profit</t>
  </si>
  <si>
    <t>Net Profit</t>
  </si>
  <si>
    <t>Roushon Mobile</t>
  </si>
  <si>
    <t>Saha Enterprise</t>
  </si>
  <si>
    <t>Rofiqul</t>
  </si>
  <si>
    <t>N=Roushon Mobile</t>
  </si>
  <si>
    <t>N=Saha Realme Showroom</t>
  </si>
  <si>
    <t>Noyon Lalpur</t>
  </si>
  <si>
    <t>(08.08.2022)Total 15 Lac Taka will be deposit A.M Tipu Boss NRB Account. Realme 10 &amp; Symphony 5 Lac</t>
  </si>
  <si>
    <t xml:space="preserve">O=Shakil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</si>
</sst>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/>
    </xf>
    <xf numFmtId="2" fontId="5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3" fillId="0" borderId="20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4" fillId="41" borderId="47" xfId="0" applyFont="1" applyFill="1" applyBorder="1" applyAlignment="1">
      <alignment horizontal="center" vertical="center"/>
    </xf>
    <xf numFmtId="0" fontId="4" fillId="41" borderId="48" xfId="0" applyFont="1" applyFill="1" applyBorder="1" applyAlignment="1">
      <alignment horizontal="center" vertical="center"/>
    </xf>
    <xf numFmtId="0" fontId="4" fillId="41" borderId="49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7" sqref="G1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1"/>
      <c r="B1" s="221"/>
      <c r="C1" s="221"/>
      <c r="D1" s="221"/>
      <c r="E1" s="221"/>
      <c r="F1" s="221"/>
    </row>
    <row r="2" spans="1:11" ht="20.25">
      <c r="B2" s="219" t="s">
        <v>12</v>
      </c>
      <c r="C2" s="219"/>
      <c r="D2" s="219"/>
      <c r="E2" s="219"/>
    </row>
    <row r="3" spans="1:11" ht="16.5" customHeight="1">
      <c r="A3" s="15"/>
      <c r="B3" s="220" t="s">
        <v>84</v>
      </c>
      <c r="C3" s="220"/>
      <c r="D3" s="220"/>
      <c r="E3" s="22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82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19">
        <v>2000000</v>
      </c>
      <c r="D9" s="19">
        <v>2505000</v>
      </c>
      <c r="E9" s="21">
        <f t="shared" si="0"/>
        <v>19807</v>
      </c>
      <c r="F9" s="209" t="s">
        <v>83</v>
      </c>
      <c r="G9" s="1"/>
      <c r="H9" s="1"/>
      <c r="I9" s="15"/>
      <c r="J9" s="15"/>
    </row>
    <row r="10" spans="1:11">
      <c r="A10" s="15"/>
      <c r="B10" s="20" t="s">
        <v>86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88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89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90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90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164807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164807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164807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164807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164807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164807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164807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164807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164807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164807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164807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164807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164807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164807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164807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164807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164807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164807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164807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164807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164807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164807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164807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164807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164807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164807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164807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164807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164807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164807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164807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164807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164807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164807</v>
      </c>
      <c r="F49" s="1"/>
      <c r="G49" s="15"/>
    </row>
    <row r="50" spans="2:7">
      <c r="B50" s="20"/>
      <c r="C50" s="19"/>
      <c r="D50" s="19"/>
      <c r="E50" s="21">
        <f t="shared" si="0"/>
        <v>164807</v>
      </c>
      <c r="F50" s="1"/>
      <c r="G50" s="15"/>
    </row>
    <row r="51" spans="2:7">
      <c r="B51" s="20"/>
      <c r="C51" s="19"/>
      <c r="D51" s="19"/>
      <c r="E51" s="21">
        <f t="shared" si="0"/>
        <v>164807</v>
      </c>
      <c r="F51" s="1"/>
      <c r="G51" s="15"/>
    </row>
    <row r="52" spans="2:7">
      <c r="B52" s="25"/>
      <c r="C52" s="21">
        <f>SUM(C6:C51)</f>
        <v>4804807</v>
      </c>
      <c r="D52" s="21">
        <f>SUM(D6:D51)</f>
        <v>4640000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N19" sqref="N19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6" t="s">
        <v>12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</row>
    <row r="2" spans="1:24" s="59" customFormat="1" ht="18">
      <c r="A2" s="227" t="s">
        <v>33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4" s="60" customFormat="1" ht="16.5" thickBot="1">
      <c r="A3" s="228" t="s">
        <v>85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42"/>
      <c r="T3" s="5"/>
      <c r="U3" s="5"/>
      <c r="V3" s="5"/>
      <c r="W3" s="5"/>
      <c r="X3" s="11"/>
    </row>
    <row r="4" spans="1:24" s="62" customFormat="1">
      <c r="A4" s="231" t="s">
        <v>21</v>
      </c>
      <c r="B4" s="233" t="s">
        <v>22</v>
      </c>
      <c r="C4" s="222" t="s">
        <v>23</v>
      </c>
      <c r="D4" s="222" t="s">
        <v>24</v>
      </c>
      <c r="E4" s="222" t="s">
        <v>25</v>
      </c>
      <c r="F4" s="222" t="s">
        <v>50</v>
      </c>
      <c r="G4" s="222" t="s">
        <v>26</v>
      </c>
      <c r="H4" s="222" t="s">
        <v>69</v>
      </c>
      <c r="I4" s="222" t="s">
        <v>27</v>
      </c>
      <c r="J4" s="222" t="s">
        <v>28</v>
      </c>
      <c r="K4" s="222" t="s">
        <v>54</v>
      </c>
      <c r="L4" s="222" t="s">
        <v>53</v>
      </c>
      <c r="M4" s="222" t="s">
        <v>52</v>
      </c>
      <c r="N4" s="224" t="s">
        <v>70</v>
      </c>
      <c r="O4" s="237" t="s">
        <v>13</v>
      </c>
      <c r="P4" s="235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2"/>
      <c r="B5" s="234"/>
      <c r="C5" s="223"/>
      <c r="D5" s="223"/>
      <c r="E5" s="223"/>
      <c r="F5" s="223"/>
      <c r="G5" s="223"/>
      <c r="H5" s="223"/>
      <c r="I5" s="223"/>
      <c r="J5" s="223"/>
      <c r="K5" s="223"/>
      <c r="L5" s="223"/>
      <c r="M5" s="223"/>
      <c r="N5" s="225"/>
      <c r="O5" s="238"/>
      <c r="P5" s="236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82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86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87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88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89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90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1600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890</v>
      </c>
      <c r="H37" s="97">
        <f t="shared" si="1"/>
        <v>1500</v>
      </c>
      <c r="I37" s="97">
        <f t="shared" si="1"/>
        <v>925</v>
      </c>
      <c r="J37" s="97">
        <f t="shared" si="1"/>
        <v>880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6145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29" zoomScale="120" zoomScaleNormal="120" workbookViewId="0">
      <selection activeCell="C39" sqref="C3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12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51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34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-1193180</v>
      </c>
      <c r="D32" s="39"/>
      <c r="E32" s="176">
        <f t="shared" si="0"/>
        <v>-1193180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-1193180</v>
      </c>
      <c r="F33" s="188">
        <f>B33-E33</f>
        <v>1193180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18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11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8" t="s">
        <v>87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245000</v>
      </c>
      <c r="D38" s="168" t="s">
        <v>90</v>
      </c>
      <c r="E38" s="41"/>
      <c r="F38" s="41"/>
      <c r="G38" s="239" t="s">
        <v>55</v>
      </c>
      <c r="H38" s="239"/>
      <c r="I38" s="239"/>
      <c r="J38" s="239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71</v>
      </c>
      <c r="C39" s="166">
        <v>141465</v>
      </c>
      <c r="D39" s="172" t="s">
        <v>90</v>
      </c>
      <c r="E39" s="41"/>
      <c r="F39" s="42"/>
      <c r="G39" s="243" t="s">
        <v>96</v>
      </c>
      <c r="H39" s="243"/>
      <c r="I39" s="243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94</v>
      </c>
      <c r="B40" s="165"/>
      <c r="C40" s="166">
        <v>18000</v>
      </c>
      <c r="D40" s="167" t="s">
        <v>90</v>
      </c>
      <c r="E40" s="41"/>
      <c r="F40" s="42"/>
      <c r="G40" s="241" t="s">
        <v>58</v>
      </c>
      <c r="H40" s="241"/>
      <c r="I40" s="241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95</v>
      </c>
      <c r="B41" s="165"/>
      <c r="C41" s="166">
        <v>113000</v>
      </c>
      <c r="D41" s="167" t="s">
        <v>90</v>
      </c>
      <c r="E41" s="52"/>
      <c r="F41" s="42"/>
      <c r="G41" s="242" t="s">
        <v>57</v>
      </c>
      <c r="H41" s="242"/>
      <c r="I41" s="242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47</v>
      </c>
      <c r="B42" s="165" t="s">
        <v>72</v>
      </c>
      <c r="C42" s="166">
        <v>349395</v>
      </c>
      <c r="D42" s="167" t="s">
        <v>90</v>
      </c>
      <c r="F42" s="42"/>
      <c r="G42" s="242" t="s">
        <v>59</v>
      </c>
      <c r="H42" s="242"/>
      <c r="I42" s="242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67</v>
      </c>
      <c r="B43" s="165" t="s">
        <v>73</v>
      </c>
      <c r="C43" s="166">
        <v>14590</v>
      </c>
      <c r="D43" s="168" t="s">
        <v>89</v>
      </c>
      <c r="E43" s="42" t="s">
        <v>10</v>
      </c>
      <c r="F43" s="113"/>
      <c r="G43" s="242" t="s">
        <v>99</v>
      </c>
      <c r="H43" s="242"/>
      <c r="I43" s="242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64</v>
      </c>
      <c r="B44" s="165" t="s">
        <v>74</v>
      </c>
      <c r="C44" s="166">
        <v>34990</v>
      </c>
      <c r="D44" s="168" t="s">
        <v>65</v>
      </c>
      <c r="E44" s="41"/>
      <c r="G44" s="244"/>
      <c r="H44" s="245"/>
      <c r="I44" s="246"/>
      <c r="J44" s="217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80</v>
      </c>
      <c r="B45" s="165"/>
      <c r="C45" s="166">
        <v>31770</v>
      </c>
      <c r="D45" s="167" t="s">
        <v>90</v>
      </c>
      <c r="E45" s="41"/>
      <c r="G45" s="244"/>
      <c r="H45" s="245"/>
      <c r="I45" s="246"/>
      <c r="J45" s="217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63</v>
      </c>
      <c r="B46" s="165" t="s">
        <v>74</v>
      </c>
      <c r="C46" s="166">
        <v>34990</v>
      </c>
      <c r="D46" s="167" t="s">
        <v>88</v>
      </c>
      <c r="E46" s="41"/>
      <c r="F46" s="189"/>
      <c r="G46" s="240" t="s">
        <v>56</v>
      </c>
      <c r="H46" s="240"/>
      <c r="I46" s="240"/>
      <c r="J46" s="212">
        <f>SUM(J39:J43)</f>
        <v>11260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75</v>
      </c>
      <c r="B47" s="165" t="s">
        <v>74</v>
      </c>
      <c r="C47" s="166">
        <v>174980</v>
      </c>
      <c r="D47" s="167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19</v>
      </c>
      <c r="B117" s="248"/>
      <c r="C117" s="163">
        <f>SUM(C37:C116)</f>
        <v>1193180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20</v>
      </c>
      <c r="B119" s="250"/>
      <c r="C119" s="130">
        <f>C117</f>
        <v>1193180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8">
    <sortCondition ref="A37"/>
  </sortState>
  <mergeCells count="16">
    <mergeCell ref="A117:B117"/>
    <mergeCell ref="A119:B119"/>
    <mergeCell ref="A1:F1"/>
    <mergeCell ref="A2:F2"/>
    <mergeCell ref="A3:F3"/>
    <mergeCell ref="A36:D36"/>
    <mergeCell ref="A35:E35"/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4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91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6860113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69275.850000000006</v>
      </c>
      <c r="C6" s="34"/>
      <c r="D6" s="117" t="s">
        <v>44</v>
      </c>
      <c r="E6" s="121">
        <v>164807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159645.84999999963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5285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1193180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66</v>
      </c>
      <c r="B11" s="214">
        <f>B6-B9-B10</f>
        <v>63990.850000000006</v>
      </c>
      <c r="C11" s="32"/>
      <c r="D11" s="117" t="s">
        <v>48</v>
      </c>
      <c r="E11" s="121">
        <v>11260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92</v>
      </c>
      <c r="B12" s="120">
        <v>36790</v>
      </c>
      <c r="C12" s="32"/>
      <c r="D12" s="117" t="s">
        <v>36</v>
      </c>
      <c r="E12" s="121">
        <v>674985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93</v>
      </c>
      <c r="B13" s="193">
        <f>B11+B12</f>
        <v>100780.85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9063990.8499999996</v>
      </c>
      <c r="C18" s="32"/>
      <c r="D18" s="117" t="s">
        <v>6</v>
      </c>
      <c r="E18" s="121">
        <f>SUM(E5:E17)</f>
        <v>9063990.8499999996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81</v>
      </c>
      <c r="B21" s="216">
        <v>31770</v>
      </c>
      <c r="C21" s="195"/>
      <c r="D21" s="201" t="s">
        <v>68</v>
      </c>
      <c r="E21" s="196">
        <v>349395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60</v>
      </c>
      <c r="B22" s="198">
        <v>35000</v>
      </c>
      <c r="C22" s="199"/>
      <c r="D22" s="208" t="s">
        <v>77</v>
      </c>
      <c r="E22" s="200">
        <v>174980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61</v>
      </c>
      <c r="B23" s="203">
        <v>245000</v>
      </c>
      <c r="C23" s="204"/>
      <c r="D23" s="206" t="s">
        <v>62</v>
      </c>
      <c r="E23" s="205">
        <v>141465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97</v>
      </c>
      <c r="B24" s="203">
        <v>18000</v>
      </c>
      <c r="C24" s="204"/>
      <c r="D24" s="206" t="s">
        <v>98</v>
      </c>
      <c r="E24" s="205">
        <v>113000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101</v>
      </c>
      <c r="B25" s="198">
        <v>14590</v>
      </c>
      <c r="C25" s="199"/>
      <c r="D25" s="208" t="s">
        <v>78</v>
      </c>
      <c r="E25" s="198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6"/>
      <c r="B26" s="203"/>
      <c r="C26" s="204"/>
      <c r="D26" s="206" t="s">
        <v>79</v>
      </c>
      <c r="E26" s="203">
        <v>34990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.75" thickBot="1">
      <c r="A27" s="264" t="s">
        <v>100</v>
      </c>
      <c r="B27" s="265"/>
      <c r="C27" s="265"/>
      <c r="D27" s="265"/>
      <c r="E27" s="26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E29" s="2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</sheetData>
  <sortState ref="H21:I26">
    <sortCondition descending="1" ref="H21"/>
  </sortState>
  <mergeCells count="6">
    <mergeCell ref="A27:E27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2022-08-07T18:49:14Z</dcterms:modified>
</cp:coreProperties>
</file>