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15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July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9" l="1"/>
  <c r="B17" i="10" l="1"/>
  <c r="L34" i="10" l="1"/>
  <c r="G13" i="19" l="1"/>
  <c r="E9" i="14" l="1"/>
  <c r="A4" i="21" l="1"/>
  <c r="Q8" i="10" l="1"/>
  <c r="B11" i="10" l="1"/>
  <c r="C73" i="19"/>
  <c r="C1" i="19" s="1"/>
  <c r="G37" i="19" l="1"/>
  <c r="K25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Toner+Helmet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<sst xmlns="http://schemas.openxmlformats.org/spreadsheetml/2006/main" count="487" uniqueCount="265">
  <si>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</si>
  <si>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</si>
  <si>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</si>
  <si>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</si>
  <si>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</si>
  <si>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</si>
  <si>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</si>
  <si>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</si>
  <si>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</si>
  <si>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</si>
  <si>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</si>
  <si>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</si>
  <si>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</si>
  <si>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</si>
  <si>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</si>
  <si>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</si>
  <si>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</si>
  <si>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</si>
  <si>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</si>
  <si>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</si>
  <si>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</si>
  <si>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</si>
  <si>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</si>
  <si>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</si>
  <si>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</si>
  <si>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</si>
  <si>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</si>
  <si>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</si>
  <si>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</si>
  <si>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</si>
  <si>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</si>
  <si>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</si>
  <si>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</si>
  <si>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</si>
  <si>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</si>
  <si>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</si>
  <si>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</si>
  <si>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</si>
  <si>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</si>
  <si>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</si>
  <si>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</si>
  <si>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</si>
  <si>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</si>
  <si>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</si>
  <si>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</si>
  <si>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</si>
  <si>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</si>
  <si>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</si>
  <si>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</si>
  <si>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</si>
  <si>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</si>
  <si>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</si>
  <si>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</si>
  <si>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</si>
  <si>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</si>
  <si>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</si>
  <si>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</si>
  <si>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</si>
  <si>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</si>
  <si>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</si>
  <si>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</si>
  <si>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</si>
  <si>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</si>
  <si>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</si>
  <si>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</si>
  <si>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</si>
  <si>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</si>
  <si>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</si>
  <si>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</si>
  <si>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</si>
  <si>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</si>
  <si>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</si>
  <si>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</si>
  <si>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</si>
  <si>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</si>
  <si>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</si>
  <si>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</si>
  <si>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</si>
  <si>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</si>
  <si>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</si>
  <si>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</si>
  <si>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</si>
  <si>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</si>
  <si>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</si>
  <si>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</si>
  <si>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</si>
  <si>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</si>
  <si>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</si>
  <si>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</si>
  <si>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</si>
  <si>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</si>
  <si>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</si>
  <si>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</si>
  <si>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</si>
  <si>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</si>
  <si>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</si>
  <si>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</si>
  <si>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</si>
  <si>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</si>
  <si>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</si>
  <si>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</si>
  <si>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</si>
  <si>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</si>
  <si>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</si>
  <si>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</si>
  <si>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</si>
  <si>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</si>
  <si>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</si>
  <si>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</si>
  <si>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</si>
  <si>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</si>
  <si>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</si>
  <si>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</si>
  <si>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</si>
  <si>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</si>
  <si>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</si>
  <si>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</si>
  <si>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</si>
  <si>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</si>
  <si>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</si>
  <si>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</si>
  <si>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</si>
  <si>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</si>
  <si>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</si>
  <si>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</si>
  <si>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</si>
  <si>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</si>
  <si>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</si>
  <si>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</si>
  <si>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</si>
  <si>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</si>
  <si>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</si>
  <si>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</si>
  <si>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</si>
  <si>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</si>
  <si>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</si>
  <si>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</si>
  <si>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</si>
  <si>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</si>
  <si>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</si>
  <si>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</si>
  <si>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</si>
  <si>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</si>
  <si>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</si>
  <si>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</si>
  <si>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</si>
  <si>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</si>
  <si>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</si>
  <si>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</si>
  <si>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</si>
  <si>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</si>
  <si>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DSR</t>
  </si>
  <si>
    <t>15.06.2022</t>
  </si>
  <si>
    <t>DOA Sojol (A13/128)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</si>
  <si>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</si>
  <si>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</si>
  <si>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</si>
  <si>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</si>
  <si>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</si>
  <si>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</si>
  <si>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</si>
  <si>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</si>
  <si>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</si>
  <si>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</si>
  <si>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</si>
  <si>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</si>
  <si>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</si>
  <si>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</si>
  <si>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</si>
  <si>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</si>
  <si>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</si>
  <si>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</si>
  <si>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</si>
  <si>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</si>
  <si>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</si>
  <si>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</si>
  <si>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</si>
  <si>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</si>
  <si>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</si>
  <si>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</si>
  <si>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</si>
  <si>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</si>
  <si>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</si>
  <si>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</si>
  <si>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 xml:space="preserve">Activision SALARY </t>
  </si>
  <si>
    <t>06.07.2022</t>
  </si>
  <si>
    <t xml:space="preserve"> Return Stock</t>
  </si>
  <si>
    <t>Exchange offer S22 Series=10000 July Ledger</t>
  </si>
  <si>
    <t>09.07.2022</t>
  </si>
  <si>
    <t>Activision Place Rent</t>
  </si>
  <si>
    <t>SO Campaign</t>
  </si>
  <si>
    <t>Symphony Office</t>
  </si>
  <si>
    <t>Hirok Bhai</t>
  </si>
  <si>
    <t>Bariola Sele</t>
  </si>
  <si>
    <t>16.07.2022</t>
  </si>
  <si>
    <t>17.07.2022</t>
  </si>
  <si>
    <t>20.07.2022</t>
  </si>
  <si>
    <t>Live Demo</t>
  </si>
  <si>
    <t>24.07.2022</t>
  </si>
  <si>
    <t>25.07.2022</t>
  </si>
  <si>
    <t>Multi Tecnology</t>
  </si>
  <si>
    <t>Mukul</t>
  </si>
  <si>
    <t>MIS</t>
  </si>
  <si>
    <t>27.07.2022</t>
  </si>
  <si>
    <t>A.M Tipu Boss(+)</t>
  </si>
  <si>
    <t>Exchange</t>
  </si>
  <si>
    <t>Exchange+Phone</t>
  </si>
  <si>
    <t>M12+C35</t>
  </si>
  <si>
    <t>30.07.2022</t>
  </si>
  <si>
    <t>31.07.2022</t>
  </si>
  <si>
    <t>Demo(A03core)</t>
  </si>
  <si>
    <t>Bank Statement Aug-2022</t>
  </si>
  <si>
    <t>01.08.2022</t>
  </si>
  <si>
    <t>Month : Aug-2022</t>
  </si>
  <si>
    <t>Salary</t>
  </si>
  <si>
    <t>Balance Statement Aug-2022</t>
  </si>
  <si>
    <t>02.08.2022</t>
  </si>
  <si>
    <t>Discount</t>
  </si>
  <si>
    <t>July Promo+Cash Back</t>
  </si>
  <si>
    <t>Lalpur</t>
  </si>
  <si>
    <t>Rasel Telecom</t>
  </si>
  <si>
    <t>L=Rasel Telecom</t>
  </si>
  <si>
    <t>03.08.2022</t>
  </si>
  <si>
    <t>bill</t>
  </si>
  <si>
    <t>retail</t>
  </si>
  <si>
    <t>BRM cost</t>
  </si>
  <si>
    <t>04.08.2022</t>
  </si>
  <si>
    <t>M.K Telecom</t>
  </si>
  <si>
    <t>R=MK Telecom</t>
  </si>
  <si>
    <t>Cash Back S22ultra June'22 Ledger</t>
  </si>
  <si>
    <t>06.08.2022</t>
  </si>
  <si>
    <t>07.08.2022</t>
  </si>
  <si>
    <t>July Promo+Cash Back company given</t>
  </si>
  <si>
    <t>L=RK Mobile King</t>
  </si>
  <si>
    <t>D=Mum Telecom</t>
  </si>
  <si>
    <t>08.08.2022</t>
  </si>
  <si>
    <t>Munna Promo(RK Mobile King)</t>
  </si>
  <si>
    <t>June Promo &amp; Cash Back Disbusment</t>
  </si>
  <si>
    <t>Infiltaration Product</t>
  </si>
  <si>
    <t>21.06.2022</t>
  </si>
  <si>
    <t>09.08.2022</t>
  </si>
  <si>
    <t>S=Dighe Telecom</t>
  </si>
  <si>
    <t>10.08.2022</t>
  </si>
  <si>
    <t>Mokhura</t>
  </si>
  <si>
    <t>Likhon Telecom</t>
  </si>
  <si>
    <t>M=Likhin Telecom</t>
  </si>
  <si>
    <t>11.08.2022</t>
  </si>
  <si>
    <t>SAMSUNG Balance(-)</t>
  </si>
  <si>
    <t>Munna Promo</t>
  </si>
  <si>
    <t>SS Traders</t>
  </si>
  <si>
    <t>Bina Mobile</t>
  </si>
  <si>
    <t>D=S.S Traders</t>
  </si>
  <si>
    <t>N=Bina Mobile</t>
  </si>
  <si>
    <t>13.08.2022</t>
  </si>
  <si>
    <t>Symphony (-)</t>
  </si>
  <si>
    <t>14.08.2022</t>
  </si>
  <si>
    <t>T-Shirt Cost</t>
  </si>
  <si>
    <t>Date:15.08.2022</t>
  </si>
  <si>
    <t>15.08.2022</t>
  </si>
  <si>
    <t>Rasel June Disbusment</t>
  </si>
  <si>
    <t>June</t>
  </si>
  <si>
    <t>223200+49000=272200(June Com Given)</t>
  </si>
  <si>
    <t>Mum Will Be Given</t>
  </si>
  <si>
    <t>Nahid Zilani Mob</t>
  </si>
  <si>
    <t>S=Joly 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</si>
</sst>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0" fillId="0" borderId="2" xfId="0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32" fillId="47" borderId="4" xfId="0" applyFont="1" applyFill="1" applyBorder="1" applyAlignment="1">
      <alignment horizontal="center" vertical="center"/>
    </xf>
    <xf numFmtId="1" fontId="32" fillId="47" borderId="2" xfId="0" applyNumberFormat="1" applyFont="1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3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center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38" borderId="4" xfId="0" applyFont="1" applyFill="1" applyBorder="1" applyAlignment="1">
      <alignment horizontal="center" vertical="center"/>
    </xf>
    <xf numFmtId="1" fontId="32" fillId="38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35" borderId="2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6" fillId="42" borderId="54" xfId="0" applyFont="1" applyFill="1" applyBorder="1" applyAlignment="1">
      <alignment horizontal="center"/>
    </xf>
    <xf numFmtId="0" fontId="46" fillId="42" borderId="55" xfId="0" applyFont="1" applyFill="1" applyBorder="1" applyAlignment="1">
      <alignment horizontal="center"/>
    </xf>
    <xf numFmtId="0" fontId="46" fillId="42" borderId="56" xfId="0" applyFont="1" applyFill="1" applyBorder="1" applyAlignment="1">
      <alignment horizontal="center"/>
    </xf>
    <xf numFmtId="0" fontId="4" fillId="42" borderId="57" xfId="0" applyFont="1" applyFill="1" applyBorder="1" applyAlignment="1">
      <alignment horizontal="center" vertical="center"/>
    </xf>
    <xf numFmtId="0" fontId="4" fillId="42" borderId="58" xfId="0" applyFont="1" applyFill="1" applyBorder="1" applyAlignment="1">
      <alignment horizontal="center" vertical="center"/>
    </xf>
    <xf numFmtId="0" fontId="4" fillId="42" borderId="59" xfId="0" applyFont="1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6"/>
      <c r="B1" s="386"/>
      <c r="C1" s="386"/>
      <c r="D1" s="386"/>
      <c r="E1" s="386"/>
      <c r="F1" s="386"/>
    </row>
    <row r="2" spans="1:8" ht="20.25">
      <c r="A2" s="387"/>
      <c r="B2" s="384" t="s">
        <v>14</v>
      </c>
      <c r="C2" s="384"/>
      <c r="D2" s="384"/>
      <c r="E2" s="384"/>
    </row>
    <row r="3" spans="1:8" ht="16.5" customHeight="1">
      <c r="A3" s="387"/>
      <c r="B3" s="385" t="s">
        <v>42</v>
      </c>
      <c r="C3" s="385"/>
      <c r="D3" s="385"/>
      <c r="E3" s="385"/>
    </row>
    <row r="4" spans="1:8" ht="15.75" customHeight="1">
      <c r="A4" s="387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387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8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7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387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7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7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387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7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7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7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387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38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7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17" sqref="E17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386"/>
      <c r="B1" s="386"/>
      <c r="C1" s="386"/>
      <c r="D1" s="386"/>
      <c r="E1" s="386"/>
      <c r="F1" s="386"/>
    </row>
    <row r="2" spans="1:9" ht="20.25">
      <c r="A2" s="387"/>
      <c r="B2" s="384" t="s">
        <v>14</v>
      </c>
      <c r="C2" s="384"/>
      <c r="D2" s="384"/>
      <c r="E2" s="384"/>
    </row>
    <row r="3" spans="1:9" ht="16.5" customHeight="1">
      <c r="A3" s="387"/>
      <c r="B3" s="385" t="s">
        <v>211</v>
      </c>
      <c r="C3" s="385"/>
      <c r="D3" s="385"/>
      <c r="E3" s="385"/>
    </row>
    <row r="4" spans="1:9" ht="15.75" customHeight="1">
      <c r="A4" s="387"/>
      <c r="B4" s="22" t="s">
        <v>0</v>
      </c>
      <c r="C4" s="22" t="s">
        <v>8</v>
      </c>
      <c r="D4" s="22" t="s">
        <v>2</v>
      </c>
      <c r="E4" s="23" t="s">
        <v>1</v>
      </c>
      <c r="F4" s="237" t="s">
        <v>9</v>
      </c>
    </row>
    <row r="5" spans="1:9">
      <c r="A5" s="387"/>
      <c r="B5" s="24" t="s">
        <v>3</v>
      </c>
      <c r="C5" s="226">
        <v>0</v>
      </c>
      <c r="D5" s="226">
        <v>0</v>
      </c>
      <c r="E5" s="227">
        <f>C5-D5</f>
        <v>0</v>
      </c>
      <c r="F5" s="18"/>
      <c r="G5" s="2"/>
    </row>
    <row r="6" spans="1:9">
      <c r="A6" s="387"/>
      <c r="B6" s="26" t="s">
        <v>212</v>
      </c>
      <c r="C6" s="226">
        <v>0</v>
      </c>
      <c r="D6" s="226">
        <v>0</v>
      </c>
      <c r="E6" s="227">
        <f t="shared" ref="E6:E69" si="0">E5+C6-D6</f>
        <v>0</v>
      </c>
      <c r="F6" s="18"/>
      <c r="G6" s="19"/>
    </row>
    <row r="7" spans="1:9">
      <c r="A7" s="387"/>
      <c r="B7" s="26" t="s">
        <v>216</v>
      </c>
      <c r="C7" s="226">
        <v>0</v>
      </c>
      <c r="D7" s="226">
        <v>0</v>
      </c>
      <c r="E7" s="227">
        <f t="shared" si="0"/>
        <v>0</v>
      </c>
      <c r="F7" s="2"/>
      <c r="G7" s="2"/>
      <c r="H7" s="21"/>
      <c r="I7" s="21"/>
    </row>
    <row r="8" spans="1:9">
      <c r="A8" s="387"/>
      <c r="B8" s="26" t="s">
        <v>222</v>
      </c>
      <c r="C8" s="226">
        <v>0</v>
      </c>
      <c r="D8" s="226">
        <v>0</v>
      </c>
      <c r="E8" s="227">
        <f>E7+C8-D8</f>
        <v>0</v>
      </c>
      <c r="F8" s="2"/>
      <c r="G8" s="2"/>
      <c r="H8" s="21"/>
      <c r="I8" s="21"/>
    </row>
    <row r="9" spans="1:9">
      <c r="A9" s="387"/>
      <c r="B9" s="26" t="s">
        <v>226</v>
      </c>
      <c r="C9" s="226">
        <v>0</v>
      </c>
      <c r="D9" s="226">
        <v>0</v>
      </c>
      <c r="E9" s="227">
        <f t="shared" si="0"/>
        <v>0</v>
      </c>
      <c r="F9" s="2"/>
      <c r="G9" s="2"/>
      <c r="H9" s="21"/>
      <c r="I9" s="21"/>
    </row>
    <row r="10" spans="1:9">
      <c r="A10" s="387"/>
      <c r="B10" s="26" t="s">
        <v>230</v>
      </c>
      <c r="C10" s="228">
        <v>0</v>
      </c>
      <c r="D10" s="228">
        <v>0</v>
      </c>
      <c r="E10" s="227">
        <f t="shared" si="0"/>
        <v>0</v>
      </c>
      <c r="F10" s="2"/>
      <c r="G10" s="2"/>
      <c r="H10" s="21"/>
      <c r="I10" s="21"/>
    </row>
    <row r="11" spans="1:9">
      <c r="A11" s="387"/>
      <c r="B11" s="26" t="s">
        <v>231</v>
      </c>
      <c r="C11" s="226">
        <v>100000</v>
      </c>
      <c r="D11" s="226">
        <v>0</v>
      </c>
      <c r="E11" s="227">
        <f t="shared" si="0"/>
        <v>100000</v>
      </c>
      <c r="F11" s="2"/>
      <c r="G11" s="2"/>
      <c r="H11" s="21"/>
      <c r="I11" s="21"/>
    </row>
    <row r="12" spans="1:9">
      <c r="A12" s="387"/>
      <c r="B12" s="26" t="s">
        <v>235</v>
      </c>
      <c r="C12" s="226">
        <v>0</v>
      </c>
      <c r="D12" s="226">
        <v>0</v>
      </c>
      <c r="E12" s="227">
        <f t="shared" si="0"/>
        <v>100000</v>
      </c>
      <c r="F12" s="29"/>
      <c r="G12" s="2"/>
      <c r="H12" s="21"/>
      <c r="I12" s="21"/>
    </row>
    <row r="13" spans="1:9">
      <c r="A13" s="387"/>
      <c r="B13" s="26" t="s">
        <v>240</v>
      </c>
      <c r="C13" s="226">
        <v>0</v>
      </c>
      <c r="D13" s="226">
        <v>0</v>
      </c>
      <c r="E13" s="227">
        <f t="shared" si="0"/>
        <v>100000</v>
      </c>
      <c r="F13" s="29"/>
      <c r="G13" s="30"/>
      <c r="H13" s="21"/>
      <c r="I13" s="21"/>
    </row>
    <row r="14" spans="1:9">
      <c r="A14" s="387"/>
      <c r="B14" s="26" t="s">
        <v>242</v>
      </c>
      <c r="C14" s="226">
        <v>300000</v>
      </c>
      <c r="D14" s="226">
        <v>400000</v>
      </c>
      <c r="E14" s="227">
        <f t="shared" si="0"/>
        <v>0</v>
      </c>
      <c r="F14" s="29"/>
      <c r="G14" s="2"/>
      <c r="H14" s="21"/>
      <c r="I14" s="21"/>
    </row>
    <row r="15" spans="1:9">
      <c r="A15" s="387"/>
      <c r="B15" s="26" t="s">
        <v>246</v>
      </c>
      <c r="C15" s="226">
        <v>0</v>
      </c>
      <c r="D15" s="226">
        <v>0</v>
      </c>
      <c r="E15" s="227">
        <f t="shared" si="0"/>
        <v>0</v>
      </c>
      <c r="F15" s="2"/>
      <c r="G15" s="11"/>
      <c r="H15" s="21"/>
      <c r="I15" s="21"/>
    </row>
    <row r="16" spans="1:9">
      <c r="A16" s="387"/>
      <c r="B16" s="26" t="s">
        <v>253</v>
      </c>
      <c r="C16" s="226">
        <v>0</v>
      </c>
      <c r="D16" s="226">
        <v>0</v>
      </c>
      <c r="E16" s="227">
        <f t="shared" si="0"/>
        <v>0</v>
      </c>
      <c r="F16" s="20"/>
      <c r="G16" s="2"/>
      <c r="H16" s="21"/>
      <c r="I16" s="21"/>
    </row>
    <row r="17" spans="1:9">
      <c r="A17" s="387"/>
      <c r="B17" s="26">
        <v>1408.2021999999999</v>
      </c>
      <c r="C17" s="226">
        <v>0</v>
      </c>
      <c r="D17" s="226">
        <v>0</v>
      </c>
      <c r="E17" s="227">
        <f t="shared" si="0"/>
        <v>0</v>
      </c>
      <c r="F17" s="29"/>
      <c r="G17" s="2"/>
      <c r="H17" s="21"/>
      <c r="I17" s="21"/>
    </row>
    <row r="18" spans="1:9">
      <c r="A18" s="387"/>
      <c r="B18" s="26"/>
      <c r="C18" s="226"/>
      <c r="D18" s="226"/>
      <c r="E18" s="227">
        <f>E17+C18-D18</f>
        <v>0</v>
      </c>
      <c r="F18" s="29"/>
      <c r="G18" s="2"/>
      <c r="H18" s="21"/>
      <c r="I18" s="21"/>
    </row>
    <row r="19" spans="1:9" ht="12.75" customHeight="1">
      <c r="A19" s="387"/>
      <c r="B19" s="26"/>
      <c r="C19" s="226"/>
      <c r="D19" s="228"/>
      <c r="E19" s="227">
        <f t="shared" si="0"/>
        <v>0</v>
      </c>
      <c r="F19" s="29"/>
      <c r="G19" s="2"/>
      <c r="H19" s="21"/>
      <c r="I19" s="21"/>
    </row>
    <row r="20" spans="1:9">
      <c r="A20" s="387"/>
      <c r="B20" s="26"/>
      <c r="C20" s="226"/>
      <c r="D20" s="226"/>
      <c r="E20" s="227">
        <f t="shared" si="0"/>
        <v>0</v>
      </c>
      <c r="F20" s="29"/>
      <c r="G20" s="2"/>
      <c r="H20" s="21"/>
      <c r="I20" s="21"/>
    </row>
    <row r="21" spans="1:9">
      <c r="A21" s="387"/>
      <c r="B21" s="26"/>
      <c r="C21" s="226"/>
      <c r="D21" s="226"/>
      <c r="E21" s="227">
        <f>E20+C21-D21</f>
        <v>0</v>
      </c>
      <c r="F21" s="2"/>
      <c r="G21" s="2"/>
      <c r="H21" s="21"/>
      <c r="I21" s="21"/>
    </row>
    <row r="22" spans="1:9">
      <c r="A22" s="387"/>
      <c r="B22" s="26"/>
      <c r="C22" s="226"/>
      <c r="D22" s="228"/>
      <c r="E22" s="227">
        <f t="shared" si="0"/>
        <v>0</v>
      </c>
      <c r="F22" s="29"/>
      <c r="G22" s="2"/>
      <c r="H22" s="21"/>
      <c r="I22" s="21"/>
    </row>
    <row r="23" spans="1:9">
      <c r="A23" s="387"/>
      <c r="B23" s="26"/>
      <c r="C23" s="226"/>
      <c r="D23" s="226"/>
      <c r="E23" s="227">
        <f>E22+C23-D23</f>
        <v>0</v>
      </c>
      <c r="F23" s="2"/>
      <c r="G23" s="2"/>
      <c r="H23" s="21"/>
      <c r="I23" s="21"/>
    </row>
    <row r="24" spans="1:9">
      <c r="A24" s="387"/>
      <c r="B24" s="26"/>
      <c r="C24" s="226"/>
      <c r="D24" s="228"/>
      <c r="E24" s="227">
        <f t="shared" si="0"/>
        <v>0</v>
      </c>
      <c r="F24" s="29"/>
      <c r="G24" s="2"/>
      <c r="H24" s="21"/>
      <c r="I24" s="21"/>
    </row>
    <row r="25" spans="1:9">
      <c r="A25" s="387"/>
      <c r="B25" s="26"/>
      <c r="C25" s="226"/>
      <c r="D25" s="226"/>
      <c r="E25" s="227">
        <f t="shared" si="0"/>
        <v>0</v>
      </c>
      <c r="F25" s="2"/>
      <c r="G25" s="2"/>
      <c r="H25" s="21"/>
      <c r="I25" s="21"/>
    </row>
    <row r="26" spans="1:9">
      <c r="A26" s="387"/>
      <c r="B26" s="26"/>
      <c r="C26" s="226"/>
      <c r="D26" s="226"/>
      <c r="E26" s="227">
        <f t="shared" si="0"/>
        <v>0</v>
      </c>
      <c r="F26" s="2"/>
      <c r="G26" s="2"/>
      <c r="H26" s="21"/>
      <c r="I26" s="21"/>
    </row>
    <row r="27" spans="1:9">
      <c r="A27" s="387"/>
      <c r="B27" s="26"/>
      <c r="C27" s="226"/>
      <c r="D27" s="226"/>
      <c r="E27" s="227">
        <f t="shared" si="0"/>
        <v>0</v>
      </c>
      <c r="F27" s="2"/>
      <c r="G27" s="247"/>
      <c r="H27" s="21"/>
      <c r="I27" s="21"/>
    </row>
    <row r="28" spans="1:9">
      <c r="A28" s="387"/>
      <c r="B28" s="26"/>
      <c r="C28" s="226"/>
      <c r="D28" s="228"/>
      <c r="E28" s="227">
        <f>E27+C28-D28</f>
        <v>0</v>
      </c>
      <c r="F28" s="29"/>
      <c r="G28" s="21"/>
      <c r="H28" s="21"/>
      <c r="I28" s="21"/>
    </row>
    <row r="29" spans="1:9">
      <c r="A29" s="387"/>
      <c r="B29" s="26"/>
      <c r="C29" s="226"/>
      <c r="D29" s="226"/>
      <c r="E29" s="227">
        <f t="shared" si="0"/>
        <v>0</v>
      </c>
      <c r="F29" s="2"/>
      <c r="G29" s="247"/>
      <c r="H29" s="21"/>
      <c r="I29" s="21"/>
    </row>
    <row r="30" spans="1:9">
      <c r="A30" s="387"/>
      <c r="B30" s="26"/>
      <c r="C30" s="226"/>
      <c r="D30" s="226"/>
      <c r="E30" s="227">
        <f t="shared" si="0"/>
        <v>0</v>
      </c>
      <c r="F30" s="2"/>
      <c r="G30" s="21"/>
      <c r="H30" s="21"/>
      <c r="I30" s="21"/>
    </row>
    <row r="31" spans="1:9">
      <c r="A31" s="387"/>
      <c r="B31" s="26"/>
      <c r="C31" s="226"/>
      <c r="D31" s="226"/>
      <c r="E31" s="227">
        <f t="shared" si="0"/>
        <v>0</v>
      </c>
      <c r="F31" s="2"/>
      <c r="G31" s="21"/>
      <c r="H31" s="21"/>
      <c r="I31" s="21"/>
    </row>
    <row r="32" spans="1:9">
      <c r="A32" s="387"/>
      <c r="B32" s="26"/>
      <c r="C32" s="226"/>
      <c r="D32" s="226"/>
      <c r="E32" s="227">
        <f>E31+C32-D32</f>
        <v>0</v>
      </c>
      <c r="F32" s="2"/>
      <c r="G32" s="21"/>
      <c r="H32" s="21"/>
      <c r="I32" s="21"/>
    </row>
    <row r="33" spans="1:9">
      <c r="A33" s="387"/>
      <c r="B33" s="26"/>
      <c r="C33" s="226"/>
      <c r="D33" s="228"/>
      <c r="E33" s="227">
        <f t="shared" si="0"/>
        <v>0</v>
      </c>
      <c r="F33" s="11"/>
      <c r="G33" s="21"/>
      <c r="H33" s="21"/>
      <c r="I33" s="21"/>
    </row>
    <row r="34" spans="1:9">
      <c r="A34" s="387"/>
      <c r="B34" s="26"/>
      <c r="C34" s="226"/>
      <c r="D34" s="226"/>
      <c r="E34" s="227">
        <f t="shared" si="0"/>
        <v>0</v>
      </c>
      <c r="F34" s="2"/>
      <c r="G34" s="21"/>
      <c r="H34" s="21"/>
      <c r="I34" s="21"/>
    </row>
    <row r="35" spans="1:9">
      <c r="A35" s="387"/>
      <c r="B35" s="26"/>
      <c r="C35" s="226"/>
      <c r="D35" s="226"/>
      <c r="E35" s="227">
        <f t="shared" si="0"/>
        <v>0</v>
      </c>
      <c r="F35" s="2"/>
      <c r="G35" s="21"/>
      <c r="H35" s="21"/>
      <c r="I35" s="21"/>
    </row>
    <row r="36" spans="1:9">
      <c r="A36" s="387"/>
      <c r="B36" s="26"/>
      <c r="C36" s="226"/>
      <c r="D36" s="226"/>
      <c r="E36" s="227">
        <f t="shared" si="0"/>
        <v>0</v>
      </c>
      <c r="F36" s="2"/>
      <c r="G36" s="21"/>
      <c r="H36" s="21"/>
      <c r="I36" s="21"/>
    </row>
    <row r="37" spans="1:9">
      <c r="A37" s="387"/>
      <c r="B37" s="26"/>
      <c r="C37" s="226"/>
      <c r="D37" s="226"/>
      <c r="E37" s="227">
        <f t="shared" si="0"/>
        <v>0</v>
      </c>
      <c r="F37" s="2"/>
      <c r="G37" s="21"/>
      <c r="H37" s="21"/>
      <c r="I37" s="21"/>
    </row>
    <row r="38" spans="1:9">
      <c r="A38" s="387"/>
      <c r="B38" s="26"/>
      <c r="C38" s="226"/>
      <c r="D38" s="226"/>
      <c r="E38" s="227">
        <f t="shared" si="0"/>
        <v>0</v>
      </c>
      <c r="F38" s="2"/>
      <c r="G38" s="21"/>
      <c r="H38" s="21"/>
      <c r="I38" s="21"/>
    </row>
    <row r="39" spans="1:9">
      <c r="A39" s="387"/>
      <c r="B39" s="26"/>
      <c r="C39" s="226"/>
      <c r="D39" s="226"/>
      <c r="E39" s="227">
        <f t="shared" si="0"/>
        <v>0</v>
      </c>
      <c r="F39" s="2"/>
      <c r="G39" s="21"/>
      <c r="H39" s="21"/>
      <c r="I39" s="21"/>
    </row>
    <row r="40" spans="1:9">
      <c r="A40" s="387"/>
      <c r="B40" s="26"/>
      <c r="C40" s="226"/>
      <c r="D40" s="226"/>
      <c r="E40" s="227">
        <f t="shared" si="0"/>
        <v>0</v>
      </c>
      <c r="F40" s="2"/>
      <c r="G40" s="21"/>
      <c r="H40" s="21"/>
      <c r="I40" s="21"/>
    </row>
    <row r="41" spans="1:9">
      <c r="A41" s="387"/>
      <c r="B41" s="26"/>
      <c r="C41" s="226"/>
      <c r="D41" s="226"/>
      <c r="E41" s="227">
        <f t="shared" si="0"/>
        <v>0</v>
      </c>
      <c r="F41" s="2"/>
      <c r="G41" s="21"/>
      <c r="H41" s="21"/>
      <c r="I41" s="21"/>
    </row>
    <row r="42" spans="1:9">
      <c r="A42" s="387"/>
      <c r="B42" s="26"/>
      <c r="C42" s="226"/>
      <c r="D42" s="226"/>
      <c r="E42" s="227">
        <f t="shared" si="0"/>
        <v>0</v>
      </c>
      <c r="F42" s="2"/>
      <c r="G42" s="21"/>
      <c r="H42" s="21"/>
      <c r="I42" s="21"/>
    </row>
    <row r="43" spans="1:9">
      <c r="A43" s="387"/>
      <c r="B43" s="26"/>
      <c r="C43" s="226"/>
      <c r="D43" s="226"/>
      <c r="E43" s="227">
        <f t="shared" si="0"/>
        <v>0</v>
      </c>
      <c r="F43" s="2"/>
      <c r="G43" s="21"/>
      <c r="H43" s="21"/>
      <c r="I43" s="21"/>
    </row>
    <row r="44" spans="1:9">
      <c r="A44" s="387"/>
      <c r="B44" s="26"/>
      <c r="C44" s="226"/>
      <c r="D44" s="226"/>
      <c r="E44" s="227">
        <f t="shared" si="0"/>
        <v>0</v>
      </c>
      <c r="F44" s="2"/>
      <c r="G44" s="21"/>
      <c r="H44" s="21"/>
      <c r="I44" s="21"/>
    </row>
    <row r="45" spans="1:9">
      <c r="A45" s="387"/>
      <c r="B45" s="26"/>
      <c r="C45" s="226"/>
      <c r="D45" s="226"/>
      <c r="E45" s="227">
        <f t="shared" si="0"/>
        <v>0</v>
      </c>
      <c r="F45" s="2"/>
      <c r="G45" s="21"/>
      <c r="H45" s="21"/>
      <c r="I45" s="21"/>
    </row>
    <row r="46" spans="1:9">
      <c r="A46" s="387"/>
      <c r="B46" s="26"/>
      <c r="C46" s="226"/>
      <c r="D46" s="226"/>
      <c r="E46" s="227">
        <f t="shared" si="0"/>
        <v>0</v>
      </c>
      <c r="F46" s="2"/>
      <c r="G46" s="21"/>
      <c r="H46" s="21"/>
      <c r="I46" s="21"/>
    </row>
    <row r="47" spans="1:9">
      <c r="A47" s="387"/>
      <c r="B47" s="26"/>
      <c r="C47" s="226"/>
      <c r="D47" s="226"/>
      <c r="E47" s="227">
        <f t="shared" si="0"/>
        <v>0</v>
      </c>
      <c r="F47" s="2"/>
      <c r="G47" s="21"/>
      <c r="H47" s="21"/>
      <c r="I47" s="21"/>
    </row>
    <row r="48" spans="1:9">
      <c r="A48" s="387"/>
      <c r="B48" s="26"/>
      <c r="C48" s="226"/>
      <c r="D48" s="226"/>
      <c r="E48" s="227">
        <f t="shared" si="0"/>
        <v>0</v>
      </c>
      <c r="F48" s="2"/>
      <c r="G48" s="21"/>
      <c r="H48" s="21"/>
      <c r="I48" s="21"/>
    </row>
    <row r="49" spans="1:9">
      <c r="A49" s="387"/>
      <c r="B49" s="26"/>
      <c r="C49" s="226"/>
      <c r="D49" s="226"/>
      <c r="E49" s="227">
        <f t="shared" si="0"/>
        <v>0</v>
      </c>
      <c r="F49" s="2"/>
      <c r="G49" s="21"/>
      <c r="H49" s="21"/>
      <c r="I49" s="21"/>
    </row>
    <row r="50" spans="1:9">
      <c r="A50" s="387"/>
      <c r="B50" s="26"/>
      <c r="C50" s="226"/>
      <c r="D50" s="226"/>
      <c r="E50" s="227">
        <f t="shared" si="0"/>
        <v>0</v>
      </c>
      <c r="F50" s="2"/>
      <c r="G50" s="21"/>
      <c r="H50" s="21"/>
      <c r="I50" s="21"/>
    </row>
    <row r="51" spans="1:9">
      <c r="A51" s="387"/>
      <c r="B51" s="26"/>
      <c r="C51" s="226"/>
      <c r="D51" s="226"/>
      <c r="E51" s="227">
        <f t="shared" si="0"/>
        <v>0</v>
      </c>
      <c r="F51" s="2"/>
      <c r="G51" s="21"/>
      <c r="H51" s="21"/>
      <c r="I51" s="21"/>
    </row>
    <row r="52" spans="1:9">
      <c r="A52" s="387"/>
      <c r="B52" s="26"/>
      <c r="C52" s="226"/>
      <c r="D52" s="226"/>
      <c r="E52" s="227">
        <f t="shared" si="0"/>
        <v>0</v>
      </c>
      <c r="F52" s="2"/>
      <c r="G52" s="21"/>
      <c r="H52" s="21"/>
      <c r="I52" s="21"/>
    </row>
    <row r="53" spans="1:9">
      <c r="A53" s="387"/>
      <c r="B53" s="26"/>
      <c r="C53" s="226"/>
      <c r="D53" s="226"/>
      <c r="E53" s="227">
        <f t="shared" si="0"/>
        <v>0</v>
      </c>
      <c r="F53" s="2"/>
      <c r="G53" s="21"/>
      <c r="H53" s="21"/>
      <c r="I53" s="21"/>
    </row>
    <row r="54" spans="1:9">
      <c r="A54" s="387"/>
      <c r="B54" s="26"/>
      <c r="C54" s="226"/>
      <c r="D54" s="226"/>
      <c r="E54" s="227">
        <f t="shared" si="0"/>
        <v>0</v>
      </c>
      <c r="F54" s="2"/>
      <c r="G54" s="21"/>
      <c r="H54" s="21"/>
      <c r="I54" s="21"/>
    </row>
    <row r="55" spans="1:9">
      <c r="A55" s="387"/>
      <c r="B55" s="26"/>
      <c r="C55" s="226"/>
      <c r="D55" s="226"/>
      <c r="E55" s="227">
        <f t="shared" si="0"/>
        <v>0</v>
      </c>
      <c r="F55" s="2"/>
      <c r="G55" s="21"/>
      <c r="H55" s="21"/>
      <c r="I55" s="21"/>
    </row>
    <row r="56" spans="1:9">
      <c r="A56" s="387"/>
      <c r="B56" s="26"/>
      <c r="C56" s="226"/>
      <c r="D56" s="226"/>
      <c r="E56" s="227">
        <f t="shared" si="0"/>
        <v>0</v>
      </c>
      <c r="F56" s="2"/>
      <c r="G56" s="21"/>
      <c r="H56" s="21"/>
      <c r="I56" s="21"/>
    </row>
    <row r="57" spans="1:9">
      <c r="A57" s="387"/>
      <c r="B57" s="26"/>
      <c r="C57" s="226"/>
      <c r="D57" s="226"/>
      <c r="E57" s="227">
        <f t="shared" si="0"/>
        <v>0</v>
      </c>
      <c r="F57" s="2"/>
    </row>
    <row r="58" spans="1:9">
      <c r="A58" s="387"/>
      <c r="B58" s="26"/>
      <c r="C58" s="226"/>
      <c r="D58" s="226"/>
      <c r="E58" s="227">
        <f t="shared" si="0"/>
        <v>0</v>
      </c>
      <c r="F58" s="2"/>
    </row>
    <row r="59" spans="1:9">
      <c r="A59" s="387"/>
      <c r="B59" s="26"/>
      <c r="C59" s="226"/>
      <c r="D59" s="226"/>
      <c r="E59" s="227">
        <f t="shared" si="0"/>
        <v>0</v>
      </c>
      <c r="F59" s="2"/>
    </row>
    <row r="60" spans="1:9">
      <c r="A60" s="387"/>
      <c r="B60" s="26"/>
      <c r="C60" s="226"/>
      <c r="D60" s="226"/>
      <c r="E60" s="227">
        <f t="shared" si="0"/>
        <v>0</v>
      </c>
      <c r="F60" s="2"/>
    </row>
    <row r="61" spans="1:9">
      <c r="A61" s="387"/>
      <c r="B61" s="26"/>
      <c r="C61" s="226"/>
      <c r="D61" s="226"/>
      <c r="E61" s="227">
        <f t="shared" si="0"/>
        <v>0</v>
      </c>
      <c r="F61" s="2"/>
    </row>
    <row r="62" spans="1:9">
      <c r="A62" s="387"/>
      <c r="B62" s="26"/>
      <c r="C62" s="226"/>
      <c r="D62" s="226"/>
      <c r="E62" s="227">
        <f t="shared" si="0"/>
        <v>0</v>
      </c>
      <c r="F62" s="2"/>
    </row>
    <row r="63" spans="1:9">
      <c r="A63" s="387"/>
      <c r="B63" s="26"/>
      <c r="C63" s="226"/>
      <c r="D63" s="226"/>
      <c r="E63" s="227">
        <f t="shared" si="0"/>
        <v>0</v>
      </c>
      <c r="F63" s="2"/>
    </row>
    <row r="64" spans="1:9">
      <c r="A64" s="387"/>
      <c r="B64" s="26"/>
      <c r="C64" s="226"/>
      <c r="D64" s="226"/>
      <c r="E64" s="227">
        <f t="shared" si="0"/>
        <v>0</v>
      </c>
      <c r="F64" s="2"/>
    </row>
    <row r="65" spans="1:7">
      <c r="A65" s="387"/>
      <c r="B65" s="26"/>
      <c r="C65" s="226"/>
      <c r="D65" s="226"/>
      <c r="E65" s="227">
        <f t="shared" si="0"/>
        <v>0</v>
      </c>
      <c r="F65" s="2"/>
    </row>
    <row r="66" spans="1:7">
      <c r="A66" s="387"/>
      <c r="B66" s="26"/>
      <c r="C66" s="226"/>
      <c r="D66" s="226"/>
      <c r="E66" s="227">
        <f t="shared" si="0"/>
        <v>0</v>
      </c>
      <c r="F66" s="2"/>
    </row>
    <row r="67" spans="1:7">
      <c r="A67" s="387"/>
      <c r="B67" s="26"/>
      <c r="C67" s="226"/>
      <c r="D67" s="226"/>
      <c r="E67" s="227">
        <f t="shared" si="0"/>
        <v>0</v>
      </c>
      <c r="F67" s="2"/>
    </row>
    <row r="68" spans="1:7">
      <c r="A68" s="387"/>
      <c r="B68" s="26"/>
      <c r="C68" s="226"/>
      <c r="D68" s="226"/>
      <c r="E68" s="227">
        <f t="shared" si="0"/>
        <v>0</v>
      </c>
      <c r="F68" s="2"/>
    </row>
    <row r="69" spans="1:7">
      <c r="A69" s="387"/>
      <c r="B69" s="26"/>
      <c r="C69" s="226"/>
      <c r="D69" s="226"/>
      <c r="E69" s="227">
        <f t="shared" si="0"/>
        <v>0</v>
      </c>
      <c r="F69" s="2"/>
    </row>
    <row r="70" spans="1:7">
      <c r="A70" s="387"/>
      <c r="B70" s="26"/>
      <c r="C70" s="226"/>
      <c r="D70" s="226"/>
      <c r="E70" s="227">
        <f t="shared" ref="E70:E82" si="1">E69+C70-D70</f>
        <v>0</v>
      </c>
      <c r="F70" s="2"/>
    </row>
    <row r="71" spans="1:7">
      <c r="A71" s="387"/>
      <c r="B71" s="26"/>
      <c r="C71" s="226"/>
      <c r="D71" s="226"/>
      <c r="E71" s="227">
        <f t="shared" si="1"/>
        <v>0</v>
      </c>
      <c r="F71" s="2"/>
    </row>
    <row r="72" spans="1:7">
      <c r="A72" s="387"/>
      <c r="B72" s="26"/>
      <c r="C72" s="226"/>
      <c r="D72" s="226"/>
      <c r="E72" s="227">
        <f t="shared" si="1"/>
        <v>0</v>
      </c>
      <c r="F72" s="2"/>
    </row>
    <row r="73" spans="1:7">
      <c r="A73" s="387"/>
      <c r="B73" s="26"/>
      <c r="C73" s="226"/>
      <c r="D73" s="226"/>
      <c r="E73" s="227">
        <f t="shared" si="1"/>
        <v>0</v>
      </c>
      <c r="F73" s="2"/>
    </row>
    <row r="74" spans="1:7">
      <c r="A74" s="387"/>
      <c r="B74" s="26"/>
      <c r="C74" s="226"/>
      <c r="D74" s="226"/>
      <c r="E74" s="227">
        <f t="shared" si="1"/>
        <v>0</v>
      </c>
      <c r="F74" s="2"/>
    </row>
    <row r="75" spans="1:7">
      <c r="A75" s="387"/>
      <c r="B75" s="26"/>
      <c r="C75" s="226"/>
      <c r="D75" s="226"/>
      <c r="E75" s="227">
        <f t="shared" si="1"/>
        <v>0</v>
      </c>
      <c r="F75" s="2"/>
    </row>
    <row r="76" spans="1:7">
      <c r="A76" s="387"/>
      <c r="B76" s="26"/>
      <c r="C76" s="226"/>
      <c r="D76" s="226"/>
      <c r="E76" s="227">
        <f t="shared" si="1"/>
        <v>0</v>
      </c>
      <c r="F76" s="2"/>
    </row>
    <row r="77" spans="1:7">
      <c r="A77" s="387"/>
      <c r="B77" s="26"/>
      <c r="C77" s="226"/>
      <c r="D77" s="226"/>
      <c r="E77" s="227">
        <f t="shared" si="1"/>
        <v>0</v>
      </c>
      <c r="F77" s="2"/>
    </row>
    <row r="78" spans="1:7">
      <c r="A78" s="387"/>
      <c r="B78" s="26"/>
      <c r="C78" s="226"/>
      <c r="D78" s="226"/>
      <c r="E78" s="227">
        <f t="shared" si="1"/>
        <v>0</v>
      </c>
      <c r="F78" s="2"/>
    </row>
    <row r="79" spans="1:7">
      <c r="A79" s="387"/>
      <c r="B79" s="26"/>
      <c r="C79" s="226"/>
      <c r="D79" s="226"/>
      <c r="E79" s="227">
        <f t="shared" si="1"/>
        <v>0</v>
      </c>
      <c r="F79" s="18"/>
      <c r="G79" s="2"/>
    </row>
    <row r="80" spans="1:7">
      <c r="A80" s="387"/>
      <c r="B80" s="26"/>
      <c r="C80" s="226"/>
      <c r="D80" s="226"/>
      <c r="E80" s="227">
        <f t="shared" si="1"/>
        <v>0</v>
      </c>
      <c r="F80" s="18"/>
      <c r="G80" s="2"/>
    </row>
    <row r="81" spans="1:7">
      <c r="A81" s="387"/>
      <c r="B81" s="26"/>
      <c r="C81" s="226"/>
      <c r="D81" s="226"/>
      <c r="E81" s="227">
        <f t="shared" si="1"/>
        <v>0</v>
      </c>
      <c r="F81" s="18"/>
      <c r="G81" s="2"/>
    </row>
    <row r="82" spans="1:7">
      <c r="A82" s="387"/>
      <c r="B82" s="26"/>
      <c r="C82" s="226"/>
      <c r="D82" s="226"/>
      <c r="E82" s="227">
        <f t="shared" si="1"/>
        <v>0</v>
      </c>
      <c r="F82" s="18"/>
      <c r="G82" s="2"/>
    </row>
    <row r="83" spans="1:7">
      <c r="A83" s="387"/>
      <c r="B83" s="31"/>
      <c r="C83" s="227">
        <f>SUM(C5:C72)</f>
        <v>400000</v>
      </c>
      <c r="D83" s="227">
        <f>SUM(D5:D77)</f>
        <v>400000</v>
      </c>
      <c r="E83" s="229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I43" sqref="I43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392" t="s">
        <v>14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4" s="60" customFormat="1" ht="18">
      <c r="A2" s="393" t="s">
        <v>62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</row>
    <row r="3" spans="1:24" s="61" customFormat="1" ht="16.5" thickBot="1">
      <c r="A3" s="394" t="s">
        <v>213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6"/>
      <c r="S3" s="45"/>
      <c r="T3" s="7"/>
      <c r="U3" s="7"/>
      <c r="V3" s="7"/>
      <c r="W3" s="7"/>
      <c r="X3" s="16"/>
    </row>
    <row r="4" spans="1:24" s="62" customFormat="1" ht="12.75" customHeight="1">
      <c r="A4" s="397" t="s">
        <v>27</v>
      </c>
      <c r="B4" s="399" t="s">
        <v>28</v>
      </c>
      <c r="C4" s="388" t="s">
        <v>29</v>
      </c>
      <c r="D4" s="388" t="s">
        <v>30</v>
      </c>
      <c r="E4" s="388" t="s">
        <v>31</v>
      </c>
      <c r="F4" s="388" t="s">
        <v>190</v>
      </c>
      <c r="G4" s="388" t="s">
        <v>32</v>
      </c>
      <c r="H4" s="388" t="s">
        <v>155</v>
      </c>
      <c r="I4" s="388" t="s">
        <v>154</v>
      </c>
      <c r="J4" s="388" t="s">
        <v>33</v>
      </c>
      <c r="K4" s="388" t="s">
        <v>34</v>
      </c>
      <c r="L4" s="388" t="s">
        <v>102</v>
      </c>
      <c r="M4" s="388" t="s">
        <v>256</v>
      </c>
      <c r="N4" s="388" t="s">
        <v>35</v>
      </c>
      <c r="O4" s="390" t="s">
        <v>111</v>
      </c>
      <c r="P4" s="401" t="s">
        <v>217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398"/>
      <c r="B5" s="400"/>
      <c r="C5" s="389"/>
      <c r="D5" s="389"/>
      <c r="E5" s="389"/>
      <c r="F5" s="389"/>
      <c r="G5" s="389"/>
      <c r="H5" s="389"/>
      <c r="I5" s="389"/>
      <c r="J5" s="389"/>
      <c r="K5" s="389"/>
      <c r="L5" s="389"/>
      <c r="M5" s="389"/>
      <c r="N5" s="389"/>
      <c r="O5" s="391"/>
      <c r="P5" s="402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212</v>
      </c>
      <c r="B6" s="70"/>
      <c r="C6" s="70"/>
      <c r="D6" s="71">
        <v>2100</v>
      </c>
      <c r="E6" s="71"/>
      <c r="F6" s="71"/>
      <c r="G6" s="71"/>
      <c r="H6" s="71"/>
      <c r="I6" s="71"/>
      <c r="J6" s="72">
        <v>440</v>
      </c>
      <c r="K6" s="71">
        <v>200</v>
      </c>
      <c r="L6" s="71"/>
      <c r="M6" s="71"/>
      <c r="N6" s="106"/>
      <c r="O6" s="71"/>
      <c r="P6" s="73"/>
      <c r="Q6" s="74">
        <f t="shared" ref="Q6:Q36" si="0">SUM(B6:P6)</f>
        <v>2740</v>
      </c>
      <c r="R6" s="75"/>
      <c r="S6" s="76"/>
      <c r="T6" s="32"/>
      <c r="U6" s="5"/>
      <c r="V6" s="32"/>
      <c r="W6" s="5"/>
    </row>
    <row r="7" spans="1:24" s="13" customFormat="1">
      <c r="A7" s="69" t="s">
        <v>216</v>
      </c>
      <c r="B7" s="70">
        <v>500</v>
      </c>
      <c r="C7" s="70"/>
      <c r="D7" s="71"/>
      <c r="E7" s="71"/>
      <c r="F7" s="71"/>
      <c r="G7" s="71">
        <v>250</v>
      </c>
      <c r="I7" s="71"/>
      <c r="J7" s="72">
        <v>50</v>
      </c>
      <c r="K7" s="71"/>
      <c r="L7" s="71"/>
      <c r="M7" s="71"/>
      <c r="N7" s="106"/>
      <c r="O7" s="71"/>
      <c r="P7" s="73"/>
      <c r="Q7" s="74">
        <f t="shared" si="0"/>
        <v>800</v>
      </c>
      <c r="R7" s="75"/>
      <c r="S7" s="32"/>
      <c r="T7" s="32"/>
      <c r="U7" s="32"/>
      <c r="V7" s="32"/>
      <c r="W7" s="32"/>
    </row>
    <row r="8" spans="1:24" s="13" customFormat="1">
      <c r="A8" s="69" t="s">
        <v>222</v>
      </c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226</v>
      </c>
      <c r="B9" s="77">
        <v>100</v>
      </c>
      <c r="C9" s="70"/>
      <c r="D9" s="78"/>
      <c r="E9" s="78"/>
      <c r="F9" s="78"/>
      <c r="G9" s="78"/>
      <c r="H9" s="78"/>
      <c r="I9" s="78"/>
      <c r="J9" s="79">
        <v>20</v>
      </c>
      <c r="K9" s="78"/>
      <c r="L9" s="78"/>
      <c r="M9" s="78"/>
      <c r="N9" s="107"/>
      <c r="O9" s="78">
        <v>350</v>
      </c>
      <c r="P9" s="80"/>
      <c r="Q9" s="74">
        <f t="shared" si="0"/>
        <v>470</v>
      </c>
      <c r="R9" s="75"/>
      <c r="S9" s="9"/>
      <c r="T9" s="9"/>
      <c r="U9" s="32"/>
      <c r="V9" s="32"/>
      <c r="W9" s="32"/>
    </row>
    <row r="10" spans="1:24" s="13" customFormat="1">
      <c r="A10" s="69" t="s">
        <v>230</v>
      </c>
      <c r="B10" s="77">
        <v>500</v>
      </c>
      <c r="C10" s="70"/>
      <c r="D10" s="78"/>
      <c r="E10" s="78"/>
      <c r="F10" s="78"/>
      <c r="G10" s="78"/>
      <c r="H10" s="78">
        <v>50</v>
      </c>
      <c r="I10" s="78"/>
      <c r="J10" s="78">
        <v>45</v>
      </c>
      <c r="K10" s="78"/>
      <c r="L10" s="78"/>
      <c r="M10" s="78"/>
      <c r="N10" s="107">
        <v>385</v>
      </c>
      <c r="O10" s="78"/>
      <c r="P10" s="80"/>
      <c r="Q10" s="74">
        <f t="shared" si="0"/>
        <v>980</v>
      </c>
      <c r="R10" s="75"/>
      <c r="S10" s="32"/>
      <c r="T10" s="32"/>
      <c r="U10" s="5"/>
      <c r="V10" s="32"/>
      <c r="W10" s="5"/>
    </row>
    <row r="11" spans="1:24" s="13" customFormat="1">
      <c r="A11" s="69" t="s">
        <v>231</v>
      </c>
      <c r="B11" s="77"/>
      <c r="C11" s="70"/>
      <c r="D11" s="78">
        <v>260</v>
      </c>
      <c r="E11" s="78"/>
      <c r="F11" s="78"/>
      <c r="G11" s="78"/>
      <c r="H11" s="78"/>
      <c r="I11" s="78"/>
      <c r="J11" s="78">
        <v>20</v>
      </c>
      <c r="K11" s="78"/>
      <c r="L11" s="78"/>
      <c r="M11" s="78"/>
      <c r="N11" s="107"/>
      <c r="O11" s="78"/>
      <c r="P11" s="80"/>
      <c r="Q11" s="74">
        <f t="shared" si="0"/>
        <v>280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235</v>
      </c>
      <c r="B12" s="77">
        <v>200</v>
      </c>
      <c r="C12" s="70"/>
      <c r="D12" s="78"/>
      <c r="E12" s="78">
        <v>330</v>
      </c>
      <c r="F12" s="78"/>
      <c r="G12" s="78"/>
      <c r="H12" s="78"/>
      <c r="I12" s="78"/>
      <c r="J12" s="78">
        <v>70</v>
      </c>
      <c r="K12" s="78"/>
      <c r="L12" s="78"/>
      <c r="M12" s="78"/>
      <c r="N12" s="107"/>
      <c r="O12" s="78"/>
      <c r="P12" s="80"/>
      <c r="Q12" s="74">
        <f t="shared" si="0"/>
        <v>600</v>
      </c>
      <c r="R12" s="75"/>
      <c r="S12" s="32"/>
      <c r="T12" s="32"/>
      <c r="U12" s="5"/>
      <c r="V12" s="32"/>
      <c r="W12" s="5"/>
    </row>
    <row r="13" spans="1:24" s="13" customFormat="1">
      <c r="A13" s="69" t="s">
        <v>240</v>
      </c>
      <c r="B13" s="77">
        <v>1200</v>
      </c>
      <c r="C13" s="70"/>
      <c r="D13" s="78">
        <v>500</v>
      </c>
      <c r="E13" s="78"/>
      <c r="F13" s="78"/>
      <c r="G13" s="78"/>
      <c r="H13" s="78"/>
      <c r="I13" s="78"/>
      <c r="J13" s="78">
        <v>250</v>
      </c>
      <c r="K13" s="78">
        <v>500</v>
      </c>
      <c r="L13" s="81"/>
      <c r="M13" s="78"/>
      <c r="N13" s="107"/>
      <c r="O13" s="78"/>
      <c r="P13" s="80"/>
      <c r="Q13" s="74">
        <f t="shared" si="0"/>
        <v>2450</v>
      </c>
      <c r="R13" s="75"/>
      <c r="S13" s="76"/>
      <c r="T13" s="32"/>
      <c r="U13" s="32"/>
      <c r="V13" s="32"/>
      <c r="W13" s="32"/>
    </row>
    <row r="14" spans="1:24" s="13" customFormat="1">
      <c r="A14" s="69" t="s">
        <v>242</v>
      </c>
      <c r="B14" s="77"/>
      <c r="C14" s="70"/>
      <c r="D14" s="78"/>
      <c r="E14" s="78"/>
      <c r="F14" s="78"/>
      <c r="G14" s="78"/>
      <c r="H14" s="78"/>
      <c r="I14" s="78"/>
      <c r="J14" s="78">
        <v>110</v>
      </c>
      <c r="K14" s="78"/>
      <c r="L14" s="82"/>
      <c r="M14" s="78"/>
      <c r="N14" s="107">
        <v>70</v>
      </c>
      <c r="O14" s="78"/>
      <c r="P14" s="80"/>
      <c r="Q14" s="74">
        <f t="shared" si="0"/>
        <v>180</v>
      </c>
      <c r="R14" s="75"/>
      <c r="S14" s="83"/>
      <c r="T14" s="32"/>
      <c r="U14" s="5"/>
      <c r="V14" s="32"/>
      <c r="W14" s="5"/>
    </row>
    <row r="15" spans="1:24" s="13" customFormat="1">
      <c r="A15" s="69" t="s">
        <v>246</v>
      </c>
      <c r="B15" s="77">
        <v>850</v>
      </c>
      <c r="C15" s="70"/>
      <c r="D15" s="78"/>
      <c r="E15" s="78"/>
      <c r="F15" s="78"/>
      <c r="G15" s="78"/>
      <c r="H15" s="78"/>
      <c r="I15" s="78"/>
      <c r="J15" s="78">
        <v>30</v>
      </c>
      <c r="K15" s="78"/>
      <c r="L15" s="71"/>
      <c r="M15" s="78"/>
      <c r="N15" s="107"/>
      <c r="O15" s="78"/>
      <c r="P15" s="80"/>
      <c r="Q15" s="74">
        <f t="shared" si="0"/>
        <v>880</v>
      </c>
      <c r="R15" s="75"/>
      <c r="S15" s="6"/>
      <c r="T15" s="32"/>
      <c r="U15" s="32"/>
      <c r="V15" s="32"/>
      <c r="W15" s="32"/>
    </row>
    <row r="16" spans="1:24" s="13" customFormat="1">
      <c r="A16" s="69" t="s">
        <v>253</v>
      </c>
      <c r="B16" s="77">
        <v>600</v>
      </c>
      <c r="C16" s="70"/>
      <c r="D16" s="78"/>
      <c r="E16" s="78">
        <v>50</v>
      </c>
      <c r="F16" s="78"/>
      <c r="G16" s="78"/>
      <c r="H16" s="78">
        <v>40</v>
      </c>
      <c r="I16" s="78"/>
      <c r="J16" s="78">
        <v>40</v>
      </c>
      <c r="K16" s="78"/>
      <c r="L16" s="78"/>
      <c r="M16" s="78"/>
      <c r="N16" s="107"/>
      <c r="O16" s="78"/>
      <c r="P16" s="80"/>
      <c r="Q16" s="74">
        <f t="shared" si="0"/>
        <v>730</v>
      </c>
      <c r="R16" s="75"/>
      <c r="S16" s="6"/>
      <c r="T16" s="32"/>
      <c r="U16" s="5"/>
      <c r="V16" s="32"/>
      <c r="W16" s="5"/>
    </row>
    <row r="17" spans="1:23" s="13" customFormat="1">
      <c r="A17" s="69" t="s">
        <v>255</v>
      </c>
      <c r="B17" s="77">
        <v>500</v>
      </c>
      <c r="C17" s="70"/>
      <c r="D17" s="78"/>
      <c r="E17" s="78"/>
      <c r="F17" s="78"/>
      <c r="G17" s="78"/>
      <c r="H17" s="78"/>
      <c r="I17" s="78"/>
      <c r="J17" s="78">
        <v>30</v>
      </c>
      <c r="K17" s="78"/>
      <c r="L17" s="78"/>
      <c r="M17" s="78">
        <v>12800</v>
      </c>
      <c r="N17" s="107"/>
      <c r="O17" s="80"/>
      <c r="P17" s="80"/>
      <c r="Q17" s="74">
        <f t="shared" si="0"/>
        <v>13330</v>
      </c>
      <c r="R17" s="75"/>
      <c r="S17" s="6"/>
      <c r="T17" s="32"/>
      <c r="U17" s="32"/>
      <c r="V17" s="32"/>
      <c r="W17" s="32"/>
    </row>
    <row r="18" spans="1:23" s="13" customFormat="1">
      <c r="A18" s="69" t="s">
        <v>258</v>
      </c>
      <c r="B18" s="77"/>
      <c r="C18" s="70"/>
      <c r="D18" s="78"/>
      <c r="E18" s="78"/>
      <c r="F18" s="78"/>
      <c r="G18" s="78"/>
      <c r="H18" s="78"/>
      <c r="I18" s="78"/>
      <c r="J18" s="78">
        <v>50</v>
      </c>
      <c r="K18" s="78"/>
      <c r="L18" s="78"/>
      <c r="M18" s="78"/>
      <c r="N18" s="107"/>
      <c r="O18" s="80"/>
      <c r="P18" s="80"/>
      <c r="Q18" s="74">
        <f t="shared" si="0"/>
        <v>50</v>
      </c>
      <c r="R18" s="75"/>
      <c r="S18" s="6"/>
      <c r="T18" s="32"/>
      <c r="U18" s="5"/>
      <c r="V18" s="32"/>
      <c r="W18" s="5"/>
    </row>
    <row r="19" spans="1:23" s="13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108"/>
      <c r="O19" s="80"/>
      <c r="P19" s="80"/>
      <c r="Q19" s="74">
        <f t="shared" si="0"/>
        <v>0</v>
      </c>
      <c r="R19" s="75"/>
      <c r="S19" s="6"/>
      <c r="T19" s="32"/>
      <c r="U19" s="32"/>
      <c r="V19" s="32"/>
      <c r="W19" s="32"/>
    </row>
    <row r="20" spans="1:23" s="13" customFormat="1">
      <c r="A20" s="69"/>
      <c r="B20" s="77"/>
      <c r="C20" s="70"/>
      <c r="D20" s="78"/>
      <c r="E20" s="78"/>
      <c r="F20" s="107"/>
      <c r="G20" s="78"/>
      <c r="H20" s="78"/>
      <c r="I20" s="78"/>
      <c r="J20" s="78"/>
      <c r="K20" s="78"/>
      <c r="L20" s="78"/>
      <c r="M20" s="78"/>
      <c r="N20" s="107"/>
      <c r="O20" s="78"/>
      <c r="P20" s="80"/>
      <c r="Q20" s="74">
        <f t="shared" si="0"/>
        <v>0</v>
      </c>
      <c r="R20" s="75"/>
      <c r="S20" s="6"/>
      <c r="T20" s="32"/>
      <c r="U20" s="5"/>
      <c r="V20" s="32"/>
      <c r="W20" s="5"/>
    </row>
    <row r="21" spans="1:23" s="13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107"/>
      <c r="O21" s="78"/>
      <c r="P21" s="80"/>
      <c r="Q21" s="74">
        <f t="shared" si="0"/>
        <v>0</v>
      </c>
      <c r="R21" s="75"/>
      <c r="S21" s="6"/>
    </row>
    <row r="22" spans="1:23" s="13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107"/>
      <c r="O22" s="78"/>
      <c r="P22" s="80"/>
      <c r="Q22" s="74">
        <f t="shared" si="0"/>
        <v>0</v>
      </c>
      <c r="R22" s="75"/>
      <c r="S22" s="6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107"/>
      <c r="O23" s="78"/>
      <c r="P23" s="80"/>
      <c r="Q23" s="74">
        <f t="shared" si="0"/>
        <v>0</v>
      </c>
      <c r="R23" s="84"/>
      <c r="S23" s="6"/>
    </row>
    <row r="24" spans="1:23" s="13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107"/>
      <c r="O24" s="78"/>
      <c r="P24" s="80"/>
      <c r="Q24" s="74">
        <f t="shared" si="0"/>
        <v>0</v>
      </c>
      <c r="R24" s="75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107"/>
      <c r="O25" s="78"/>
      <c r="P25" s="80"/>
      <c r="Q25" s="74">
        <f t="shared" si="0"/>
        <v>0</v>
      </c>
      <c r="R25" s="84"/>
      <c r="S25" s="13"/>
    </row>
    <row r="26" spans="1:23" s="13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107"/>
      <c r="O26" s="78"/>
      <c r="P26" s="80"/>
      <c r="Q26" s="74">
        <f t="shared" si="0"/>
        <v>0</v>
      </c>
      <c r="R26" s="75"/>
    </row>
    <row r="27" spans="1:23" s="13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107"/>
      <c r="O27" s="78"/>
      <c r="P27" s="80"/>
      <c r="Q27" s="74">
        <f t="shared" si="0"/>
        <v>0</v>
      </c>
      <c r="R27" s="75"/>
    </row>
    <row r="28" spans="1:23" s="13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07"/>
      <c r="O28" s="78"/>
      <c r="P28" s="80"/>
      <c r="Q28" s="74">
        <f t="shared" si="0"/>
        <v>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8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4450</v>
      </c>
      <c r="C37" s="94">
        <f t="shared" ref="C37:P37" si="1">SUM(C6:C36)</f>
        <v>0</v>
      </c>
      <c r="D37" s="94">
        <f t="shared" si="1"/>
        <v>2860</v>
      </c>
      <c r="E37" s="94">
        <f t="shared" si="1"/>
        <v>380</v>
      </c>
      <c r="F37" s="94">
        <f t="shared" si="1"/>
        <v>0</v>
      </c>
      <c r="G37" s="94">
        <f>SUM(G6:G36)</f>
        <v>250</v>
      </c>
      <c r="H37" s="94">
        <f t="shared" si="1"/>
        <v>90</v>
      </c>
      <c r="I37" s="94">
        <f t="shared" si="1"/>
        <v>0</v>
      </c>
      <c r="J37" s="94">
        <f t="shared" si="1"/>
        <v>1155</v>
      </c>
      <c r="K37" s="94">
        <f t="shared" si="1"/>
        <v>700</v>
      </c>
      <c r="L37" s="94">
        <f t="shared" si="1"/>
        <v>0</v>
      </c>
      <c r="M37" s="94">
        <f t="shared" si="1"/>
        <v>12800</v>
      </c>
      <c r="N37" s="110">
        <f t="shared" si="1"/>
        <v>455</v>
      </c>
      <c r="O37" s="94">
        <f t="shared" si="1"/>
        <v>350</v>
      </c>
      <c r="P37" s="95">
        <f t="shared" si="1"/>
        <v>0</v>
      </c>
      <c r="Q37" s="96">
        <f>SUM(Q6:Q36)</f>
        <v>23490</v>
      </c>
      <c r="S37" s="234"/>
      <c r="T37" s="234"/>
      <c r="U37" s="234"/>
      <c r="V37" s="234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4" customFormat="1">
      <c r="A44" s="234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43" zoomScale="130" zoomScaleNormal="130" workbookViewId="0">
      <selection activeCell="D47" sqref="D47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08" t="s">
        <v>14</v>
      </c>
      <c r="B1" s="409"/>
      <c r="C1" s="409"/>
      <c r="D1" s="409"/>
      <c r="E1" s="409"/>
      <c r="F1" s="410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11" t="s">
        <v>215</v>
      </c>
      <c r="B2" s="412"/>
      <c r="C2" s="412"/>
      <c r="D2" s="412"/>
      <c r="E2" s="412"/>
      <c r="F2" s="413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14" t="s">
        <v>61</v>
      </c>
      <c r="B3" s="415"/>
      <c r="C3" s="415"/>
      <c r="D3" s="415"/>
      <c r="E3" s="415"/>
      <c r="F3" s="416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36" t="s">
        <v>0</v>
      </c>
      <c r="B4" s="176" t="s">
        <v>15</v>
      </c>
      <c r="C4" s="337" t="s">
        <v>16</v>
      </c>
      <c r="D4" s="176" t="s">
        <v>17</v>
      </c>
      <c r="E4" s="176" t="s">
        <v>18</v>
      </c>
      <c r="F4" s="338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34" t="s">
        <v>212</v>
      </c>
      <c r="B5" s="335">
        <v>30188</v>
      </c>
      <c r="C5" s="183">
        <v>1091665</v>
      </c>
      <c r="D5" s="335">
        <v>2100</v>
      </c>
      <c r="E5" s="335">
        <f>C5+D5</f>
        <v>1093765</v>
      </c>
      <c r="F5" s="297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216</v>
      </c>
      <c r="B6" s="44">
        <v>197026</v>
      </c>
      <c r="C6" s="47">
        <v>717758</v>
      </c>
      <c r="D6" s="44">
        <v>770</v>
      </c>
      <c r="E6" s="44">
        <f t="shared" ref="E6:E32" si="0">C6+D6</f>
        <v>718528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222</v>
      </c>
      <c r="B7" s="44">
        <v>226593</v>
      </c>
      <c r="C7" s="47">
        <v>81265</v>
      </c>
      <c r="D7" s="44">
        <v>800</v>
      </c>
      <c r="E7" s="44">
        <f t="shared" si="0"/>
        <v>82065</v>
      </c>
      <c r="F7" s="167"/>
      <c r="G7" s="142"/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226</v>
      </c>
      <c r="B8" s="44">
        <v>93105</v>
      </c>
      <c r="C8" s="47">
        <v>80350</v>
      </c>
      <c r="D8" s="44">
        <v>120</v>
      </c>
      <c r="E8" s="44">
        <f t="shared" si="0"/>
        <v>80470</v>
      </c>
      <c r="F8" s="329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230</v>
      </c>
      <c r="B9" s="44">
        <v>96030</v>
      </c>
      <c r="C9" s="47">
        <v>78270</v>
      </c>
      <c r="D9" s="44">
        <v>980</v>
      </c>
      <c r="E9" s="44">
        <f t="shared" si="0"/>
        <v>79250</v>
      </c>
      <c r="F9" s="330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231</v>
      </c>
      <c r="B10" s="44">
        <v>422791</v>
      </c>
      <c r="C10" s="47">
        <v>-22291</v>
      </c>
      <c r="D10" s="44">
        <v>280</v>
      </c>
      <c r="E10" s="44">
        <f t="shared" si="0"/>
        <v>-22011</v>
      </c>
      <c r="F10" s="331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235</v>
      </c>
      <c r="B11" s="44">
        <v>98042</v>
      </c>
      <c r="C11" s="47">
        <v>45238</v>
      </c>
      <c r="D11" s="44">
        <v>600</v>
      </c>
      <c r="E11" s="44">
        <f t="shared" si="0"/>
        <v>45838</v>
      </c>
      <c r="F11" s="329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 t="s">
        <v>240</v>
      </c>
      <c r="B12" s="44">
        <v>328886</v>
      </c>
      <c r="C12" s="47">
        <v>225135</v>
      </c>
      <c r="D12" s="44">
        <v>2450</v>
      </c>
      <c r="E12" s="44">
        <f t="shared" si="0"/>
        <v>227585</v>
      </c>
      <c r="F12" s="329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 t="s">
        <v>242</v>
      </c>
      <c r="B13" s="44">
        <v>218759</v>
      </c>
      <c r="C13" s="47">
        <v>181365</v>
      </c>
      <c r="D13" s="44">
        <v>190</v>
      </c>
      <c r="E13" s="44">
        <f t="shared" si="0"/>
        <v>181555</v>
      </c>
      <c r="F13" s="331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 t="s">
        <v>246</v>
      </c>
      <c r="B14" s="44">
        <v>393416</v>
      </c>
      <c r="C14" s="47">
        <v>187568</v>
      </c>
      <c r="D14" s="44">
        <v>1540</v>
      </c>
      <c r="E14" s="44">
        <f t="shared" si="0"/>
        <v>189108</v>
      </c>
      <c r="F14" s="330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 t="s">
        <v>253</v>
      </c>
      <c r="B15" s="44">
        <v>310441</v>
      </c>
      <c r="C15" s="47">
        <v>145053</v>
      </c>
      <c r="D15" s="44">
        <v>730</v>
      </c>
      <c r="E15" s="44">
        <f t="shared" si="0"/>
        <v>145783</v>
      </c>
      <c r="F15" s="329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 t="s">
        <v>255</v>
      </c>
      <c r="B16" s="44">
        <v>177148</v>
      </c>
      <c r="C16" s="47">
        <v>207456</v>
      </c>
      <c r="D16" s="44">
        <v>30</v>
      </c>
      <c r="E16" s="44">
        <f t="shared" si="0"/>
        <v>207486</v>
      </c>
      <c r="F16" s="329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 t="s">
        <v>258</v>
      </c>
      <c r="B17" s="44">
        <v>306501</v>
      </c>
      <c r="C17" s="47">
        <v>170163</v>
      </c>
      <c r="D17" s="44">
        <v>50</v>
      </c>
      <c r="E17" s="44">
        <f t="shared" si="0"/>
        <v>170213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/>
      <c r="B18" s="44"/>
      <c r="C18" s="47"/>
      <c r="D18" s="44"/>
      <c r="E18" s="44">
        <f t="shared" si="0"/>
        <v>0</v>
      </c>
      <c r="F18" s="331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/>
      <c r="B19" s="44"/>
      <c r="C19" s="47"/>
      <c r="D19" s="44"/>
      <c r="E19" s="44">
        <f>C19+D19</f>
        <v>0</v>
      </c>
      <c r="F19" s="330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/>
      <c r="B20" s="44"/>
      <c r="C20" s="47"/>
      <c r="D20" s="44"/>
      <c r="E20" s="44">
        <f t="shared" ref="E20:E23" si="1">C20+D20</f>
        <v>0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/>
      <c r="B21" s="44"/>
      <c r="C21" s="47"/>
      <c r="D21" s="44"/>
      <c r="E21" s="44">
        <f t="shared" si="1"/>
        <v>0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/>
      <c r="B22" s="44"/>
      <c r="C22" s="47"/>
      <c r="D22" s="44"/>
      <c r="E22" s="44">
        <f t="shared" si="1"/>
        <v>0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/>
      <c r="B23" s="44"/>
      <c r="C23" s="47"/>
      <c r="D23" s="44"/>
      <c r="E23" s="44">
        <f t="shared" si="1"/>
        <v>0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/>
      <c r="B24" s="44"/>
      <c r="C24" s="47"/>
      <c r="D24" s="44"/>
      <c r="E24" s="44">
        <f t="shared" si="0"/>
        <v>0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/>
      <c r="B25" s="44"/>
      <c r="C25" s="47"/>
      <c r="D25" s="44"/>
      <c r="E25" s="44">
        <f t="shared" si="0"/>
        <v>0</v>
      </c>
      <c r="F25" s="330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/>
      <c r="B26" s="44"/>
      <c r="C26" s="47"/>
      <c r="D26" s="44"/>
      <c r="E26" s="44">
        <f t="shared" si="0"/>
        <v>0</v>
      </c>
      <c r="F26" s="332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/>
      <c r="B27" s="44"/>
      <c r="C27" s="47"/>
      <c r="D27" s="44"/>
      <c r="E27" s="44">
        <f t="shared" si="0"/>
        <v>0</v>
      </c>
      <c r="F27" s="330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30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30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29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29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2"/>
      <c r="D32" s="121"/>
      <c r="E32" s="121">
        <f t="shared" si="0"/>
        <v>0</v>
      </c>
      <c r="F32" s="333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30">
        <f>SUM(B5:B32)</f>
        <v>2898926</v>
      </c>
      <c r="C33" s="231">
        <f>SUM(C5:C32)</f>
        <v>3188995</v>
      </c>
      <c r="D33" s="230">
        <f>SUM(D5:D32)</f>
        <v>10640</v>
      </c>
      <c r="E33" s="230">
        <f>SUM(E5:E32)</f>
        <v>3199635</v>
      </c>
      <c r="F33" s="230">
        <f>B33-E33</f>
        <v>-300709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05" t="s">
        <v>19</v>
      </c>
      <c r="C35" s="405"/>
      <c r="D35" s="405"/>
      <c r="E35" s="405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95</v>
      </c>
      <c r="B37" s="296" t="s">
        <v>99</v>
      </c>
      <c r="C37" s="119" t="s">
        <v>100</v>
      </c>
      <c r="D37" s="318">
        <v>16000</v>
      </c>
      <c r="E37" s="297" t="s">
        <v>156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95</v>
      </c>
      <c r="B38" s="112" t="s">
        <v>120</v>
      </c>
      <c r="C38" s="111" t="s">
        <v>121</v>
      </c>
      <c r="D38" s="197">
        <v>10000</v>
      </c>
      <c r="E38" s="167" t="s">
        <v>253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95</v>
      </c>
      <c r="B39" s="52" t="s">
        <v>129</v>
      </c>
      <c r="C39" s="111" t="s">
        <v>164</v>
      </c>
      <c r="D39" s="319">
        <v>28100</v>
      </c>
      <c r="E39" s="168" t="s">
        <v>167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95</v>
      </c>
      <c r="B40" s="52" t="s">
        <v>107</v>
      </c>
      <c r="C40" s="111" t="s">
        <v>108</v>
      </c>
      <c r="D40" s="319">
        <v>20000</v>
      </c>
      <c r="E40" s="167" t="s">
        <v>226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95</v>
      </c>
      <c r="B41" s="52" t="s">
        <v>123</v>
      </c>
      <c r="C41" s="111" t="s">
        <v>210</v>
      </c>
      <c r="D41" s="197">
        <v>6230</v>
      </c>
      <c r="E41" s="168" t="s">
        <v>209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347" t="s">
        <v>191</v>
      </c>
      <c r="B42" s="348" t="s">
        <v>192</v>
      </c>
      <c r="C42" s="349" t="s">
        <v>193</v>
      </c>
      <c r="D42" s="350">
        <v>13000</v>
      </c>
      <c r="E42" s="351" t="s">
        <v>255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95</v>
      </c>
      <c r="B43" s="112" t="s">
        <v>119</v>
      </c>
      <c r="C43" s="111"/>
      <c r="D43" s="197">
        <v>3000</v>
      </c>
      <c r="E43" s="167"/>
      <c r="F43" s="125"/>
      <c r="G43" s="406"/>
      <c r="H43" s="406"/>
      <c r="I43" s="406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/>
      <c r="B44" s="254"/>
      <c r="C44" s="255"/>
      <c r="D44" s="197"/>
      <c r="E44" s="167"/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83" t="s">
        <v>76</v>
      </c>
      <c r="B46" s="358" t="s">
        <v>106</v>
      </c>
      <c r="C46" s="284"/>
      <c r="D46" s="359">
        <v>85100</v>
      </c>
      <c r="E46" s="285" t="s">
        <v>258</v>
      </c>
      <c r="F46" s="122"/>
      <c r="G46" s="181" t="s">
        <v>67</v>
      </c>
      <c r="H46" s="182"/>
      <c r="I46" s="183">
        <v>30000</v>
      </c>
      <c r="J46" s="119" t="s">
        <v>194</v>
      </c>
      <c r="K46" s="184">
        <v>30000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83" t="s">
        <v>76</v>
      </c>
      <c r="B47" s="286" t="s">
        <v>77</v>
      </c>
      <c r="C47" s="287"/>
      <c r="D47" s="288">
        <v>135296</v>
      </c>
      <c r="E47" s="289" t="s">
        <v>258</v>
      </c>
      <c r="F47" s="123"/>
      <c r="G47" s="178" t="s">
        <v>106</v>
      </c>
      <c r="H47" s="50"/>
      <c r="I47" s="47">
        <v>89100</v>
      </c>
      <c r="J47" s="47" t="s">
        <v>185</v>
      </c>
      <c r="K47" s="120">
        <v>89100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83" t="s">
        <v>219</v>
      </c>
      <c r="B48" s="291" t="s">
        <v>220</v>
      </c>
      <c r="C48" s="287"/>
      <c r="D48" s="288">
        <v>81566</v>
      </c>
      <c r="E48" s="289" t="s">
        <v>216</v>
      </c>
      <c r="F48" s="123"/>
      <c r="G48" s="178" t="s">
        <v>77</v>
      </c>
      <c r="H48" s="50"/>
      <c r="I48" s="47">
        <v>223715</v>
      </c>
      <c r="J48" s="162" t="s">
        <v>209</v>
      </c>
      <c r="K48" s="120">
        <v>223715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83" t="s">
        <v>219</v>
      </c>
      <c r="B49" s="290" t="s">
        <v>70</v>
      </c>
      <c r="C49" s="287"/>
      <c r="D49" s="288">
        <v>99850</v>
      </c>
      <c r="E49" s="289" t="s">
        <v>240</v>
      </c>
      <c r="F49" s="123"/>
      <c r="G49" s="178" t="s">
        <v>200</v>
      </c>
      <c r="H49" s="50"/>
      <c r="I49" s="47">
        <v>20900</v>
      </c>
      <c r="J49" s="162" t="s">
        <v>199</v>
      </c>
      <c r="K49" s="120">
        <v>20900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83" t="s">
        <v>79</v>
      </c>
      <c r="B50" s="290" t="s">
        <v>83</v>
      </c>
      <c r="C50" s="287"/>
      <c r="D50" s="288">
        <v>349537</v>
      </c>
      <c r="E50" s="289" t="s">
        <v>253</v>
      </c>
      <c r="F50" s="123"/>
      <c r="G50" s="166" t="s">
        <v>70</v>
      </c>
      <c r="H50" s="51"/>
      <c r="I50" s="160">
        <v>135000</v>
      </c>
      <c r="J50" s="161" t="s">
        <v>198</v>
      </c>
      <c r="K50" s="120">
        <v>135000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83" t="s">
        <v>79</v>
      </c>
      <c r="B51" s="290" t="s">
        <v>227</v>
      </c>
      <c r="C51" s="287"/>
      <c r="D51" s="288">
        <v>161693</v>
      </c>
      <c r="E51" s="289" t="s">
        <v>226</v>
      </c>
      <c r="F51" s="123"/>
      <c r="G51" s="178" t="s">
        <v>83</v>
      </c>
      <c r="H51" s="50"/>
      <c r="I51" s="47">
        <v>338280</v>
      </c>
      <c r="J51" s="162" t="s">
        <v>208</v>
      </c>
      <c r="K51" s="120">
        <v>338280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83" t="s">
        <v>76</v>
      </c>
      <c r="B52" s="291" t="s">
        <v>249</v>
      </c>
      <c r="C52" s="287"/>
      <c r="D52" s="288">
        <v>16125</v>
      </c>
      <c r="E52" s="292" t="s">
        <v>246</v>
      </c>
      <c r="F52" s="123"/>
      <c r="G52" s="178"/>
      <c r="H52" s="50"/>
      <c r="I52" s="47"/>
      <c r="J52" s="162"/>
      <c r="K52" s="120"/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83"/>
      <c r="B53" s="290"/>
      <c r="C53" s="287"/>
      <c r="D53" s="288"/>
      <c r="E53" s="292"/>
      <c r="F53" s="123"/>
      <c r="G53" s="178"/>
      <c r="H53" s="50"/>
      <c r="I53" s="47"/>
      <c r="J53" s="162"/>
      <c r="K53" s="120"/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83"/>
      <c r="B54" s="290"/>
      <c r="C54" s="287"/>
      <c r="D54" s="288"/>
      <c r="E54" s="292"/>
      <c r="F54" s="123"/>
      <c r="G54" s="180"/>
      <c r="H54" s="56"/>
      <c r="I54" s="47"/>
      <c r="J54" s="162"/>
      <c r="K54" s="120"/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83"/>
      <c r="B55" s="286"/>
      <c r="C55" s="287"/>
      <c r="D55" s="288"/>
      <c r="E55" s="292"/>
      <c r="F55" s="123"/>
      <c r="G55" s="178"/>
      <c r="H55" s="50"/>
      <c r="I55" s="47"/>
      <c r="J55" s="162"/>
      <c r="K55" s="120"/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94"/>
      <c r="B56" s="293"/>
      <c r="C56" s="287"/>
      <c r="D56" s="288"/>
      <c r="E56" s="292"/>
      <c r="F56" s="123"/>
      <c r="G56" s="178"/>
      <c r="H56" s="50"/>
      <c r="I56" s="47"/>
      <c r="J56" s="111"/>
      <c r="K56" s="120"/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8" t="s">
        <v>74</v>
      </c>
      <c r="B57" s="269" t="s">
        <v>75</v>
      </c>
      <c r="C57" s="270"/>
      <c r="D57" s="271">
        <v>237810</v>
      </c>
      <c r="E57" s="272" t="s">
        <v>253</v>
      </c>
      <c r="F57" s="123"/>
      <c r="G57" s="178" t="s">
        <v>75</v>
      </c>
      <c r="H57" s="50"/>
      <c r="I57" s="47">
        <v>300000</v>
      </c>
      <c r="J57" s="162" t="s">
        <v>209</v>
      </c>
      <c r="K57" s="120">
        <v>300000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8" t="s">
        <v>68</v>
      </c>
      <c r="B58" s="275" t="s">
        <v>171</v>
      </c>
      <c r="C58" s="270"/>
      <c r="D58" s="271">
        <v>230000</v>
      </c>
      <c r="E58" s="273" t="s">
        <v>231</v>
      </c>
      <c r="F58" s="123"/>
      <c r="G58" s="178" t="s">
        <v>84</v>
      </c>
      <c r="H58" s="50"/>
      <c r="I58" s="47">
        <v>40000</v>
      </c>
      <c r="J58" s="162" t="s">
        <v>209</v>
      </c>
      <c r="K58" s="120">
        <v>40000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8" t="s">
        <v>68</v>
      </c>
      <c r="B59" s="269" t="s">
        <v>94</v>
      </c>
      <c r="C59" s="270"/>
      <c r="D59" s="271">
        <v>31230</v>
      </c>
      <c r="E59" s="273" t="s">
        <v>240</v>
      </c>
      <c r="F59" s="123"/>
      <c r="G59" s="178" t="s">
        <v>118</v>
      </c>
      <c r="H59" s="50"/>
      <c r="I59" s="47">
        <v>95000</v>
      </c>
      <c r="J59" s="162" t="s">
        <v>209</v>
      </c>
      <c r="K59" s="120">
        <v>95000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8" t="s">
        <v>243</v>
      </c>
      <c r="B60" s="275" t="s">
        <v>244</v>
      </c>
      <c r="C60" s="270"/>
      <c r="D60" s="271">
        <v>10000</v>
      </c>
      <c r="E60" s="272" t="s">
        <v>242</v>
      </c>
      <c r="F60" s="123"/>
      <c r="G60" s="166" t="s">
        <v>80</v>
      </c>
      <c r="H60" s="51"/>
      <c r="I60" s="160">
        <v>40000</v>
      </c>
      <c r="J60" s="161" t="s">
        <v>196</v>
      </c>
      <c r="K60" s="120">
        <v>40000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8" t="s">
        <v>68</v>
      </c>
      <c r="B61" s="274" t="s">
        <v>80</v>
      </c>
      <c r="C61" s="270"/>
      <c r="D61" s="271">
        <v>30000</v>
      </c>
      <c r="E61" s="272" t="s">
        <v>258</v>
      </c>
      <c r="F61" s="125"/>
      <c r="G61" s="178" t="s">
        <v>94</v>
      </c>
      <c r="H61" s="50"/>
      <c r="I61" s="47">
        <v>350680</v>
      </c>
      <c r="J61" s="162" t="s">
        <v>209</v>
      </c>
      <c r="K61" s="120">
        <v>350680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8"/>
      <c r="B62" s="269"/>
      <c r="C62" s="270"/>
      <c r="D62" s="271"/>
      <c r="E62" s="282"/>
      <c r="F62" s="122"/>
      <c r="G62" s="178" t="s">
        <v>171</v>
      </c>
      <c r="H62" s="50"/>
      <c r="I62" s="47">
        <v>300000</v>
      </c>
      <c r="J62" s="163" t="s">
        <v>170</v>
      </c>
      <c r="K62" s="120">
        <v>300000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8"/>
      <c r="B63" s="269"/>
      <c r="C63" s="270"/>
      <c r="D63" s="271"/>
      <c r="E63" s="273"/>
      <c r="F63" s="123"/>
      <c r="G63" s="166"/>
      <c r="H63" s="51"/>
      <c r="I63" s="160"/>
      <c r="J63" s="161"/>
      <c r="K63" s="120"/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8"/>
      <c r="B64" s="269"/>
      <c r="C64" s="270"/>
      <c r="D64" s="271"/>
      <c r="E64" s="273"/>
      <c r="F64" s="123"/>
      <c r="G64" s="166"/>
      <c r="H64" s="51"/>
      <c r="I64" s="160"/>
      <c r="J64" s="161"/>
      <c r="K64" s="120"/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8"/>
      <c r="B65" s="269"/>
      <c r="C65" s="270"/>
      <c r="D65" s="271"/>
      <c r="E65" s="273"/>
      <c r="F65" s="123"/>
      <c r="G65" s="178"/>
      <c r="H65" s="50"/>
      <c r="I65" s="47"/>
      <c r="J65" s="162"/>
      <c r="K65" s="120"/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8"/>
      <c r="B66" s="269"/>
      <c r="C66" s="270"/>
      <c r="D66" s="271"/>
      <c r="E66" s="272"/>
      <c r="F66" s="123"/>
      <c r="G66" s="178"/>
      <c r="H66" s="50"/>
      <c r="I66" s="47"/>
      <c r="J66" s="162"/>
      <c r="K66" s="120"/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8"/>
      <c r="B67" s="269"/>
      <c r="C67" s="270"/>
      <c r="D67" s="271"/>
      <c r="E67" s="273"/>
      <c r="F67" s="123"/>
      <c r="G67" s="178"/>
      <c r="H67" s="50"/>
      <c r="I67" s="47"/>
      <c r="J67" s="162"/>
      <c r="K67" s="120"/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62" t="s">
        <v>65</v>
      </c>
      <c r="B68" s="263" t="s">
        <v>69</v>
      </c>
      <c r="C68" s="264"/>
      <c r="D68" s="353">
        <v>322463</v>
      </c>
      <c r="E68" s="267" t="s">
        <v>258</v>
      </c>
      <c r="F68" s="123"/>
      <c r="G68" s="178" t="s">
        <v>69</v>
      </c>
      <c r="H68" s="50"/>
      <c r="I68" s="47">
        <v>331480</v>
      </c>
      <c r="J68" s="47" t="s">
        <v>199</v>
      </c>
      <c r="K68" s="120">
        <v>331480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62" t="s">
        <v>65</v>
      </c>
      <c r="B69" s="263" t="s">
        <v>66</v>
      </c>
      <c r="C69" s="264"/>
      <c r="D69" s="353">
        <v>302529</v>
      </c>
      <c r="E69" s="267" t="s">
        <v>253</v>
      </c>
      <c r="F69" s="55">
        <v>8072</v>
      </c>
      <c r="G69" s="178" t="s">
        <v>66</v>
      </c>
      <c r="H69" s="50"/>
      <c r="I69" s="47">
        <v>259160</v>
      </c>
      <c r="J69" s="111" t="s">
        <v>209</v>
      </c>
      <c r="K69" s="120">
        <v>259160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62" t="s">
        <v>65</v>
      </c>
      <c r="B70" s="263" t="s">
        <v>78</v>
      </c>
      <c r="C70" s="264"/>
      <c r="D70" s="353">
        <v>391653</v>
      </c>
      <c r="E70" s="267" t="s">
        <v>258</v>
      </c>
      <c r="F70" s="300"/>
      <c r="G70" s="166" t="s">
        <v>78</v>
      </c>
      <c r="H70" s="51"/>
      <c r="I70" s="160">
        <v>327740</v>
      </c>
      <c r="J70" s="161" t="s">
        <v>209</v>
      </c>
      <c r="K70" s="120">
        <v>327740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62" t="s">
        <v>65</v>
      </c>
      <c r="B71" s="263" t="s">
        <v>105</v>
      </c>
      <c r="C71" s="264"/>
      <c r="D71" s="353">
        <v>77140</v>
      </c>
      <c r="E71" s="276" t="s">
        <v>253</v>
      </c>
      <c r="F71" s="300"/>
      <c r="G71" s="306" t="s">
        <v>105</v>
      </c>
      <c r="H71" s="53"/>
      <c r="I71" s="47">
        <v>40080</v>
      </c>
      <c r="J71" s="111" t="s">
        <v>188</v>
      </c>
      <c r="K71" s="120">
        <v>40080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62" t="s">
        <v>65</v>
      </c>
      <c r="B72" s="263" t="s">
        <v>101</v>
      </c>
      <c r="C72" s="264"/>
      <c r="D72" s="353">
        <v>271949</v>
      </c>
      <c r="E72" s="266" t="s">
        <v>253</v>
      </c>
      <c r="F72" s="125"/>
      <c r="G72" s="166" t="s">
        <v>101</v>
      </c>
      <c r="H72" s="51"/>
      <c r="I72" s="160">
        <v>291330</v>
      </c>
      <c r="J72" s="161" t="s">
        <v>208</v>
      </c>
      <c r="K72" s="120">
        <v>291330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62" t="s">
        <v>65</v>
      </c>
      <c r="B73" s="263" t="s">
        <v>82</v>
      </c>
      <c r="C73" s="264"/>
      <c r="D73" s="353">
        <v>230997</v>
      </c>
      <c r="E73" s="267" t="s">
        <v>255</v>
      </c>
      <c r="F73" s="125"/>
      <c r="G73" s="178" t="s">
        <v>82</v>
      </c>
      <c r="H73" s="50"/>
      <c r="I73" s="47">
        <v>227650</v>
      </c>
      <c r="J73" s="162" t="s">
        <v>209</v>
      </c>
      <c r="K73" s="120">
        <v>227650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62" t="s">
        <v>65</v>
      </c>
      <c r="B74" s="263" t="s">
        <v>250</v>
      </c>
      <c r="C74" s="264"/>
      <c r="D74" s="265">
        <v>61308</v>
      </c>
      <c r="E74" s="267" t="s">
        <v>246</v>
      </c>
      <c r="F74" s="300"/>
      <c r="G74" s="166" t="s">
        <v>99</v>
      </c>
      <c r="H74" s="51" t="s">
        <v>100</v>
      </c>
      <c r="I74" s="160">
        <v>16000</v>
      </c>
      <c r="J74" s="161" t="s">
        <v>156</v>
      </c>
      <c r="K74" s="120">
        <v>16000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62" t="s">
        <v>65</v>
      </c>
      <c r="B75" s="263" t="s">
        <v>263</v>
      </c>
      <c r="C75" s="264"/>
      <c r="D75" s="265">
        <v>8000</v>
      </c>
      <c r="E75" s="267" t="s">
        <v>258</v>
      </c>
      <c r="F75" s="300"/>
      <c r="G75" s="178" t="s">
        <v>120</v>
      </c>
      <c r="H75" s="50" t="s">
        <v>121</v>
      </c>
      <c r="I75" s="47">
        <v>4000</v>
      </c>
      <c r="J75" s="111" t="s">
        <v>183</v>
      </c>
      <c r="K75" s="120">
        <v>4000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62"/>
      <c r="B76" s="263"/>
      <c r="C76" s="264"/>
      <c r="D76" s="265"/>
      <c r="E76" s="267"/>
      <c r="F76" s="123"/>
      <c r="G76" s="166" t="s">
        <v>129</v>
      </c>
      <c r="H76" s="51" t="s">
        <v>164</v>
      </c>
      <c r="I76" s="160">
        <v>28100</v>
      </c>
      <c r="J76" s="160" t="s">
        <v>167</v>
      </c>
      <c r="K76" s="120">
        <v>28100</v>
      </c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62"/>
      <c r="B77" s="263"/>
      <c r="C77" s="264"/>
      <c r="D77" s="265"/>
      <c r="E77" s="267"/>
      <c r="F77" s="123"/>
      <c r="G77" s="178" t="s">
        <v>107</v>
      </c>
      <c r="H77" s="50" t="s">
        <v>108</v>
      </c>
      <c r="I77" s="47">
        <v>23000</v>
      </c>
      <c r="J77" s="162" t="s">
        <v>183</v>
      </c>
      <c r="K77" s="120">
        <v>23000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62"/>
      <c r="B78" s="263"/>
      <c r="C78" s="264"/>
      <c r="D78" s="265"/>
      <c r="E78" s="276"/>
      <c r="F78" s="123"/>
      <c r="G78" s="178" t="s">
        <v>119</v>
      </c>
      <c r="H78" s="50" t="s">
        <v>151</v>
      </c>
      <c r="I78" s="47">
        <v>3840</v>
      </c>
      <c r="J78" s="162" t="s">
        <v>203</v>
      </c>
      <c r="K78" s="120">
        <v>3840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62"/>
      <c r="B79" s="263"/>
      <c r="C79" s="264"/>
      <c r="D79" s="265"/>
      <c r="E79" s="266"/>
      <c r="F79" s="123"/>
      <c r="G79" s="178" t="s">
        <v>123</v>
      </c>
      <c r="H79" s="50" t="s">
        <v>210</v>
      </c>
      <c r="I79" s="47">
        <v>6230</v>
      </c>
      <c r="J79" s="162" t="s">
        <v>209</v>
      </c>
      <c r="K79" s="120">
        <v>6230</v>
      </c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62"/>
      <c r="B80" s="263"/>
      <c r="C80" s="264"/>
      <c r="D80" s="265"/>
      <c r="E80" s="267"/>
      <c r="F80" s="123" t="s">
        <v>12</v>
      </c>
      <c r="G80" s="178" t="s">
        <v>192</v>
      </c>
      <c r="H80" s="50" t="s">
        <v>193</v>
      </c>
      <c r="I80" s="47">
        <v>8000</v>
      </c>
      <c r="J80" s="162" t="s">
        <v>195</v>
      </c>
      <c r="K80" s="120">
        <v>8000</v>
      </c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5"/>
      <c r="B81" s="49"/>
      <c r="C81" s="111"/>
      <c r="D81" s="199"/>
      <c r="E81" s="170"/>
      <c r="F81" s="123"/>
      <c r="G81" s="178" t="s">
        <v>201</v>
      </c>
      <c r="H81" s="50" t="s">
        <v>202</v>
      </c>
      <c r="I81" s="47">
        <v>2000</v>
      </c>
      <c r="J81" s="162" t="s">
        <v>199</v>
      </c>
      <c r="K81" s="120">
        <v>2000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5"/>
      <c r="B82" s="49"/>
      <c r="C82" s="111"/>
      <c r="D82" s="199"/>
      <c r="E82" s="169"/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5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215"/>
      <c r="B84" s="49"/>
      <c r="C84" s="111"/>
      <c r="D84" s="199"/>
      <c r="E84" s="170"/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225"/>
      <c r="B85" s="49"/>
      <c r="C85" s="111"/>
      <c r="D85" s="199"/>
      <c r="E85" s="170"/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5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5"/>
      <c r="B87" s="49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215"/>
      <c r="B88" s="49"/>
      <c r="C88" s="111"/>
      <c r="D88" s="199"/>
      <c r="E88" s="169"/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5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214"/>
      <c r="B90" s="49"/>
      <c r="C90" s="111"/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214"/>
      <c r="B91" s="49"/>
      <c r="C91" s="111"/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15"/>
      <c r="B92" s="49"/>
      <c r="C92" s="111"/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15"/>
      <c r="B93" s="49"/>
      <c r="C93" s="111"/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15"/>
      <c r="B94" s="48"/>
      <c r="C94" s="111"/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5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5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5"/>
      <c r="B97" s="49"/>
      <c r="C97" s="217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5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5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5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5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5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5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5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5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5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5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5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5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5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5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5"/>
      <c r="B112" s="48"/>
      <c r="C112" s="217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5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5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5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5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5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6"/>
      <c r="B118" s="165"/>
      <c r="C118" s="111"/>
      <c r="D118" s="232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03" t="s">
        <v>25</v>
      </c>
      <c r="B119" s="404"/>
      <c r="C119" s="407"/>
      <c r="D119" s="201">
        <f>SUM(D37:D118)</f>
        <v>3230576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03" t="s">
        <v>26</v>
      </c>
      <c r="B121" s="404"/>
      <c r="C121" s="404"/>
      <c r="D121" s="201">
        <f>D119+L121</f>
        <v>3230576</v>
      </c>
      <c r="E121" s="196"/>
      <c r="F121" s="129"/>
      <c r="G121" s="205"/>
      <c r="H121" s="176"/>
      <c r="I121" s="206">
        <f>SUM(I46:I120)</f>
        <v>3531285</v>
      </c>
      <c r="J121" s="207"/>
      <c r="K121" s="208">
        <f>SUM(K46:K120)</f>
        <v>3531285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1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4"/>
  <sheetViews>
    <sheetView tabSelected="1" topLeftCell="A19" zoomScaleNormal="100" workbookViewId="0">
      <selection activeCell="D35" sqref="D35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17" t="s">
        <v>85</v>
      </c>
      <c r="B1" s="418"/>
      <c r="C1" s="418"/>
      <c r="D1" s="418"/>
      <c r="E1" s="419"/>
      <c r="F1" s="5"/>
      <c r="G1" s="5"/>
      <c r="H1" s="5"/>
      <c r="I1" s="432"/>
      <c r="J1" s="432"/>
      <c r="K1" s="432"/>
    </row>
    <row r="2" spans="1:18" ht="20.25">
      <c r="A2" s="426" t="s">
        <v>60</v>
      </c>
      <c r="B2" s="427"/>
      <c r="C2" s="427"/>
      <c r="D2" s="427"/>
      <c r="E2" s="428"/>
      <c r="F2" s="5"/>
      <c r="G2" s="5"/>
      <c r="H2" s="5"/>
      <c r="I2" s="237" t="s">
        <v>87</v>
      </c>
      <c r="J2" s="237" t="s">
        <v>93</v>
      </c>
      <c r="K2" s="237" t="s">
        <v>88</v>
      </c>
      <c r="L2" s="237" t="s">
        <v>4</v>
      </c>
      <c r="M2" s="237" t="s">
        <v>89</v>
      </c>
    </row>
    <row r="3" spans="1:18" ht="23.25">
      <c r="A3" s="420" t="s">
        <v>257</v>
      </c>
      <c r="B3" s="421"/>
      <c r="C3" s="421"/>
      <c r="D3" s="421"/>
      <c r="E3" s="422"/>
      <c r="F3" s="5"/>
      <c r="G3" s="10"/>
      <c r="H3" s="10"/>
      <c r="I3" s="24" t="s">
        <v>90</v>
      </c>
      <c r="J3" s="307">
        <v>30000</v>
      </c>
      <c r="K3" s="299">
        <v>10000</v>
      </c>
      <c r="L3" s="307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29" t="s">
        <v>63</v>
      </c>
      <c r="B4" s="430"/>
      <c r="C4" s="430"/>
      <c r="D4" s="430"/>
      <c r="E4" s="431"/>
      <c r="F4" s="5"/>
      <c r="G4" s="40"/>
      <c r="H4" s="40"/>
      <c r="I4" s="24" t="s">
        <v>91</v>
      </c>
      <c r="J4" s="307">
        <v>9000</v>
      </c>
      <c r="K4" s="307">
        <v>5900</v>
      </c>
      <c r="L4" s="307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41" t="s">
        <v>58</v>
      </c>
      <c r="B5" s="223">
        <v>13000000</v>
      </c>
      <c r="C5" s="37"/>
      <c r="D5" s="37" t="s">
        <v>10</v>
      </c>
      <c r="E5" s="240">
        <v>11535502</v>
      </c>
      <c r="F5" s="33"/>
      <c r="G5" s="236"/>
      <c r="H5" s="236"/>
      <c r="I5" s="24" t="s">
        <v>86</v>
      </c>
      <c r="J5" s="307">
        <v>24500</v>
      </c>
      <c r="K5" s="299">
        <v>10000</v>
      </c>
      <c r="L5" s="307">
        <f t="shared" si="0"/>
        <v>34500</v>
      </c>
      <c r="M5" s="24" t="s">
        <v>92</v>
      </c>
      <c r="O5" s="7"/>
      <c r="P5" s="7"/>
      <c r="Q5" s="354">
        <v>40500</v>
      </c>
      <c r="R5" s="354" t="s">
        <v>205</v>
      </c>
    </row>
    <row r="6" spans="1:18" ht="21.75">
      <c r="A6" s="239" t="s">
        <v>6</v>
      </c>
      <c r="B6" s="223">
        <v>61503</v>
      </c>
      <c r="C6" s="39"/>
      <c r="D6" s="37" t="s">
        <v>186</v>
      </c>
      <c r="E6" s="240">
        <v>149890</v>
      </c>
      <c r="F6" s="7"/>
      <c r="G6" s="281"/>
      <c r="H6" s="233"/>
      <c r="I6" s="24" t="s">
        <v>86</v>
      </c>
      <c r="J6" s="307">
        <v>29500</v>
      </c>
      <c r="K6" s="299">
        <v>10000</v>
      </c>
      <c r="L6" s="307">
        <f t="shared" si="0"/>
        <v>39500</v>
      </c>
      <c r="M6" s="24" t="s">
        <v>92</v>
      </c>
      <c r="N6" s="7"/>
      <c r="P6" s="7"/>
      <c r="Q6" s="354">
        <v>35000</v>
      </c>
      <c r="R6" s="354" t="s">
        <v>206</v>
      </c>
    </row>
    <row r="7" spans="1:18" ht="21.75">
      <c r="A7" s="241"/>
      <c r="B7" s="223"/>
      <c r="C7" s="39"/>
      <c r="D7" s="37" t="s">
        <v>64</v>
      </c>
      <c r="E7" s="240">
        <v>315523</v>
      </c>
      <c r="F7" s="7"/>
      <c r="G7" s="280"/>
      <c r="H7" s="233"/>
      <c r="I7" s="307" t="s">
        <v>86</v>
      </c>
      <c r="J7" s="307">
        <v>35000</v>
      </c>
      <c r="K7" s="307">
        <v>10000</v>
      </c>
      <c r="L7" s="307">
        <f t="shared" si="0"/>
        <v>45000</v>
      </c>
      <c r="M7" s="307" t="s">
        <v>92</v>
      </c>
      <c r="N7" s="308" t="s">
        <v>98</v>
      </c>
      <c r="P7" s="7"/>
      <c r="Q7" s="354">
        <v>28100</v>
      </c>
      <c r="R7" s="354" t="s">
        <v>207</v>
      </c>
    </row>
    <row r="8" spans="1:18" ht="21.75">
      <c r="A8" s="239"/>
      <c r="B8" s="223"/>
      <c r="C8" s="37"/>
      <c r="D8" s="368"/>
      <c r="E8" s="240"/>
      <c r="F8" s="7"/>
      <c r="G8" s="219"/>
      <c r="H8" s="219"/>
      <c r="I8" s="307" t="s">
        <v>86</v>
      </c>
      <c r="J8" s="307"/>
      <c r="K8" s="307">
        <v>10000</v>
      </c>
      <c r="L8" s="307">
        <f t="shared" si="0"/>
        <v>10000</v>
      </c>
      <c r="M8" s="307" t="s">
        <v>78</v>
      </c>
      <c r="N8" s="308" t="s">
        <v>103</v>
      </c>
      <c r="O8" s="7"/>
      <c r="P8" s="7"/>
      <c r="Q8" s="357">
        <f>SUM(Q5:Q7)</f>
        <v>103600</v>
      </c>
      <c r="R8" s="299" t="s">
        <v>4</v>
      </c>
    </row>
    <row r="9" spans="1:18" ht="23.25">
      <c r="A9" s="239" t="s">
        <v>81</v>
      </c>
      <c r="B9" s="223">
        <v>23490</v>
      </c>
      <c r="C9" s="38"/>
      <c r="D9" s="368" t="s">
        <v>11</v>
      </c>
      <c r="E9" s="257">
        <v>3230576</v>
      </c>
      <c r="F9" s="7"/>
      <c r="G9" s="104"/>
      <c r="H9" s="104"/>
      <c r="I9" s="307" t="s">
        <v>110</v>
      </c>
      <c r="J9" s="307">
        <v>19250</v>
      </c>
      <c r="K9" s="307">
        <v>0</v>
      </c>
      <c r="L9" s="307">
        <f t="shared" si="0"/>
        <v>19250</v>
      </c>
      <c r="M9" s="24" t="s">
        <v>78</v>
      </c>
      <c r="N9" s="308" t="s">
        <v>109</v>
      </c>
      <c r="O9" s="7"/>
      <c r="P9" s="7"/>
      <c r="Q9" s="7"/>
      <c r="R9" s="7"/>
    </row>
    <row r="10" spans="1:18" ht="23.25">
      <c r="A10" s="239" t="s">
        <v>214</v>
      </c>
      <c r="B10" s="223">
        <v>0</v>
      </c>
      <c r="C10" s="38"/>
      <c r="D10" s="368" t="s">
        <v>247</v>
      </c>
      <c r="E10" s="352">
        <v>-2064481</v>
      </c>
      <c r="F10" s="7"/>
      <c r="G10" s="219"/>
      <c r="H10" s="219"/>
      <c r="I10" s="24" t="s">
        <v>114</v>
      </c>
      <c r="J10" s="307">
        <v>16500</v>
      </c>
      <c r="K10" s="307">
        <v>0</v>
      </c>
      <c r="L10" s="307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20" t="s">
        <v>104</v>
      </c>
      <c r="B11" s="314">
        <f>B6-B9-B10</f>
        <v>38013</v>
      </c>
      <c r="C11" s="38"/>
      <c r="D11" s="37"/>
      <c r="E11" s="242"/>
      <c r="F11" s="7"/>
      <c r="G11" s="219"/>
      <c r="H11" s="219"/>
      <c r="I11" s="298" t="s">
        <v>86</v>
      </c>
      <c r="J11" s="31">
        <v>29500</v>
      </c>
      <c r="K11" s="31">
        <v>10000</v>
      </c>
      <c r="L11" s="307">
        <f t="shared" si="0"/>
        <v>39500</v>
      </c>
      <c r="M11" s="31" t="s">
        <v>83</v>
      </c>
      <c r="N11" s="298" t="s">
        <v>134</v>
      </c>
      <c r="O11" s="7"/>
      <c r="P11" s="7"/>
      <c r="Q11" s="7"/>
      <c r="R11" s="7"/>
    </row>
    <row r="12" spans="1:18" ht="21.75">
      <c r="A12" s="241"/>
      <c r="B12" s="223"/>
      <c r="C12" s="38"/>
      <c r="D12" s="303" t="s">
        <v>137</v>
      </c>
      <c r="E12" s="304">
        <v>98150</v>
      </c>
      <c r="F12" s="7" t="s">
        <v>39</v>
      </c>
      <c r="G12" s="219"/>
      <c r="H12" s="220"/>
      <c r="I12" s="31" t="s">
        <v>116</v>
      </c>
      <c r="J12" s="31">
        <v>22500</v>
      </c>
      <c r="K12" s="299">
        <v>10000</v>
      </c>
      <c r="L12" s="307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6" customFormat="1" ht="21.75">
      <c r="A13" s="367"/>
      <c r="B13" s="305"/>
      <c r="C13" s="38"/>
      <c r="D13" s="303" t="s">
        <v>126</v>
      </c>
      <c r="E13" s="304">
        <v>36170</v>
      </c>
      <c r="F13" s="7"/>
      <c r="G13" s="219"/>
      <c r="H13" s="220"/>
      <c r="I13" s="298" t="s">
        <v>132</v>
      </c>
      <c r="J13" s="31"/>
      <c r="K13" s="299">
        <v>10000</v>
      </c>
      <c r="L13" s="307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381" t="s">
        <v>254</v>
      </c>
      <c r="B14" s="382">
        <v>500000</v>
      </c>
      <c r="C14" s="38"/>
      <c r="D14" s="303" t="s">
        <v>112</v>
      </c>
      <c r="E14" s="304">
        <v>179980</v>
      </c>
      <c r="F14" s="7"/>
      <c r="G14" s="249" t="s">
        <v>12</v>
      </c>
      <c r="H14" s="221"/>
      <c r="I14" s="298" t="s">
        <v>131</v>
      </c>
      <c r="J14" s="31"/>
      <c r="K14" s="31">
        <v>10000</v>
      </c>
      <c r="L14" s="307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355" t="s">
        <v>204</v>
      </c>
      <c r="B15" s="356">
        <v>1000000</v>
      </c>
      <c r="C15" s="38"/>
      <c r="D15" s="303" t="s">
        <v>197</v>
      </c>
      <c r="E15" s="304">
        <v>18690</v>
      </c>
      <c r="F15" s="7"/>
      <c r="G15" s="250"/>
      <c r="H15" s="221"/>
      <c r="I15" s="31"/>
      <c r="J15" s="31"/>
      <c r="K15" s="31"/>
      <c r="L15" s="307">
        <f t="shared" si="0"/>
        <v>0</v>
      </c>
      <c r="M15" s="31"/>
      <c r="N15" s="309"/>
      <c r="O15" s="7"/>
      <c r="P15" s="7"/>
      <c r="Q15" s="7"/>
      <c r="R15" s="7"/>
    </row>
    <row r="16" spans="1:18" ht="21.75">
      <c r="A16" s="241"/>
      <c r="B16" s="305"/>
      <c r="C16" s="38"/>
      <c r="D16" s="258"/>
      <c r="E16" s="259"/>
      <c r="F16" s="5"/>
      <c r="G16" s="12"/>
      <c r="H16" s="279"/>
      <c r="I16" s="31"/>
      <c r="J16" s="31"/>
      <c r="K16" s="31"/>
      <c r="L16" s="307">
        <f t="shared" si="0"/>
        <v>0</v>
      </c>
      <c r="M16" s="31"/>
      <c r="N16" s="309"/>
      <c r="O16" s="7"/>
      <c r="P16" s="7"/>
      <c r="Q16" s="7"/>
      <c r="R16" s="7"/>
    </row>
    <row r="17" spans="1:18" ht="21.75">
      <c r="A17" s="239" t="s">
        <v>5</v>
      </c>
      <c r="B17" s="224">
        <f>B5-B14+B15</f>
        <v>13500000</v>
      </c>
      <c r="C17" s="38"/>
      <c r="D17" s="38" t="s">
        <v>7</v>
      </c>
      <c r="E17" s="242">
        <f>SUM(E5:E16)</f>
        <v>13500000</v>
      </c>
      <c r="F17" s="5"/>
      <c r="G17" s="105">
        <f>B17-E17</f>
        <v>0</v>
      </c>
      <c r="H17" s="279"/>
      <c r="I17" s="433" t="s">
        <v>135</v>
      </c>
      <c r="J17" s="433"/>
      <c r="K17" s="433"/>
      <c r="L17" s="310">
        <f>SUM(L3:L16)</f>
        <v>311650</v>
      </c>
      <c r="M17" s="310"/>
      <c r="N17" s="7"/>
      <c r="O17" s="7"/>
      <c r="P17" s="7"/>
      <c r="Q17" s="7"/>
      <c r="R17" s="7"/>
    </row>
    <row r="18" spans="1:18" ht="21.75">
      <c r="A18" s="239"/>
      <c r="B18" s="238" t="s">
        <v>12</v>
      </c>
      <c r="C18" s="38"/>
      <c r="D18" s="38"/>
      <c r="E18" s="243"/>
      <c r="F18" s="5"/>
      <c r="G18" s="9"/>
      <c r="H18" s="279"/>
      <c r="I18" s="434" t="s">
        <v>96</v>
      </c>
      <c r="J18" s="434"/>
      <c r="K18" s="434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23" t="s">
        <v>13</v>
      </c>
      <c r="B19" s="424"/>
      <c r="C19" s="424"/>
      <c r="D19" s="424"/>
      <c r="E19" s="425"/>
      <c r="F19" s="5"/>
      <c r="G19" s="8"/>
      <c r="H19" s="8"/>
      <c r="I19" s="441" t="s">
        <v>163</v>
      </c>
      <c r="J19" s="441"/>
      <c r="K19" s="441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39" t="s">
        <v>181</v>
      </c>
      <c r="B20" s="341">
        <v>349537</v>
      </c>
      <c r="C20" s="246"/>
      <c r="D20" s="260" t="s">
        <v>175</v>
      </c>
      <c r="E20" s="261">
        <v>391653</v>
      </c>
      <c r="F20" s="5"/>
      <c r="G20" s="16"/>
      <c r="H20" s="16"/>
      <c r="I20" s="435" t="s">
        <v>139</v>
      </c>
      <c r="J20" s="435"/>
      <c r="K20" s="435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5" t="s">
        <v>180</v>
      </c>
      <c r="B21" s="113">
        <v>237810</v>
      </c>
      <c r="C21" s="37"/>
      <c r="D21" s="235" t="s">
        <v>173</v>
      </c>
      <c r="E21" s="244">
        <v>322463</v>
      </c>
      <c r="G21" s="17"/>
      <c r="H21" s="17"/>
      <c r="I21" s="436" t="s">
        <v>162</v>
      </c>
      <c r="J21" s="437"/>
      <c r="K21" s="438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5" t="s">
        <v>234</v>
      </c>
      <c r="B22" s="113">
        <v>135296</v>
      </c>
      <c r="C22" s="37"/>
      <c r="D22" s="235" t="s">
        <v>174</v>
      </c>
      <c r="E22" s="244">
        <v>302529</v>
      </c>
      <c r="I22" s="441" t="s">
        <v>165</v>
      </c>
      <c r="J22" s="441"/>
      <c r="K22" s="441"/>
      <c r="L22" s="346">
        <v>20000</v>
      </c>
      <c r="M22" s="346"/>
      <c r="N22" s="7"/>
      <c r="O22" s="7"/>
      <c r="P22" s="7"/>
      <c r="Q22" s="7"/>
      <c r="R22" s="7"/>
    </row>
    <row r="23" spans="1:18" ht="21.75" customHeight="1">
      <c r="A23" s="245" t="s">
        <v>251</v>
      </c>
      <c r="B23" s="113">
        <v>16125</v>
      </c>
      <c r="C23" s="37"/>
      <c r="D23" s="235" t="s">
        <v>177</v>
      </c>
      <c r="E23" s="244">
        <v>271949</v>
      </c>
      <c r="I23" s="442" t="s">
        <v>187</v>
      </c>
      <c r="J23" s="443"/>
      <c r="K23" s="444"/>
      <c r="L23" s="346">
        <v>40000</v>
      </c>
      <c r="M23" s="346"/>
      <c r="N23" s="7"/>
      <c r="O23" s="7"/>
      <c r="P23" s="7"/>
      <c r="Q23" s="7"/>
      <c r="R23" s="7"/>
    </row>
    <row r="24" spans="1:18" ht="21.75" customHeight="1">
      <c r="A24" s="340" t="s">
        <v>182</v>
      </c>
      <c r="B24" s="342">
        <v>85100</v>
      </c>
      <c r="C24" s="37"/>
      <c r="D24" s="301" t="s">
        <v>178</v>
      </c>
      <c r="E24" s="302">
        <v>238997</v>
      </c>
      <c r="I24" s="441" t="s">
        <v>229</v>
      </c>
      <c r="J24" s="441"/>
      <c r="K24" s="441"/>
      <c r="L24" s="328">
        <v>30000</v>
      </c>
      <c r="M24" s="328"/>
      <c r="N24" s="7"/>
      <c r="O24" s="7"/>
      <c r="P24" s="7"/>
      <c r="Q24" s="7"/>
      <c r="R24" s="7"/>
    </row>
    <row r="25" spans="1:18" ht="21.75">
      <c r="A25" s="245" t="s">
        <v>221</v>
      </c>
      <c r="B25" s="113">
        <v>81566</v>
      </c>
      <c r="C25" s="114"/>
      <c r="D25" s="235" t="s">
        <v>176</v>
      </c>
      <c r="E25" s="244">
        <v>77140</v>
      </c>
      <c r="I25" s="433" t="s">
        <v>166</v>
      </c>
      <c r="J25" s="433"/>
      <c r="K25" s="433"/>
      <c r="L25" s="310">
        <f>L17-L18-L19-L20-L21-L22-L23-L24</f>
        <v>98150</v>
      </c>
      <c r="M25" s="310"/>
      <c r="N25" s="7"/>
      <c r="O25" s="7"/>
      <c r="P25" s="7"/>
      <c r="Q25" s="7"/>
      <c r="R25" s="7"/>
    </row>
    <row r="26" spans="1:18" ht="21.75">
      <c r="A26" s="362" t="s">
        <v>233</v>
      </c>
      <c r="B26" s="363">
        <v>99850</v>
      </c>
      <c r="C26" s="364"/>
      <c r="D26" s="365" t="s">
        <v>252</v>
      </c>
      <c r="E26" s="366">
        <v>61308</v>
      </c>
      <c r="N26" s="7"/>
      <c r="O26" s="7"/>
      <c r="P26" s="7"/>
      <c r="Q26" s="7"/>
      <c r="R26" s="7"/>
    </row>
    <row r="27" spans="1:18" s="256" customFormat="1" ht="21.75">
      <c r="A27" s="362" t="s">
        <v>245</v>
      </c>
      <c r="B27" s="363">
        <v>10000</v>
      </c>
      <c r="C27" s="364"/>
      <c r="D27" s="365" t="s">
        <v>179</v>
      </c>
      <c r="E27" s="366">
        <v>20000</v>
      </c>
      <c r="N27" s="7"/>
      <c r="O27" s="7"/>
      <c r="P27" s="7"/>
      <c r="Q27" s="7"/>
      <c r="R27" s="7"/>
    </row>
    <row r="28" spans="1:18" ht="20.100000000000001" customHeight="1">
      <c r="A28" s="245" t="s">
        <v>228</v>
      </c>
      <c r="B28" s="113">
        <v>161693</v>
      </c>
      <c r="C28" s="114"/>
      <c r="D28" s="235" t="s">
        <v>241</v>
      </c>
      <c r="E28" s="244">
        <v>31230</v>
      </c>
      <c r="I28" s="445" t="s">
        <v>238</v>
      </c>
      <c r="J28" s="446"/>
      <c r="K28" s="446"/>
      <c r="L28" s="446"/>
      <c r="M28" s="447"/>
    </row>
    <row r="29" spans="1:18" ht="20.100000000000001" customHeight="1">
      <c r="A29" s="245" t="s">
        <v>168</v>
      </c>
      <c r="B29" s="113">
        <v>44100</v>
      </c>
      <c r="C29" s="114"/>
      <c r="D29" s="235" t="s">
        <v>264</v>
      </c>
      <c r="E29" s="244">
        <v>30000</v>
      </c>
      <c r="I29" s="439" t="s">
        <v>126</v>
      </c>
      <c r="J29" s="439"/>
      <c r="K29" s="440"/>
      <c r="L29" s="378">
        <v>213170</v>
      </c>
      <c r="M29" s="379"/>
      <c r="N29" s="7"/>
      <c r="O29" s="7"/>
      <c r="P29" s="7"/>
      <c r="Q29" s="7"/>
      <c r="R29" s="7"/>
    </row>
    <row r="30" spans="1:18" ht="22.5" thickBot="1">
      <c r="A30" s="370"/>
      <c r="B30" s="371"/>
      <c r="C30" s="372"/>
      <c r="D30" s="373" t="s">
        <v>172</v>
      </c>
      <c r="E30" s="374">
        <v>230000</v>
      </c>
      <c r="I30" s="448" t="s">
        <v>157</v>
      </c>
      <c r="J30" s="435"/>
      <c r="K30" s="435"/>
      <c r="L30" s="376">
        <v>79500</v>
      </c>
      <c r="M30" s="376" t="s">
        <v>239</v>
      </c>
      <c r="N30" s="7"/>
      <c r="O30" s="7"/>
      <c r="P30" s="7"/>
      <c r="Q30" s="7"/>
      <c r="R30" s="7"/>
    </row>
    <row r="31" spans="1:18">
      <c r="I31" s="448" t="s">
        <v>157</v>
      </c>
      <c r="J31" s="435"/>
      <c r="K31" s="435"/>
      <c r="L31" s="376">
        <v>47500</v>
      </c>
      <c r="M31" s="376" t="s">
        <v>158</v>
      </c>
      <c r="N31" s="7"/>
      <c r="O31" s="7"/>
      <c r="P31" s="7"/>
      <c r="Q31" s="7"/>
      <c r="R31" s="7"/>
    </row>
    <row r="32" spans="1:18">
      <c r="I32" s="448" t="s">
        <v>157</v>
      </c>
      <c r="J32" s="435"/>
      <c r="K32" s="435"/>
      <c r="L32" s="376">
        <v>50000</v>
      </c>
      <c r="M32" s="376" t="s">
        <v>159</v>
      </c>
      <c r="N32" s="7"/>
      <c r="O32" s="7"/>
      <c r="P32" s="7"/>
      <c r="Q32" s="7"/>
      <c r="R32" s="7"/>
    </row>
    <row r="33" spans="2:18">
      <c r="I33" s="442"/>
      <c r="J33" s="443"/>
      <c r="K33" s="444"/>
      <c r="L33" s="376"/>
      <c r="M33" s="376"/>
      <c r="N33" s="7"/>
      <c r="O33" s="7"/>
      <c r="P33" s="7"/>
      <c r="Q33" s="7"/>
      <c r="R33" s="7"/>
    </row>
    <row r="34" spans="2:18" ht="15.75">
      <c r="I34" s="433" t="s">
        <v>97</v>
      </c>
      <c r="J34" s="433"/>
      <c r="K34" s="433"/>
      <c r="L34" s="375">
        <f>L29-L30-L31-L32-L33</f>
        <v>36170</v>
      </c>
      <c r="M34" s="375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M214" s="7"/>
      <c r="N214" s="7"/>
      <c r="O214" s="7"/>
      <c r="P214" s="7"/>
      <c r="Q214" s="7"/>
      <c r="R214" s="7"/>
    </row>
  </sheetData>
  <sortState ref="A21:B29">
    <sortCondition ref="A20"/>
  </sortState>
  <mergeCells count="22">
    <mergeCell ref="I32:K32"/>
    <mergeCell ref="I33:K33"/>
    <mergeCell ref="I34:K34"/>
    <mergeCell ref="I31:K31"/>
    <mergeCell ref="I30:K30"/>
    <mergeCell ref="I25:K25"/>
    <mergeCell ref="I29:K29"/>
    <mergeCell ref="I19:K19"/>
    <mergeCell ref="I22:K22"/>
    <mergeCell ref="I23:K23"/>
    <mergeCell ref="I24:K24"/>
    <mergeCell ref="I28:M28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D18" sqref="D18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3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49" t="s">
        <v>150</v>
      </c>
      <c r="B1" s="450"/>
      <c r="C1" s="248">
        <f>C73+G13+E1</f>
        <v>180010</v>
      </c>
      <c r="D1" s="252"/>
      <c r="E1" s="251">
        <v>30000</v>
      </c>
    </row>
    <row r="2" spans="1:12" ht="15">
      <c r="A2" s="251"/>
      <c r="B2" s="251"/>
      <c r="C2" s="251"/>
      <c r="D2" s="251"/>
      <c r="E2" s="251"/>
      <c r="F2" s="343" t="s">
        <v>189</v>
      </c>
      <c r="G2" s="344">
        <v>6000</v>
      </c>
      <c r="H2" s="345" t="s">
        <v>188</v>
      </c>
    </row>
    <row r="3" spans="1:12" ht="15.75">
      <c r="A3" s="237" t="s">
        <v>71</v>
      </c>
      <c r="B3" s="237" t="s">
        <v>72</v>
      </c>
      <c r="C3" s="237" t="s">
        <v>36</v>
      </c>
      <c r="D3" s="237" t="s">
        <v>87</v>
      </c>
      <c r="F3" s="343" t="s">
        <v>184</v>
      </c>
      <c r="G3" s="344">
        <v>6500</v>
      </c>
      <c r="H3" s="345" t="s">
        <v>188</v>
      </c>
      <c r="J3" s="453" t="s">
        <v>160</v>
      </c>
      <c r="K3" s="453"/>
      <c r="L3" s="453"/>
    </row>
    <row r="4" spans="1:12">
      <c r="A4" s="24" t="s">
        <v>216</v>
      </c>
      <c r="B4" s="24" t="s">
        <v>169</v>
      </c>
      <c r="C4" s="327">
        <v>4400</v>
      </c>
      <c r="D4" s="24"/>
      <c r="E4" s="60"/>
      <c r="F4" s="299" t="s">
        <v>225</v>
      </c>
      <c r="G4" s="299">
        <v>23800</v>
      </c>
      <c r="H4" s="299"/>
      <c r="I4" s="321"/>
      <c r="J4" s="312" t="s">
        <v>124</v>
      </c>
      <c r="K4" s="313">
        <v>5000</v>
      </c>
      <c r="L4" s="312" t="s">
        <v>122</v>
      </c>
    </row>
    <row r="5" spans="1:12" ht="15">
      <c r="A5" s="24" t="s">
        <v>222</v>
      </c>
      <c r="B5" s="24" t="s">
        <v>169</v>
      </c>
      <c r="C5" s="361">
        <v>1000</v>
      </c>
      <c r="D5" s="24"/>
      <c r="E5" s="60"/>
      <c r="F5" s="324" t="s">
        <v>153</v>
      </c>
      <c r="G5" s="325">
        <v>19810</v>
      </c>
      <c r="H5" s="323" t="s">
        <v>152</v>
      </c>
      <c r="I5" s="321"/>
      <c r="J5" s="312" t="s">
        <v>123</v>
      </c>
      <c r="K5" s="313">
        <v>5000</v>
      </c>
      <c r="L5" s="312" t="s">
        <v>122</v>
      </c>
    </row>
    <row r="6" spans="1:12" ht="15">
      <c r="A6" s="24" t="s">
        <v>226</v>
      </c>
      <c r="B6" s="24" t="s">
        <v>169</v>
      </c>
      <c r="C6" s="360">
        <v>8400</v>
      </c>
      <c r="D6" s="24"/>
      <c r="E6" s="60"/>
      <c r="F6" s="324" t="s">
        <v>218</v>
      </c>
      <c r="G6" s="325">
        <v>187100</v>
      </c>
      <c r="H6" s="323" t="s">
        <v>212</v>
      </c>
      <c r="I6" s="321"/>
      <c r="J6" s="313" t="s">
        <v>124</v>
      </c>
      <c r="K6" s="313">
        <v>8000</v>
      </c>
      <c r="L6" s="313" t="s">
        <v>125</v>
      </c>
    </row>
    <row r="7" spans="1:12" ht="15">
      <c r="A7" s="24" t="s">
        <v>230</v>
      </c>
      <c r="B7" s="24" t="s">
        <v>169</v>
      </c>
      <c r="C7" s="360">
        <v>6000</v>
      </c>
      <c r="D7" s="24"/>
      <c r="E7" s="60"/>
      <c r="F7" s="324" t="s">
        <v>145</v>
      </c>
      <c r="G7" s="325">
        <v>6000</v>
      </c>
      <c r="H7" s="323" t="s">
        <v>144</v>
      </c>
      <c r="I7" s="322"/>
      <c r="J7" s="313" t="s">
        <v>123</v>
      </c>
      <c r="K7" s="313">
        <v>6000</v>
      </c>
      <c r="L7" s="313" t="s">
        <v>127</v>
      </c>
    </row>
    <row r="8" spans="1:12" ht="15">
      <c r="A8" s="24" t="s">
        <v>231</v>
      </c>
      <c r="B8" s="24" t="s">
        <v>169</v>
      </c>
      <c r="C8" s="360">
        <v>4000</v>
      </c>
      <c r="D8" s="24"/>
      <c r="E8" s="60"/>
      <c r="F8" s="324" t="s">
        <v>145</v>
      </c>
      <c r="G8" s="325">
        <v>6000</v>
      </c>
      <c r="H8" s="323" t="s">
        <v>148</v>
      </c>
      <c r="J8" s="313" t="s">
        <v>123</v>
      </c>
      <c r="K8" s="313">
        <v>7000</v>
      </c>
      <c r="L8" s="313" t="s">
        <v>128</v>
      </c>
    </row>
    <row r="9" spans="1:12" ht="15">
      <c r="A9" s="377" t="s">
        <v>235</v>
      </c>
      <c r="B9" s="377" t="s">
        <v>236</v>
      </c>
      <c r="C9" s="299">
        <v>3000</v>
      </c>
      <c r="D9" s="377"/>
      <c r="E9" s="60"/>
      <c r="F9" s="324" t="s">
        <v>145</v>
      </c>
      <c r="G9" s="325">
        <v>6000</v>
      </c>
      <c r="H9" s="323" t="s">
        <v>149</v>
      </c>
      <c r="J9" s="312" t="s">
        <v>119</v>
      </c>
      <c r="K9" s="313">
        <v>2000</v>
      </c>
      <c r="L9" s="312" t="s">
        <v>130</v>
      </c>
    </row>
    <row r="10" spans="1:12" ht="15">
      <c r="A10" s="24" t="s">
        <v>240</v>
      </c>
      <c r="B10" s="24" t="s">
        <v>169</v>
      </c>
      <c r="C10" s="360">
        <v>8000</v>
      </c>
      <c r="D10" s="24"/>
      <c r="E10" s="60"/>
      <c r="F10" s="326" t="s">
        <v>161</v>
      </c>
      <c r="G10" s="326">
        <f>SUM(G2:G9)</f>
        <v>261210</v>
      </c>
      <c r="H10" s="326"/>
      <c r="J10" s="312" t="s">
        <v>124</v>
      </c>
      <c r="K10" s="313">
        <v>7500</v>
      </c>
      <c r="L10" s="312" t="s">
        <v>136</v>
      </c>
    </row>
    <row r="11" spans="1:12">
      <c r="A11" s="24" t="s">
        <v>242</v>
      </c>
      <c r="B11" s="24" t="s">
        <v>169</v>
      </c>
      <c r="C11" s="360">
        <v>3200</v>
      </c>
      <c r="D11" s="24"/>
      <c r="E11" s="60"/>
      <c r="F11" s="369" t="s">
        <v>232</v>
      </c>
      <c r="G11" s="328">
        <v>176500</v>
      </c>
      <c r="H11" s="369" t="s">
        <v>231</v>
      </c>
      <c r="J11" s="312" t="s">
        <v>123</v>
      </c>
      <c r="K11" s="313">
        <v>20500</v>
      </c>
      <c r="L11" s="312" t="s">
        <v>136</v>
      </c>
    </row>
    <row r="12" spans="1:12">
      <c r="A12" s="24" t="s">
        <v>246</v>
      </c>
      <c r="B12" s="24" t="s">
        <v>169</v>
      </c>
      <c r="C12" s="360">
        <v>5300</v>
      </c>
      <c r="D12" s="24"/>
      <c r="E12" s="60"/>
      <c r="F12" s="309"/>
      <c r="G12" s="309"/>
      <c r="H12" s="309"/>
      <c r="J12" s="313" t="s">
        <v>123</v>
      </c>
      <c r="K12" s="313">
        <v>9000</v>
      </c>
      <c r="L12" s="313" t="s">
        <v>138</v>
      </c>
    </row>
    <row r="13" spans="1:12" ht="15.75" thickBot="1">
      <c r="A13" s="377" t="s">
        <v>246</v>
      </c>
      <c r="B13" s="377" t="s">
        <v>248</v>
      </c>
      <c r="C13" s="299">
        <v>6000</v>
      </c>
      <c r="D13" s="377"/>
      <c r="E13" s="60"/>
      <c r="F13" s="454"/>
      <c r="G13" s="454">
        <f>G10-G11</f>
        <v>84710</v>
      </c>
      <c r="H13" s="454"/>
      <c r="J13" s="313" t="s">
        <v>140</v>
      </c>
      <c r="K13" s="313">
        <v>13500</v>
      </c>
      <c r="L13" s="313" t="s">
        <v>138</v>
      </c>
    </row>
    <row r="14" spans="1:12" ht="18">
      <c r="A14" s="24" t="s">
        <v>253</v>
      </c>
      <c r="B14" s="24" t="s">
        <v>169</v>
      </c>
      <c r="C14" s="380">
        <v>1000</v>
      </c>
      <c r="D14" s="24"/>
      <c r="E14" s="60"/>
      <c r="F14" s="460" t="s">
        <v>261</v>
      </c>
      <c r="G14" s="461"/>
      <c r="H14" s="462"/>
      <c r="J14" s="313" t="s">
        <v>123</v>
      </c>
      <c r="K14" s="313">
        <v>1000</v>
      </c>
      <c r="L14" s="313" t="s">
        <v>141</v>
      </c>
    </row>
    <row r="15" spans="1:12" ht="15.75" thickBot="1">
      <c r="A15" s="24" t="s">
        <v>255</v>
      </c>
      <c r="B15" s="24" t="s">
        <v>169</v>
      </c>
      <c r="C15" s="360">
        <v>10500</v>
      </c>
      <c r="D15" s="24"/>
      <c r="E15" s="60"/>
      <c r="F15" s="457" t="s">
        <v>237</v>
      </c>
      <c r="G15" s="458"/>
      <c r="H15" s="459"/>
      <c r="J15" s="313" t="s">
        <v>140</v>
      </c>
      <c r="K15" s="313">
        <v>34500</v>
      </c>
      <c r="L15" s="313" t="s">
        <v>141</v>
      </c>
    </row>
    <row r="16" spans="1:12">
      <c r="A16" s="24" t="s">
        <v>258</v>
      </c>
      <c r="B16" s="24" t="s">
        <v>169</v>
      </c>
      <c r="C16" s="383">
        <v>4500</v>
      </c>
      <c r="D16" s="24"/>
      <c r="E16" s="60"/>
      <c r="F16" s="455" t="s">
        <v>124</v>
      </c>
      <c r="G16" s="456">
        <v>16500</v>
      </c>
      <c r="H16" s="455" t="s">
        <v>231</v>
      </c>
      <c r="J16" s="313" t="s">
        <v>124</v>
      </c>
      <c r="K16" s="313">
        <v>500</v>
      </c>
      <c r="L16" s="313" t="s">
        <v>141</v>
      </c>
    </row>
    <row r="17" spans="1:12">
      <c r="A17" s="24"/>
      <c r="B17" s="24"/>
      <c r="C17" s="360"/>
      <c r="D17" s="24"/>
      <c r="E17" s="218"/>
      <c r="F17" s="328" t="s">
        <v>123</v>
      </c>
      <c r="G17" s="328">
        <v>15000</v>
      </c>
      <c r="H17" s="328" t="s">
        <v>235</v>
      </c>
      <c r="J17" s="313" t="s">
        <v>123</v>
      </c>
      <c r="K17" s="313">
        <v>6500</v>
      </c>
      <c r="L17" s="313" t="s">
        <v>142</v>
      </c>
    </row>
    <row r="18" spans="1:12">
      <c r="A18" s="24"/>
      <c r="B18" s="24"/>
      <c r="C18" s="360"/>
      <c r="D18" s="24"/>
      <c r="E18" s="218"/>
      <c r="F18" s="328" t="s">
        <v>124</v>
      </c>
      <c r="G18" s="328">
        <v>27700</v>
      </c>
      <c r="H18" s="328" t="s">
        <v>235</v>
      </c>
      <c r="J18" s="313" t="s">
        <v>143</v>
      </c>
      <c r="K18" s="313">
        <v>2500</v>
      </c>
      <c r="L18" s="313" t="s">
        <v>142</v>
      </c>
    </row>
    <row r="19" spans="1:12">
      <c r="A19" s="24"/>
      <c r="B19" s="24"/>
      <c r="C19" s="360"/>
      <c r="D19" s="24"/>
      <c r="E19" s="218"/>
      <c r="F19" s="328" t="s">
        <v>123</v>
      </c>
      <c r="G19" s="328">
        <v>34500</v>
      </c>
      <c r="H19" s="328" t="s">
        <v>240</v>
      </c>
      <c r="J19" s="312" t="s">
        <v>124</v>
      </c>
      <c r="K19" s="313">
        <v>4000</v>
      </c>
      <c r="L19" s="313" t="s">
        <v>142</v>
      </c>
    </row>
    <row r="20" spans="1:12">
      <c r="A20" s="24"/>
      <c r="B20" s="24"/>
      <c r="C20" s="360"/>
      <c r="D20" s="24"/>
      <c r="E20" s="218"/>
      <c r="F20" s="328" t="s">
        <v>124</v>
      </c>
      <c r="G20" s="328">
        <v>17600</v>
      </c>
      <c r="H20" s="328" t="s">
        <v>240</v>
      </c>
      <c r="J20" s="315" t="s">
        <v>143</v>
      </c>
      <c r="K20" s="315">
        <v>23000</v>
      </c>
      <c r="L20" s="315" t="s">
        <v>144</v>
      </c>
    </row>
    <row r="21" spans="1:12">
      <c r="A21" s="24"/>
      <c r="B21" s="24"/>
      <c r="C21" s="360"/>
      <c r="D21" s="24"/>
      <c r="E21" s="218"/>
      <c r="F21" s="328" t="s">
        <v>124</v>
      </c>
      <c r="G21" s="328">
        <v>6000</v>
      </c>
      <c r="H21" s="328" t="s">
        <v>242</v>
      </c>
      <c r="J21" s="316" t="s">
        <v>123</v>
      </c>
      <c r="K21" s="316">
        <v>6500</v>
      </c>
      <c r="L21" s="316" t="s">
        <v>146</v>
      </c>
    </row>
    <row r="22" spans="1:12">
      <c r="A22" s="24"/>
      <c r="B22" s="24"/>
      <c r="C22" s="360"/>
      <c r="D22" s="24"/>
      <c r="E22" s="218"/>
      <c r="F22" s="328" t="s">
        <v>123</v>
      </c>
      <c r="G22" s="328">
        <v>13600</v>
      </c>
      <c r="H22" s="328" t="s">
        <v>246</v>
      </c>
      <c r="J22" s="313" t="s">
        <v>123</v>
      </c>
      <c r="K22" s="313">
        <v>2000</v>
      </c>
      <c r="L22" s="313" t="s">
        <v>147</v>
      </c>
    </row>
    <row r="23" spans="1:12">
      <c r="A23" s="24"/>
      <c r="B23" s="24"/>
      <c r="C23" s="360"/>
      <c r="D23" s="24"/>
      <c r="E23" s="218"/>
      <c r="F23" s="328" t="s">
        <v>124</v>
      </c>
      <c r="G23" s="328">
        <v>12000</v>
      </c>
      <c r="H23" s="369" t="s">
        <v>258</v>
      </c>
      <c r="J23" s="317" t="s">
        <v>123</v>
      </c>
      <c r="K23" s="317">
        <v>9500</v>
      </c>
      <c r="L23" s="317" t="s">
        <v>148</v>
      </c>
    </row>
    <row r="24" spans="1:12">
      <c r="A24" s="24"/>
      <c r="B24" s="24"/>
      <c r="C24" s="360"/>
      <c r="D24" s="24"/>
      <c r="E24" s="218"/>
      <c r="F24" s="328"/>
      <c r="G24" s="328"/>
      <c r="H24" s="328"/>
      <c r="J24" s="313"/>
      <c r="K24" s="313"/>
      <c r="L24" s="313"/>
    </row>
    <row r="25" spans="1:12" ht="15">
      <c r="A25" s="24"/>
      <c r="B25" s="24"/>
      <c r="C25" s="360"/>
      <c r="D25" s="24"/>
      <c r="E25" s="218"/>
      <c r="F25" s="328"/>
      <c r="G25" s="328"/>
      <c r="H25" s="328"/>
      <c r="J25" s="311" t="s">
        <v>4</v>
      </c>
      <c r="K25" s="311">
        <f>SUM(K4:K24)</f>
        <v>173500</v>
      </c>
      <c r="L25" s="311"/>
    </row>
    <row r="26" spans="1:12">
      <c r="A26" s="24"/>
      <c r="B26" s="24"/>
      <c r="C26" s="360"/>
      <c r="D26" s="24"/>
      <c r="E26" s="218"/>
      <c r="F26" s="328"/>
      <c r="G26" s="328"/>
      <c r="H26" s="328"/>
    </row>
    <row r="27" spans="1:12">
      <c r="A27" s="24"/>
      <c r="B27" s="24"/>
      <c r="C27" s="360"/>
      <c r="D27" s="24"/>
      <c r="E27" s="218"/>
      <c r="F27" s="463" t="s">
        <v>259</v>
      </c>
      <c r="G27" s="464">
        <v>100000</v>
      </c>
      <c r="H27" s="463" t="s">
        <v>260</v>
      </c>
    </row>
    <row r="28" spans="1:12">
      <c r="A28" s="24"/>
      <c r="B28" s="24"/>
      <c r="C28" s="360"/>
      <c r="D28" s="24"/>
      <c r="E28" s="218"/>
      <c r="F28" s="463" t="s">
        <v>262</v>
      </c>
      <c r="G28" s="464">
        <v>23800</v>
      </c>
      <c r="H28" s="463" t="s">
        <v>260</v>
      </c>
    </row>
    <row r="29" spans="1:12">
      <c r="A29" s="24"/>
      <c r="B29" s="24"/>
      <c r="C29" s="360"/>
      <c r="D29" s="24"/>
      <c r="E29" s="218"/>
      <c r="F29" s="328"/>
      <c r="G29" s="328"/>
      <c r="H29" s="328"/>
    </row>
    <row r="30" spans="1:12">
      <c r="A30" s="24"/>
      <c r="B30" s="24"/>
      <c r="C30" s="360"/>
      <c r="D30" s="24"/>
      <c r="E30" s="218"/>
      <c r="F30" s="328"/>
      <c r="G30" s="328"/>
      <c r="H30" s="328"/>
    </row>
    <row r="31" spans="1:12">
      <c r="A31" s="24"/>
      <c r="B31" s="24"/>
      <c r="C31" s="360"/>
      <c r="D31" s="24"/>
      <c r="E31" s="218"/>
      <c r="F31" s="328"/>
      <c r="G31" s="328"/>
      <c r="H31" s="328"/>
    </row>
    <row r="32" spans="1:12">
      <c r="A32" s="24"/>
      <c r="B32" s="24"/>
      <c r="C32" s="360"/>
      <c r="D32" s="24"/>
      <c r="E32" s="218"/>
      <c r="F32" s="328"/>
      <c r="G32" s="328"/>
      <c r="H32" s="328"/>
    </row>
    <row r="33" spans="1:8">
      <c r="A33" s="24"/>
      <c r="B33" s="24"/>
      <c r="C33" s="360"/>
      <c r="D33" s="24"/>
      <c r="E33" s="218"/>
      <c r="F33" s="328"/>
      <c r="G33" s="328"/>
      <c r="H33" s="328"/>
    </row>
    <row r="34" spans="1:8">
      <c r="A34" s="24"/>
      <c r="B34" s="24"/>
      <c r="C34" s="327"/>
      <c r="D34" s="24"/>
      <c r="E34" s="218"/>
      <c r="F34" s="328"/>
      <c r="G34" s="328"/>
      <c r="H34" s="328"/>
    </row>
    <row r="35" spans="1:8">
      <c r="A35" s="24"/>
      <c r="B35" s="24"/>
      <c r="C35" s="327"/>
      <c r="D35" s="24"/>
      <c r="E35" s="60"/>
      <c r="F35" s="328"/>
      <c r="G35" s="328"/>
      <c r="H35" s="328"/>
    </row>
    <row r="36" spans="1:8">
      <c r="A36" s="24"/>
      <c r="B36" s="24"/>
      <c r="C36" s="327"/>
      <c r="D36" s="24"/>
      <c r="E36" s="218"/>
      <c r="F36" s="328"/>
      <c r="G36" s="328"/>
      <c r="H36" s="328"/>
    </row>
    <row r="37" spans="1:8">
      <c r="A37" s="24"/>
      <c r="B37" s="24"/>
      <c r="C37" s="327"/>
      <c r="D37" s="24"/>
      <c r="E37" s="60"/>
      <c r="F37" s="299" t="s">
        <v>4</v>
      </c>
      <c r="G37" s="299">
        <f>SUM(G16:G36)</f>
        <v>266700</v>
      </c>
      <c r="H37" s="299"/>
    </row>
    <row r="38" spans="1:8">
      <c r="A38" s="24"/>
      <c r="B38" s="24"/>
      <c r="C38" s="327"/>
      <c r="D38" s="24"/>
      <c r="E38" s="218"/>
    </row>
    <row r="39" spans="1:8">
      <c r="A39" s="24"/>
      <c r="B39" s="24"/>
      <c r="C39" s="327"/>
      <c r="D39" s="24"/>
      <c r="E39" s="218"/>
    </row>
    <row r="40" spans="1:8">
      <c r="A40" s="24"/>
      <c r="B40" s="24"/>
      <c r="C40" s="327"/>
      <c r="D40" s="24"/>
      <c r="E40" s="218"/>
    </row>
    <row r="41" spans="1:8">
      <c r="A41" s="24"/>
      <c r="B41" s="24"/>
      <c r="C41" s="327"/>
      <c r="D41" s="24"/>
      <c r="E41" s="218"/>
    </row>
    <row r="42" spans="1:8">
      <c r="A42" s="24"/>
      <c r="B42" s="24"/>
      <c r="C42" s="327"/>
      <c r="D42" s="24"/>
      <c r="E42" s="218"/>
    </row>
    <row r="43" spans="1:8">
      <c r="A43" s="24"/>
      <c r="B43" s="24"/>
      <c r="C43" s="327"/>
      <c r="D43" s="24"/>
      <c r="E43" s="295"/>
    </row>
    <row r="44" spans="1:8">
      <c r="A44" s="24"/>
      <c r="B44" s="24"/>
      <c r="C44" s="327"/>
      <c r="D44" s="24"/>
      <c r="E44" s="295"/>
    </row>
    <row r="45" spans="1:8">
      <c r="A45" s="24"/>
      <c r="B45" s="24"/>
      <c r="C45" s="327"/>
      <c r="D45" s="24"/>
      <c r="E45" s="295"/>
    </row>
    <row r="46" spans="1:8">
      <c r="A46" s="24"/>
      <c r="B46" s="24"/>
      <c r="C46" s="327"/>
      <c r="D46" s="24"/>
      <c r="E46" s="295"/>
    </row>
    <row r="47" spans="1:8">
      <c r="A47" s="24"/>
      <c r="B47" s="24"/>
      <c r="C47" s="327"/>
      <c r="D47" s="24"/>
      <c r="E47" s="295"/>
    </row>
    <row r="48" spans="1:8">
      <c r="A48" s="24"/>
      <c r="B48" s="24"/>
      <c r="C48" s="327"/>
      <c r="D48" s="24"/>
      <c r="E48" s="295"/>
    </row>
    <row r="49" spans="1:5">
      <c r="A49" s="24"/>
      <c r="B49" s="24"/>
      <c r="C49" s="327"/>
      <c r="D49" s="24"/>
      <c r="E49" s="295"/>
    </row>
    <row r="50" spans="1:5">
      <c r="A50" s="24"/>
      <c r="B50" s="24"/>
      <c r="C50" s="327"/>
      <c r="D50" s="24"/>
      <c r="E50" s="295"/>
    </row>
    <row r="51" spans="1:5">
      <c r="A51" s="24"/>
      <c r="B51" s="24"/>
      <c r="C51" s="327"/>
      <c r="D51" s="24"/>
      <c r="E51" s="295"/>
    </row>
    <row r="52" spans="1:5">
      <c r="A52" s="24"/>
      <c r="B52" s="24"/>
      <c r="C52" s="327"/>
      <c r="D52" s="24"/>
      <c r="E52" s="295"/>
    </row>
    <row r="53" spans="1:5">
      <c r="A53" s="24"/>
      <c r="B53" s="24"/>
      <c r="C53" s="327"/>
      <c r="D53" s="24"/>
      <c r="E53" s="295"/>
    </row>
    <row r="54" spans="1:5">
      <c r="A54" s="24"/>
      <c r="B54" s="24"/>
      <c r="C54" s="327"/>
      <c r="D54" s="24"/>
      <c r="E54" s="295"/>
    </row>
    <row r="55" spans="1:5">
      <c r="A55" s="24"/>
      <c r="B55" s="24"/>
      <c r="C55" s="327"/>
      <c r="D55" s="24"/>
      <c r="E55" s="295"/>
    </row>
    <row r="56" spans="1:5">
      <c r="A56" s="24"/>
      <c r="B56" s="24"/>
      <c r="C56" s="327"/>
      <c r="D56" s="24"/>
      <c r="E56" s="295"/>
    </row>
    <row r="57" spans="1:5">
      <c r="A57" s="24"/>
      <c r="B57" s="24"/>
      <c r="C57" s="327"/>
      <c r="D57" s="24"/>
      <c r="E57" s="295"/>
    </row>
    <row r="58" spans="1:5">
      <c r="A58" s="24"/>
      <c r="B58" s="24"/>
      <c r="C58" s="327"/>
      <c r="D58" s="24"/>
      <c r="E58" s="295"/>
    </row>
    <row r="59" spans="1:5">
      <c r="A59" s="24"/>
      <c r="B59" s="24"/>
      <c r="C59" s="327"/>
      <c r="D59" s="24"/>
      <c r="E59" s="295"/>
    </row>
    <row r="60" spans="1:5">
      <c r="A60" s="24"/>
      <c r="B60" s="24"/>
      <c r="C60" s="327"/>
      <c r="D60" s="24"/>
      <c r="E60" s="295"/>
    </row>
    <row r="61" spans="1:5">
      <c r="A61" s="24"/>
      <c r="B61" s="24"/>
      <c r="C61" s="327"/>
      <c r="D61" s="24"/>
      <c r="E61" s="295"/>
    </row>
    <row r="62" spans="1:5">
      <c r="A62" s="24"/>
      <c r="B62" s="24"/>
      <c r="C62" s="327"/>
      <c r="D62" s="24"/>
      <c r="E62" s="295"/>
    </row>
    <row r="63" spans="1:5">
      <c r="A63" s="24"/>
      <c r="B63" s="24"/>
      <c r="C63" s="327"/>
      <c r="D63" s="24"/>
      <c r="E63" s="295"/>
    </row>
    <row r="64" spans="1:5">
      <c r="A64" s="24"/>
      <c r="B64" s="24"/>
      <c r="C64" s="327"/>
      <c r="D64" s="24"/>
      <c r="E64" s="295"/>
    </row>
    <row r="65" spans="1:5">
      <c r="A65" s="24"/>
      <c r="B65" s="24"/>
      <c r="C65" s="327"/>
      <c r="D65" s="24"/>
      <c r="E65" s="295"/>
    </row>
    <row r="66" spans="1:5">
      <c r="A66" s="24"/>
      <c r="B66" s="24"/>
      <c r="C66" s="327"/>
      <c r="D66" s="24"/>
      <c r="E66" s="295"/>
    </row>
    <row r="67" spans="1:5">
      <c r="A67" s="24"/>
      <c r="B67" s="24"/>
      <c r="C67" s="327"/>
      <c r="D67" s="24"/>
      <c r="E67" s="295"/>
    </row>
    <row r="68" spans="1:5">
      <c r="A68" s="24"/>
      <c r="B68" s="24"/>
      <c r="C68" s="327"/>
      <c r="D68" s="24"/>
      <c r="E68" s="295"/>
    </row>
    <row r="69" spans="1:5">
      <c r="A69" s="24"/>
      <c r="B69" s="24"/>
      <c r="C69" s="327"/>
      <c r="D69" s="24"/>
      <c r="E69" s="295"/>
    </row>
    <row r="70" spans="1:5">
      <c r="A70" s="24"/>
      <c r="B70" s="24"/>
      <c r="C70" s="327"/>
      <c r="D70" s="24"/>
      <c r="E70" s="295"/>
    </row>
    <row r="71" spans="1:5">
      <c r="A71" s="24"/>
      <c r="B71" s="24"/>
      <c r="C71" s="327"/>
      <c r="D71" s="24"/>
      <c r="E71" s="295"/>
    </row>
    <row r="72" spans="1:5">
      <c r="A72" s="24"/>
      <c r="B72" s="24"/>
      <c r="C72" s="327"/>
      <c r="D72" s="24"/>
      <c r="E72" s="295"/>
    </row>
    <row r="73" spans="1:5">
      <c r="A73" s="451" t="s">
        <v>73</v>
      </c>
      <c r="B73" s="452"/>
      <c r="C73" s="277">
        <f>SUM(C4:C72)</f>
        <v>65300</v>
      </c>
      <c r="D73" s="278"/>
      <c r="E73" s="295"/>
    </row>
  </sheetData>
  <sortState ref="F2:H10">
    <sortCondition ref="F2"/>
  </sortState>
  <mergeCells count="5">
    <mergeCell ref="A1:B1"/>
    <mergeCell ref="A73:B73"/>
    <mergeCell ref="J3:L3"/>
    <mergeCell ref="F15:H15"/>
    <mergeCell ref="F14:H14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A4"/>
    </sheetView>
  </sheetViews>
  <sheetFormatPr defaultRowHeight="12.75"/>
  <sheetData>
    <row r="1" spans="1:2">
      <c r="A1">
        <v>16800</v>
      </c>
      <c r="B1" t="s">
        <v>223</v>
      </c>
    </row>
    <row r="2" spans="1:2">
      <c r="A2">
        <v>5000</v>
      </c>
      <c r="B2" t="s">
        <v>224</v>
      </c>
    </row>
    <row r="3" spans="1:2">
      <c r="A3">
        <v>2000</v>
      </c>
    </row>
    <row r="4" spans="1:2">
      <c r="A4">
        <f>SUM(A1:A3)</f>
        <v>23800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July'22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2022-08-15T20:56:36Z</dcterms:modified>
</cp:coreProperties>
</file>