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16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July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7" i="10"/>
  <c r="G10" i="19" l="1"/>
  <c r="L34" i="10" l="1"/>
  <c r="G13" i="19" l="1"/>
  <c r="E9" i="14" l="1"/>
  <c r="A4" i="21" l="1"/>
  <c r="Q8" i="10" l="1"/>
  <c r="B11" i="10" l="1"/>
  <c r="C73" i="19"/>
  <c r="C1" i="19" s="1"/>
  <c r="G37" i="19" l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<sst xmlns="http://schemas.openxmlformats.org/spreadsheetml/2006/main" count="492" uniqueCount="266">
  <si>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</si>
  <si>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</si>
  <si>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</si>
  <si>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</si>
  <si>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</si>
  <si>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</si>
  <si>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</si>
  <si>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</si>
  <si>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</si>
  <si>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</si>
  <si>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</si>
  <si>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</si>
  <si>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</si>
  <si>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</si>
  <si>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</si>
  <si>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</si>
  <si>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</si>
  <si>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</si>
  <si>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</si>
  <si>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</si>
  <si>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</si>
  <si>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</si>
  <si>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</si>
  <si>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</si>
  <si>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</si>
  <si>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</si>
  <si>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</si>
  <si>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</si>
  <si>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</si>
  <si>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</si>
  <si>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</si>
  <si>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</si>
  <si>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</si>
  <si>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</si>
  <si>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</si>
  <si>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</si>
  <si>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</si>
  <si>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</si>
  <si>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</si>
  <si>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</si>
  <si>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</si>
  <si>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</si>
  <si>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</si>
  <si>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</si>
  <si>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</si>
  <si>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</si>
  <si>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</si>
  <si>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</si>
  <si>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</si>
  <si>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</si>
  <si>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</si>
  <si>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</si>
  <si>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</si>
  <si>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</si>
  <si>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</si>
  <si>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</si>
  <si>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</si>
  <si>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</si>
  <si>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</si>
  <si>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</si>
  <si>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</si>
  <si>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</si>
  <si>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</si>
  <si>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</si>
  <si>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</si>
  <si>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</si>
  <si>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</si>
  <si>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</si>
  <si>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</si>
  <si>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</si>
  <si>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</si>
  <si>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</si>
  <si>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</si>
  <si>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</si>
  <si>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</si>
  <si>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</si>
  <si>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</si>
  <si>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</si>
  <si>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</si>
  <si>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</si>
  <si>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</si>
  <si>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</si>
  <si>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</si>
  <si>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</si>
  <si>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</si>
  <si>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</si>
  <si>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</si>
  <si>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</si>
  <si>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</si>
  <si>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</si>
  <si>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</si>
  <si>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</si>
  <si>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</si>
  <si>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</si>
  <si>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</si>
  <si>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</si>
  <si>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</si>
  <si>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</si>
  <si>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</si>
  <si>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</si>
  <si>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</si>
  <si>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</si>
  <si>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</si>
  <si>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</si>
  <si>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</si>
  <si>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</si>
  <si>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</si>
  <si>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</si>
  <si>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</si>
  <si>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</si>
  <si>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</si>
  <si>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</si>
  <si>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</si>
  <si>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</si>
  <si>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</si>
  <si>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</si>
  <si>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</si>
  <si>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</si>
  <si>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</si>
  <si>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</si>
  <si>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</si>
  <si>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</si>
  <si>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</si>
  <si>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</si>
  <si>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</si>
  <si>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</si>
  <si>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</si>
  <si>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</si>
  <si>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</si>
  <si>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</si>
  <si>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</si>
  <si>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</si>
  <si>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</si>
  <si>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</si>
  <si>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</si>
  <si>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</si>
  <si>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</si>
  <si>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</si>
  <si>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</si>
  <si>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</si>
  <si>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</si>
  <si>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</si>
  <si>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</si>
  <si>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</si>
  <si>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</si>
  <si>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</si>
  <si>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</si>
  <si>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</si>
  <si>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</si>
  <si>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</si>
  <si>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</si>
  <si>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</si>
  <si>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15.06.2022</t>
  </si>
  <si>
    <t>DOA Sojol (A13/128)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</si>
  <si>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</si>
  <si>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</si>
  <si>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</si>
  <si>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</si>
  <si>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</si>
  <si>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</si>
  <si>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</si>
  <si>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</si>
  <si>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</si>
  <si>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</si>
  <si>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</si>
  <si>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</si>
  <si>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</si>
  <si>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</si>
  <si>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</si>
  <si>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</si>
  <si>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</si>
  <si>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</si>
  <si>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</si>
  <si>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</si>
  <si>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</si>
  <si>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</si>
  <si>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</si>
  <si>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</si>
  <si>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</si>
  <si>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</si>
  <si>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</si>
  <si>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</si>
  <si>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</si>
  <si>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</si>
  <si>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 xml:space="preserve">Activision SALARY </t>
  </si>
  <si>
    <t>06.07.2022</t>
  </si>
  <si>
    <t xml:space="preserve"> Return Stock</t>
  </si>
  <si>
    <t>Exchange offer S22 Series=10000 July Ledger</t>
  </si>
  <si>
    <t>09.07.2022</t>
  </si>
  <si>
    <t>Activision Place Rent</t>
  </si>
  <si>
    <t>SO Campaign</t>
  </si>
  <si>
    <t>Symphony Office</t>
  </si>
  <si>
    <t>Hirok Bhai</t>
  </si>
  <si>
    <t>Bariola Sele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</si>
  <si>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</si>
  <si>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</si>
  <si>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</si>
  <si>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</si>
  <si>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</si>
  <si>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</si>
  <si>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</si>
  <si>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</si>
  <si>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</si>
  <si>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</si>
  <si>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</si>
  <si>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</si>
  <si>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</si>
  <si>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</si>
  <si>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</si>
  <si>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</si>
  <si>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</si>
  <si>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</si>
  <si>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</si>
  <si>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</si>
  <si>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</si>
  <si>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</si>
  <si>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Discount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</si>
  <si>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</si>
  <si>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</si>
  <si>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</si>
  <si>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</si>
  <si>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</si>
  <si>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</si>
  <si>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</si>
  <si>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</si>
  <si>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</si>
  <si>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</si>
  <si>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</si>
  <si>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</si>
  <si>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</si>
  <si>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</si>
  <si>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July Promo+Cash Back company given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</si>
  <si>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</si>
  <si>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</si>
  <si>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</si>
  <si>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</si>
  <si>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</si>
  <si>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</si>
  <si>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</si>
  <si>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</si>
  <si>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</si>
  <si>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</si>
  <si>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</si>
  <si>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</si>
  <si>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M=Likhin Telecom</t>
  </si>
  <si>
    <t>11.08.2022</t>
  </si>
  <si>
    <t>SAMSUNG Balance(-)</t>
  </si>
  <si>
    <t>Munna Promo</t>
  </si>
  <si>
    <t>SS Traders</t>
  </si>
  <si>
    <t>Bina Mobile</t>
  </si>
  <si>
    <t>D=S.S Traders</t>
  </si>
  <si>
    <t>N=Bina Mobile</t>
  </si>
  <si>
    <t>13.08.2022</t>
  </si>
  <si>
    <t>14.08.2022</t>
  </si>
  <si>
    <t>T-Shirt Cost</t>
  </si>
  <si>
    <t>15.08.2022</t>
  </si>
  <si>
    <t>Rasel June Disbusment</t>
  </si>
  <si>
    <t>June</t>
  </si>
  <si>
    <t>223200+49000=272200(June Com Given)</t>
  </si>
  <si>
    <t>Mum Will Be Given</t>
  </si>
  <si>
    <t>Nahid Zilani Mob</t>
  </si>
  <si>
    <t>S=Joly Press</t>
  </si>
  <si>
    <t>16.08.2022</t>
  </si>
  <si>
    <t>Date:16.08.2022</t>
  </si>
  <si>
    <t>16.08.202</t>
  </si>
  <si>
    <t>10 Lac taka Cash handover to A.M Tipu Boss(16.08.2022)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</si>
</sst>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6" fillId="35" borderId="2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4" fillId="42" borderId="57" xfId="0" applyFont="1" applyFill="1" applyBorder="1" applyAlignment="1">
      <alignment horizontal="center" vertical="center"/>
    </xf>
    <xf numFmtId="0" fontId="4" fillId="42" borderId="58" xfId="0" applyFont="1" applyFill="1" applyBorder="1" applyAlignment="1">
      <alignment horizontal="center" vertical="center"/>
    </xf>
    <xf numFmtId="0" fontId="4" fillId="42" borderId="59" xfId="0" applyFont="1" applyFill="1" applyBorder="1" applyAlignment="1">
      <alignment horizontal="center" vertical="center"/>
    </xf>
    <xf numFmtId="0" fontId="4" fillId="42" borderId="40" xfId="0" applyFont="1" applyFill="1" applyBorder="1" applyAlignment="1">
      <alignment horizontal="center"/>
    </xf>
    <xf numFmtId="0" fontId="4" fillId="42" borderId="41" xfId="0" applyFont="1" applyFill="1" applyBorder="1" applyAlignment="1">
      <alignment horizontal="center"/>
    </xf>
    <xf numFmtId="0" fontId="4" fillId="42" borderId="48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8"/>
      <c r="B1" s="388"/>
      <c r="C1" s="388"/>
      <c r="D1" s="388"/>
      <c r="E1" s="388"/>
      <c r="F1" s="388"/>
    </row>
    <row r="2" spans="1:8" ht="20.25">
      <c r="A2" s="389"/>
      <c r="B2" s="386" t="s">
        <v>14</v>
      </c>
      <c r="C2" s="386"/>
      <c r="D2" s="386"/>
      <c r="E2" s="386"/>
    </row>
    <row r="3" spans="1:8" ht="16.5" customHeight="1">
      <c r="A3" s="389"/>
      <c r="B3" s="387" t="s">
        <v>42</v>
      </c>
      <c r="C3" s="387"/>
      <c r="D3" s="387"/>
      <c r="E3" s="387"/>
    </row>
    <row r="4" spans="1:8" ht="15.75" customHeight="1">
      <c r="A4" s="389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389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8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9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389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9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9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389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9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9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9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389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38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9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F8" sqref="F8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388"/>
      <c r="B1" s="388"/>
      <c r="C1" s="388"/>
      <c r="D1" s="388"/>
      <c r="E1" s="388"/>
      <c r="F1" s="388"/>
    </row>
    <row r="2" spans="1:9" ht="20.25">
      <c r="A2" s="389"/>
      <c r="B2" s="386" t="s">
        <v>14</v>
      </c>
      <c r="C2" s="386"/>
      <c r="D2" s="386"/>
      <c r="E2" s="386"/>
    </row>
    <row r="3" spans="1:9" ht="16.5" customHeight="1">
      <c r="A3" s="389"/>
      <c r="B3" s="387" t="s">
        <v>210</v>
      </c>
      <c r="C3" s="387"/>
      <c r="D3" s="387"/>
      <c r="E3" s="387"/>
    </row>
    <row r="4" spans="1:9" ht="15.75" customHeight="1">
      <c r="A4" s="389"/>
      <c r="B4" s="22" t="s">
        <v>0</v>
      </c>
      <c r="C4" s="22" t="s">
        <v>8</v>
      </c>
      <c r="D4" s="22" t="s">
        <v>2</v>
      </c>
      <c r="E4" s="23" t="s">
        <v>1</v>
      </c>
      <c r="F4" s="237" t="s">
        <v>9</v>
      </c>
    </row>
    <row r="5" spans="1:9">
      <c r="A5" s="389"/>
      <c r="B5" s="24" t="s">
        <v>3</v>
      </c>
      <c r="C5" s="226">
        <v>0</v>
      </c>
      <c r="D5" s="226">
        <v>0</v>
      </c>
      <c r="E5" s="227">
        <f>C5-D5</f>
        <v>0</v>
      </c>
      <c r="F5" s="18"/>
      <c r="G5" s="2"/>
    </row>
    <row r="6" spans="1:9">
      <c r="A6" s="389"/>
      <c r="B6" s="26" t="s">
        <v>211</v>
      </c>
      <c r="C6" s="226">
        <v>0</v>
      </c>
      <c r="D6" s="226">
        <v>0</v>
      </c>
      <c r="E6" s="227">
        <f t="shared" ref="E6:E69" si="0">E5+C6-D6</f>
        <v>0</v>
      </c>
      <c r="F6" s="18"/>
      <c r="G6" s="19"/>
    </row>
    <row r="7" spans="1:9">
      <c r="A7" s="389"/>
      <c r="B7" s="26" t="s">
        <v>215</v>
      </c>
      <c r="C7" s="226">
        <v>0</v>
      </c>
      <c r="D7" s="226">
        <v>0</v>
      </c>
      <c r="E7" s="227">
        <f t="shared" si="0"/>
        <v>0</v>
      </c>
      <c r="F7" s="2"/>
      <c r="G7" s="2"/>
      <c r="H7" s="21"/>
      <c r="I7" s="21"/>
    </row>
    <row r="8" spans="1:9">
      <c r="A8" s="389"/>
      <c r="B8" s="26" t="s">
        <v>221</v>
      </c>
      <c r="C8" s="226">
        <v>0</v>
      </c>
      <c r="D8" s="226">
        <v>0</v>
      </c>
      <c r="E8" s="227">
        <f>E7+C8-D8</f>
        <v>0</v>
      </c>
      <c r="F8" s="2"/>
      <c r="G8" s="2"/>
      <c r="H8" s="21"/>
      <c r="I8" s="21"/>
    </row>
    <row r="9" spans="1:9">
      <c r="A9" s="389"/>
      <c r="B9" s="26" t="s">
        <v>225</v>
      </c>
      <c r="C9" s="226">
        <v>0</v>
      </c>
      <c r="D9" s="226">
        <v>0</v>
      </c>
      <c r="E9" s="227">
        <f t="shared" si="0"/>
        <v>0</v>
      </c>
      <c r="F9" s="2"/>
      <c r="G9" s="2"/>
      <c r="H9" s="21"/>
      <c r="I9" s="21"/>
    </row>
    <row r="10" spans="1:9">
      <c r="A10" s="389"/>
      <c r="B10" s="26" t="s">
        <v>229</v>
      </c>
      <c r="C10" s="228">
        <v>0</v>
      </c>
      <c r="D10" s="228">
        <v>0</v>
      </c>
      <c r="E10" s="227">
        <f t="shared" si="0"/>
        <v>0</v>
      </c>
      <c r="F10" s="2"/>
      <c r="G10" s="2"/>
      <c r="H10" s="21"/>
      <c r="I10" s="21"/>
    </row>
    <row r="11" spans="1:9">
      <c r="A11" s="389"/>
      <c r="B11" s="26" t="s">
        <v>230</v>
      </c>
      <c r="C11" s="226">
        <v>100000</v>
      </c>
      <c r="D11" s="226">
        <v>0</v>
      </c>
      <c r="E11" s="227">
        <f t="shared" si="0"/>
        <v>100000</v>
      </c>
      <c r="F11" s="2"/>
      <c r="G11" s="2"/>
      <c r="H11" s="21"/>
      <c r="I11" s="21"/>
    </row>
    <row r="12" spans="1:9">
      <c r="A12" s="389"/>
      <c r="B12" s="26" t="s">
        <v>234</v>
      </c>
      <c r="C12" s="226">
        <v>0</v>
      </c>
      <c r="D12" s="226">
        <v>0</v>
      </c>
      <c r="E12" s="227">
        <f t="shared" si="0"/>
        <v>100000</v>
      </c>
      <c r="F12" s="29"/>
      <c r="G12" s="2"/>
      <c r="H12" s="21"/>
      <c r="I12" s="21"/>
    </row>
    <row r="13" spans="1:9">
      <c r="A13" s="389"/>
      <c r="B13" s="26" t="s">
        <v>239</v>
      </c>
      <c r="C13" s="226">
        <v>0</v>
      </c>
      <c r="D13" s="226">
        <v>0</v>
      </c>
      <c r="E13" s="227">
        <f t="shared" si="0"/>
        <v>100000</v>
      </c>
      <c r="F13" s="29"/>
      <c r="G13" s="30"/>
      <c r="H13" s="21"/>
      <c r="I13" s="21"/>
    </row>
    <row r="14" spans="1:9">
      <c r="A14" s="389"/>
      <c r="B14" s="26" t="s">
        <v>241</v>
      </c>
      <c r="C14" s="226">
        <v>300000</v>
      </c>
      <c r="D14" s="226">
        <v>400000</v>
      </c>
      <c r="E14" s="227">
        <f t="shared" si="0"/>
        <v>0</v>
      </c>
      <c r="F14" s="29"/>
      <c r="G14" s="2"/>
      <c r="H14" s="21"/>
      <c r="I14" s="21"/>
    </row>
    <row r="15" spans="1:9">
      <c r="A15" s="389"/>
      <c r="B15" s="26" t="s">
        <v>245</v>
      </c>
      <c r="C15" s="226">
        <v>0</v>
      </c>
      <c r="D15" s="226">
        <v>0</v>
      </c>
      <c r="E15" s="227">
        <f t="shared" si="0"/>
        <v>0</v>
      </c>
      <c r="F15" s="2"/>
      <c r="G15" s="11"/>
      <c r="H15" s="21"/>
      <c r="I15" s="21"/>
    </row>
    <row r="16" spans="1:9">
      <c r="A16" s="389"/>
      <c r="B16" s="26" t="s">
        <v>252</v>
      </c>
      <c r="C16" s="226">
        <v>0</v>
      </c>
      <c r="D16" s="226">
        <v>0</v>
      </c>
      <c r="E16" s="227">
        <f t="shared" si="0"/>
        <v>0</v>
      </c>
      <c r="F16" s="20"/>
      <c r="G16" s="2"/>
      <c r="H16" s="21"/>
      <c r="I16" s="21"/>
    </row>
    <row r="17" spans="1:9">
      <c r="A17" s="389"/>
      <c r="B17" s="26" t="s">
        <v>255</v>
      </c>
      <c r="C17" s="226">
        <v>0</v>
      </c>
      <c r="D17" s="226">
        <v>0</v>
      </c>
      <c r="E17" s="227">
        <f t="shared" si="0"/>
        <v>0</v>
      </c>
      <c r="F17" s="29"/>
      <c r="G17" s="2"/>
      <c r="H17" s="21"/>
      <c r="I17" s="21"/>
    </row>
    <row r="18" spans="1:9">
      <c r="A18" s="389"/>
      <c r="B18" s="26" t="s">
        <v>262</v>
      </c>
      <c r="C18" s="226">
        <v>100000</v>
      </c>
      <c r="D18" s="226">
        <v>100000</v>
      </c>
      <c r="E18" s="227">
        <f>E17+C18-D18</f>
        <v>0</v>
      </c>
      <c r="F18" s="29"/>
      <c r="G18" s="2"/>
      <c r="H18" s="21"/>
      <c r="I18" s="21"/>
    </row>
    <row r="19" spans="1:9" ht="12.75" customHeight="1">
      <c r="A19" s="389"/>
      <c r="B19" s="26"/>
      <c r="C19" s="226"/>
      <c r="D19" s="228"/>
      <c r="E19" s="227">
        <f t="shared" si="0"/>
        <v>0</v>
      </c>
      <c r="F19" s="29"/>
      <c r="G19" s="2"/>
      <c r="H19" s="21"/>
      <c r="I19" s="21"/>
    </row>
    <row r="20" spans="1:9">
      <c r="A20" s="389"/>
      <c r="B20" s="26"/>
      <c r="C20" s="226"/>
      <c r="D20" s="226"/>
      <c r="E20" s="227">
        <f t="shared" si="0"/>
        <v>0</v>
      </c>
      <c r="F20" s="29"/>
      <c r="G20" s="2"/>
      <c r="H20" s="21"/>
      <c r="I20" s="21"/>
    </row>
    <row r="21" spans="1:9">
      <c r="A21" s="389"/>
      <c r="B21" s="26"/>
      <c r="C21" s="226"/>
      <c r="D21" s="226"/>
      <c r="E21" s="227">
        <f>E20+C21-D21</f>
        <v>0</v>
      </c>
      <c r="F21" s="2"/>
      <c r="G21" s="2"/>
      <c r="H21" s="21"/>
      <c r="I21" s="21"/>
    </row>
    <row r="22" spans="1:9">
      <c r="A22" s="389"/>
      <c r="B22" s="26"/>
      <c r="C22" s="226"/>
      <c r="D22" s="228"/>
      <c r="E22" s="227">
        <f t="shared" si="0"/>
        <v>0</v>
      </c>
      <c r="F22" s="29"/>
      <c r="G22" s="2"/>
      <c r="H22" s="21"/>
      <c r="I22" s="21"/>
    </row>
    <row r="23" spans="1:9">
      <c r="A23" s="389"/>
      <c r="B23" s="26"/>
      <c r="C23" s="226"/>
      <c r="D23" s="226"/>
      <c r="E23" s="227">
        <f>E22+C23-D23</f>
        <v>0</v>
      </c>
      <c r="F23" s="2"/>
      <c r="G23" s="2"/>
      <c r="H23" s="21"/>
      <c r="I23" s="21"/>
    </row>
    <row r="24" spans="1:9">
      <c r="A24" s="389"/>
      <c r="B24" s="26"/>
      <c r="C24" s="226"/>
      <c r="D24" s="228"/>
      <c r="E24" s="227">
        <f t="shared" si="0"/>
        <v>0</v>
      </c>
      <c r="F24" s="29"/>
      <c r="G24" s="2"/>
      <c r="H24" s="21"/>
      <c r="I24" s="21"/>
    </row>
    <row r="25" spans="1:9">
      <c r="A25" s="389"/>
      <c r="B25" s="26"/>
      <c r="C25" s="226"/>
      <c r="D25" s="226"/>
      <c r="E25" s="227">
        <f t="shared" si="0"/>
        <v>0</v>
      </c>
      <c r="F25" s="2"/>
      <c r="G25" s="2"/>
      <c r="H25" s="21"/>
      <c r="I25" s="21"/>
    </row>
    <row r="26" spans="1:9">
      <c r="A26" s="389"/>
      <c r="B26" s="26"/>
      <c r="C26" s="226"/>
      <c r="D26" s="226"/>
      <c r="E26" s="227">
        <f t="shared" si="0"/>
        <v>0</v>
      </c>
      <c r="F26" s="2"/>
      <c r="G26" s="2"/>
      <c r="H26" s="21"/>
      <c r="I26" s="21"/>
    </row>
    <row r="27" spans="1:9">
      <c r="A27" s="389"/>
      <c r="B27" s="26"/>
      <c r="C27" s="226"/>
      <c r="D27" s="226"/>
      <c r="E27" s="227">
        <f t="shared" si="0"/>
        <v>0</v>
      </c>
      <c r="F27" s="2"/>
      <c r="G27" s="247"/>
      <c r="H27" s="21"/>
      <c r="I27" s="21"/>
    </row>
    <row r="28" spans="1:9">
      <c r="A28" s="389"/>
      <c r="B28" s="26"/>
      <c r="C28" s="226"/>
      <c r="D28" s="228"/>
      <c r="E28" s="227">
        <f>E27+C28-D28</f>
        <v>0</v>
      </c>
      <c r="F28" s="29"/>
      <c r="G28" s="21"/>
      <c r="H28" s="21"/>
      <c r="I28" s="21"/>
    </row>
    <row r="29" spans="1:9">
      <c r="A29" s="389"/>
      <c r="B29" s="26"/>
      <c r="C29" s="226"/>
      <c r="D29" s="226"/>
      <c r="E29" s="227">
        <f t="shared" si="0"/>
        <v>0</v>
      </c>
      <c r="F29" s="2"/>
      <c r="G29" s="247"/>
      <c r="H29" s="21"/>
      <c r="I29" s="21"/>
    </row>
    <row r="30" spans="1:9">
      <c r="A30" s="389"/>
      <c r="B30" s="26"/>
      <c r="C30" s="226"/>
      <c r="D30" s="226"/>
      <c r="E30" s="227">
        <f t="shared" si="0"/>
        <v>0</v>
      </c>
      <c r="F30" s="2"/>
      <c r="G30" s="21"/>
      <c r="H30" s="21"/>
      <c r="I30" s="21"/>
    </row>
    <row r="31" spans="1:9">
      <c r="A31" s="389"/>
      <c r="B31" s="26"/>
      <c r="C31" s="226"/>
      <c r="D31" s="226"/>
      <c r="E31" s="227">
        <f t="shared" si="0"/>
        <v>0</v>
      </c>
      <c r="F31" s="2"/>
      <c r="G31" s="21"/>
      <c r="H31" s="21"/>
      <c r="I31" s="21"/>
    </row>
    <row r="32" spans="1:9">
      <c r="A32" s="389"/>
      <c r="B32" s="26"/>
      <c r="C32" s="226"/>
      <c r="D32" s="226"/>
      <c r="E32" s="227">
        <f>E31+C32-D32</f>
        <v>0</v>
      </c>
      <c r="F32" s="2"/>
      <c r="G32" s="21"/>
      <c r="H32" s="21"/>
      <c r="I32" s="21"/>
    </row>
    <row r="33" spans="1:9">
      <c r="A33" s="389"/>
      <c r="B33" s="26"/>
      <c r="C33" s="226"/>
      <c r="D33" s="228"/>
      <c r="E33" s="227">
        <f t="shared" si="0"/>
        <v>0</v>
      </c>
      <c r="F33" s="11"/>
      <c r="G33" s="21"/>
      <c r="H33" s="21"/>
      <c r="I33" s="21"/>
    </row>
    <row r="34" spans="1:9">
      <c r="A34" s="389"/>
      <c r="B34" s="26"/>
      <c r="C34" s="226"/>
      <c r="D34" s="226"/>
      <c r="E34" s="227">
        <f t="shared" si="0"/>
        <v>0</v>
      </c>
      <c r="F34" s="2"/>
      <c r="G34" s="21"/>
      <c r="H34" s="21"/>
      <c r="I34" s="21"/>
    </row>
    <row r="35" spans="1:9">
      <c r="A35" s="389"/>
      <c r="B35" s="26"/>
      <c r="C35" s="226"/>
      <c r="D35" s="226"/>
      <c r="E35" s="227">
        <f t="shared" si="0"/>
        <v>0</v>
      </c>
      <c r="F35" s="2"/>
      <c r="G35" s="21"/>
      <c r="H35" s="21"/>
      <c r="I35" s="21"/>
    </row>
    <row r="36" spans="1:9">
      <c r="A36" s="389"/>
      <c r="B36" s="26"/>
      <c r="C36" s="226"/>
      <c r="D36" s="226"/>
      <c r="E36" s="227">
        <f t="shared" si="0"/>
        <v>0</v>
      </c>
      <c r="F36" s="2"/>
      <c r="G36" s="21"/>
      <c r="H36" s="21"/>
      <c r="I36" s="21"/>
    </row>
    <row r="37" spans="1:9">
      <c r="A37" s="389"/>
      <c r="B37" s="26"/>
      <c r="C37" s="226"/>
      <c r="D37" s="226"/>
      <c r="E37" s="227">
        <f t="shared" si="0"/>
        <v>0</v>
      </c>
      <c r="F37" s="2"/>
      <c r="G37" s="21"/>
      <c r="H37" s="21"/>
      <c r="I37" s="21"/>
    </row>
    <row r="38" spans="1:9">
      <c r="A38" s="389"/>
      <c r="B38" s="26"/>
      <c r="C38" s="226"/>
      <c r="D38" s="226"/>
      <c r="E38" s="227">
        <f t="shared" si="0"/>
        <v>0</v>
      </c>
      <c r="F38" s="2"/>
      <c r="G38" s="21"/>
      <c r="H38" s="21"/>
      <c r="I38" s="21"/>
    </row>
    <row r="39" spans="1:9">
      <c r="A39" s="389"/>
      <c r="B39" s="26"/>
      <c r="C39" s="226"/>
      <c r="D39" s="226"/>
      <c r="E39" s="227">
        <f t="shared" si="0"/>
        <v>0</v>
      </c>
      <c r="F39" s="2"/>
      <c r="G39" s="21"/>
      <c r="H39" s="21"/>
      <c r="I39" s="21"/>
    </row>
    <row r="40" spans="1:9">
      <c r="A40" s="389"/>
      <c r="B40" s="26"/>
      <c r="C40" s="226"/>
      <c r="D40" s="226"/>
      <c r="E40" s="227">
        <f t="shared" si="0"/>
        <v>0</v>
      </c>
      <c r="F40" s="2"/>
      <c r="G40" s="21"/>
      <c r="H40" s="21"/>
      <c r="I40" s="21"/>
    </row>
    <row r="41" spans="1:9">
      <c r="A41" s="389"/>
      <c r="B41" s="26"/>
      <c r="C41" s="226"/>
      <c r="D41" s="226"/>
      <c r="E41" s="227">
        <f t="shared" si="0"/>
        <v>0</v>
      </c>
      <c r="F41" s="2"/>
      <c r="G41" s="21"/>
      <c r="H41" s="21"/>
      <c r="I41" s="21"/>
    </row>
    <row r="42" spans="1:9">
      <c r="A42" s="389"/>
      <c r="B42" s="26"/>
      <c r="C42" s="226"/>
      <c r="D42" s="226"/>
      <c r="E42" s="227">
        <f t="shared" si="0"/>
        <v>0</v>
      </c>
      <c r="F42" s="2"/>
      <c r="G42" s="21"/>
      <c r="H42" s="21"/>
      <c r="I42" s="21"/>
    </row>
    <row r="43" spans="1:9">
      <c r="A43" s="389"/>
      <c r="B43" s="26"/>
      <c r="C43" s="226"/>
      <c r="D43" s="226"/>
      <c r="E43" s="227">
        <f t="shared" si="0"/>
        <v>0</v>
      </c>
      <c r="F43" s="2"/>
      <c r="G43" s="21"/>
      <c r="H43" s="21"/>
      <c r="I43" s="21"/>
    </row>
    <row r="44" spans="1:9">
      <c r="A44" s="389"/>
      <c r="B44" s="26"/>
      <c r="C44" s="226"/>
      <c r="D44" s="226"/>
      <c r="E44" s="227">
        <f t="shared" si="0"/>
        <v>0</v>
      </c>
      <c r="F44" s="2"/>
      <c r="G44" s="21"/>
      <c r="H44" s="21"/>
      <c r="I44" s="21"/>
    </row>
    <row r="45" spans="1:9">
      <c r="A45" s="389"/>
      <c r="B45" s="26"/>
      <c r="C45" s="226"/>
      <c r="D45" s="226"/>
      <c r="E45" s="227">
        <f t="shared" si="0"/>
        <v>0</v>
      </c>
      <c r="F45" s="2"/>
      <c r="G45" s="21"/>
      <c r="H45" s="21"/>
      <c r="I45" s="21"/>
    </row>
    <row r="46" spans="1:9">
      <c r="A46" s="389"/>
      <c r="B46" s="26"/>
      <c r="C46" s="226"/>
      <c r="D46" s="226"/>
      <c r="E46" s="227">
        <f t="shared" si="0"/>
        <v>0</v>
      </c>
      <c r="F46" s="2"/>
      <c r="G46" s="21"/>
      <c r="H46" s="21"/>
      <c r="I46" s="21"/>
    </row>
    <row r="47" spans="1:9">
      <c r="A47" s="389"/>
      <c r="B47" s="26"/>
      <c r="C47" s="226"/>
      <c r="D47" s="226"/>
      <c r="E47" s="227">
        <f t="shared" si="0"/>
        <v>0</v>
      </c>
      <c r="F47" s="2"/>
      <c r="G47" s="21"/>
      <c r="H47" s="21"/>
      <c r="I47" s="21"/>
    </row>
    <row r="48" spans="1:9">
      <c r="A48" s="389"/>
      <c r="B48" s="26"/>
      <c r="C48" s="226"/>
      <c r="D48" s="226"/>
      <c r="E48" s="227">
        <f t="shared" si="0"/>
        <v>0</v>
      </c>
      <c r="F48" s="2"/>
      <c r="G48" s="21"/>
      <c r="H48" s="21"/>
      <c r="I48" s="21"/>
    </row>
    <row r="49" spans="1:9">
      <c r="A49" s="389"/>
      <c r="B49" s="26"/>
      <c r="C49" s="226"/>
      <c r="D49" s="226"/>
      <c r="E49" s="227">
        <f t="shared" si="0"/>
        <v>0</v>
      </c>
      <c r="F49" s="2"/>
      <c r="G49" s="21"/>
      <c r="H49" s="21"/>
      <c r="I49" s="21"/>
    </row>
    <row r="50" spans="1:9">
      <c r="A50" s="389"/>
      <c r="B50" s="26"/>
      <c r="C50" s="226"/>
      <c r="D50" s="226"/>
      <c r="E50" s="227">
        <f t="shared" si="0"/>
        <v>0</v>
      </c>
      <c r="F50" s="2"/>
      <c r="G50" s="21"/>
      <c r="H50" s="21"/>
      <c r="I50" s="21"/>
    </row>
    <row r="51" spans="1:9">
      <c r="A51" s="389"/>
      <c r="B51" s="26"/>
      <c r="C51" s="226"/>
      <c r="D51" s="226"/>
      <c r="E51" s="227">
        <f t="shared" si="0"/>
        <v>0</v>
      </c>
      <c r="F51" s="2"/>
      <c r="G51" s="21"/>
      <c r="H51" s="21"/>
      <c r="I51" s="21"/>
    </row>
    <row r="52" spans="1:9">
      <c r="A52" s="389"/>
      <c r="B52" s="26"/>
      <c r="C52" s="226"/>
      <c r="D52" s="226"/>
      <c r="E52" s="227">
        <f t="shared" si="0"/>
        <v>0</v>
      </c>
      <c r="F52" s="2"/>
      <c r="G52" s="21"/>
      <c r="H52" s="21"/>
      <c r="I52" s="21"/>
    </row>
    <row r="53" spans="1:9">
      <c r="A53" s="389"/>
      <c r="B53" s="26"/>
      <c r="C53" s="226"/>
      <c r="D53" s="226"/>
      <c r="E53" s="227">
        <f t="shared" si="0"/>
        <v>0</v>
      </c>
      <c r="F53" s="2"/>
      <c r="G53" s="21"/>
      <c r="H53" s="21"/>
      <c r="I53" s="21"/>
    </row>
    <row r="54" spans="1:9">
      <c r="A54" s="389"/>
      <c r="B54" s="26"/>
      <c r="C54" s="226"/>
      <c r="D54" s="226"/>
      <c r="E54" s="227">
        <f t="shared" si="0"/>
        <v>0</v>
      </c>
      <c r="F54" s="2"/>
      <c r="G54" s="21"/>
      <c r="H54" s="21"/>
      <c r="I54" s="21"/>
    </row>
    <row r="55" spans="1:9">
      <c r="A55" s="389"/>
      <c r="B55" s="26"/>
      <c r="C55" s="226"/>
      <c r="D55" s="226"/>
      <c r="E55" s="227">
        <f t="shared" si="0"/>
        <v>0</v>
      </c>
      <c r="F55" s="2"/>
      <c r="G55" s="21"/>
      <c r="H55" s="21"/>
      <c r="I55" s="21"/>
    </row>
    <row r="56" spans="1:9">
      <c r="A56" s="389"/>
      <c r="B56" s="26"/>
      <c r="C56" s="226"/>
      <c r="D56" s="226"/>
      <c r="E56" s="227">
        <f t="shared" si="0"/>
        <v>0</v>
      </c>
      <c r="F56" s="2"/>
      <c r="G56" s="21"/>
      <c r="H56" s="21"/>
      <c r="I56" s="21"/>
    </row>
    <row r="57" spans="1:9">
      <c r="A57" s="389"/>
      <c r="B57" s="26"/>
      <c r="C57" s="226"/>
      <c r="D57" s="226"/>
      <c r="E57" s="227">
        <f t="shared" si="0"/>
        <v>0</v>
      </c>
      <c r="F57" s="2"/>
    </row>
    <row r="58" spans="1:9">
      <c r="A58" s="389"/>
      <c r="B58" s="26"/>
      <c r="C58" s="226"/>
      <c r="D58" s="226"/>
      <c r="E58" s="227">
        <f t="shared" si="0"/>
        <v>0</v>
      </c>
      <c r="F58" s="2"/>
    </row>
    <row r="59" spans="1:9">
      <c r="A59" s="389"/>
      <c r="B59" s="26"/>
      <c r="C59" s="226"/>
      <c r="D59" s="226"/>
      <c r="E59" s="227">
        <f t="shared" si="0"/>
        <v>0</v>
      </c>
      <c r="F59" s="2"/>
    </row>
    <row r="60" spans="1:9">
      <c r="A60" s="389"/>
      <c r="B60" s="26"/>
      <c r="C60" s="226"/>
      <c r="D60" s="226"/>
      <c r="E60" s="227">
        <f t="shared" si="0"/>
        <v>0</v>
      </c>
      <c r="F60" s="2"/>
    </row>
    <row r="61" spans="1:9">
      <c r="A61" s="389"/>
      <c r="B61" s="26"/>
      <c r="C61" s="226"/>
      <c r="D61" s="226"/>
      <c r="E61" s="227">
        <f t="shared" si="0"/>
        <v>0</v>
      </c>
      <c r="F61" s="2"/>
    </row>
    <row r="62" spans="1:9">
      <c r="A62" s="389"/>
      <c r="B62" s="26"/>
      <c r="C62" s="226"/>
      <c r="D62" s="226"/>
      <c r="E62" s="227">
        <f t="shared" si="0"/>
        <v>0</v>
      </c>
      <c r="F62" s="2"/>
    </row>
    <row r="63" spans="1:9">
      <c r="A63" s="389"/>
      <c r="B63" s="26"/>
      <c r="C63" s="226"/>
      <c r="D63" s="226"/>
      <c r="E63" s="227">
        <f t="shared" si="0"/>
        <v>0</v>
      </c>
      <c r="F63" s="2"/>
    </row>
    <row r="64" spans="1:9">
      <c r="A64" s="389"/>
      <c r="B64" s="26"/>
      <c r="C64" s="226"/>
      <c r="D64" s="226"/>
      <c r="E64" s="227">
        <f t="shared" si="0"/>
        <v>0</v>
      </c>
      <c r="F64" s="2"/>
    </row>
    <row r="65" spans="1:7">
      <c r="A65" s="389"/>
      <c r="B65" s="26"/>
      <c r="C65" s="226"/>
      <c r="D65" s="226"/>
      <c r="E65" s="227">
        <f t="shared" si="0"/>
        <v>0</v>
      </c>
      <c r="F65" s="2"/>
    </row>
    <row r="66" spans="1:7">
      <c r="A66" s="389"/>
      <c r="B66" s="26"/>
      <c r="C66" s="226"/>
      <c r="D66" s="226"/>
      <c r="E66" s="227">
        <f t="shared" si="0"/>
        <v>0</v>
      </c>
      <c r="F66" s="2"/>
    </row>
    <row r="67" spans="1:7">
      <c r="A67" s="389"/>
      <c r="B67" s="26"/>
      <c r="C67" s="226"/>
      <c r="D67" s="226"/>
      <c r="E67" s="227">
        <f t="shared" si="0"/>
        <v>0</v>
      </c>
      <c r="F67" s="2"/>
    </row>
    <row r="68" spans="1:7">
      <c r="A68" s="389"/>
      <c r="B68" s="26"/>
      <c r="C68" s="226"/>
      <c r="D68" s="226"/>
      <c r="E68" s="227">
        <f t="shared" si="0"/>
        <v>0</v>
      </c>
      <c r="F68" s="2"/>
    </row>
    <row r="69" spans="1:7">
      <c r="A69" s="389"/>
      <c r="B69" s="26"/>
      <c r="C69" s="226"/>
      <c r="D69" s="226"/>
      <c r="E69" s="227">
        <f t="shared" si="0"/>
        <v>0</v>
      </c>
      <c r="F69" s="2"/>
    </row>
    <row r="70" spans="1:7">
      <c r="A70" s="389"/>
      <c r="B70" s="26"/>
      <c r="C70" s="226"/>
      <c r="D70" s="226"/>
      <c r="E70" s="227">
        <f t="shared" ref="E70:E82" si="1">E69+C70-D70</f>
        <v>0</v>
      </c>
      <c r="F70" s="2"/>
    </row>
    <row r="71" spans="1:7">
      <c r="A71" s="389"/>
      <c r="B71" s="26"/>
      <c r="C71" s="226"/>
      <c r="D71" s="226"/>
      <c r="E71" s="227">
        <f t="shared" si="1"/>
        <v>0</v>
      </c>
      <c r="F71" s="2"/>
    </row>
    <row r="72" spans="1:7">
      <c r="A72" s="389"/>
      <c r="B72" s="26"/>
      <c r="C72" s="226"/>
      <c r="D72" s="226"/>
      <c r="E72" s="227">
        <f t="shared" si="1"/>
        <v>0</v>
      </c>
      <c r="F72" s="2"/>
    </row>
    <row r="73" spans="1:7">
      <c r="A73" s="389"/>
      <c r="B73" s="26"/>
      <c r="C73" s="226"/>
      <c r="D73" s="226"/>
      <c r="E73" s="227">
        <f t="shared" si="1"/>
        <v>0</v>
      </c>
      <c r="F73" s="2"/>
    </row>
    <row r="74" spans="1:7">
      <c r="A74" s="389"/>
      <c r="B74" s="26"/>
      <c r="C74" s="226"/>
      <c r="D74" s="226"/>
      <c r="E74" s="227">
        <f t="shared" si="1"/>
        <v>0</v>
      </c>
      <c r="F74" s="2"/>
    </row>
    <row r="75" spans="1:7">
      <c r="A75" s="389"/>
      <c r="B75" s="26"/>
      <c r="C75" s="226"/>
      <c r="D75" s="226"/>
      <c r="E75" s="227">
        <f t="shared" si="1"/>
        <v>0</v>
      </c>
      <c r="F75" s="2"/>
    </row>
    <row r="76" spans="1:7">
      <c r="A76" s="389"/>
      <c r="B76" s="26"/>
      <c r="C76" s="226"/>
      <c r="D76" s="226"/>
      <c r="E76" s="227">
        <f t="shared" si="1"/>
        <v>0</v>
      </c>
      <c r="F76" s="2"/>
    </row>
    <row r="77" spans="1:7">
      <c r="A77" s="389"/>
      <c r="B77" s="26"/>
      <c r="C77" s="226"/>
      <c r="D77" s="226"/>
      <c r="E77" s="227">
        <f t="shared" si="1"/>
        <v>0</v>
      </c>
      <c r="F77" s="2"/>
    </row>
    <row r="78" spans="1:7">
      <c r="A78" s="389"/>
      <c r="B78" s="26"/>
      <c r="C78" s="226"/>
      <c r="D78" s="226"/>
      <c r="E78" s="227">
        <f t="shared" si="1"/>
        <v>0</v>
      </c>
      <c r="F78" s="2"/>
    </row>
    <row r="79" spans="1:7">
      <c r="A79" s="389"/>
      <c r="B79" s="26"/>
      <c r="C79" s="226"/>
      <c r="D79" s="226"/>
      <c r="E79" s="227">
        <f t="shared" si="1"/>
        <v>0</v>
      </c>
      <c r="F79" s="18"/>
      <c r="G79" s="2"/>
    </row>
    <row r="80" spans="1:7">
      <c r="A80" s="389"/>
      <c r="B80" s="26"/>
      <c r="C80" s="226"/>
      <c r="D80" s="226"/>
      <c r="E80" s="227">
        <f t="shared" si="1"/>
        <v>0</v>
      </c>
      <c r="F80" s="18"/>
      <c r="G80" s="2"/>
    </row>
    <row r="81" spans="1:7">
      <c r="A81" s="389"/>
      <c r="B81" s="26"/>
      <c r="C81" s="226"/>
      <c r="D81" s="226"/>
      <c r="E81" s="227">
        <f t="shared" si="1"/>
        <v>0</v>
      </c>
      <c r="F81" s="18"/>
      <c r="G81" s="2"/>
    </row>
    <row r="82" spans="1:7">
      <c r="A82" s="389"/>
      <c r="B82" s="26"/>
      <c r="C82" s="226"/>
      <c r="D82" s="226"/>
      <c r="E82" s="227">
        <f t="shared" si="1"/>
        <v>0</v>
      </c>
      <c r="F82" s="18"/>
      <c r="G82" s="2"/>
    </row>
    <row r="83" spans="1:7">
      <c r="A83" s="389"/>
      <c r="B83" s="31"/>
      <c r="C83" s="227">
        <f>SUM(C5:C72)</f>
        <v>500000</v>
      </c>
      <c r="D83" s="227">
        <f>SUM(D5:D77)</f>
        <v>500000</v>
      </c>
      <c r="E83" s="229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392" t="s">
        <v>14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4" s="60" customFormat="1" ht="18">
      <c r="A2" s="393" t="s">
        <v>62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</row>
    <row r="3" spans="1:24" s="61" customFormat="1" ht="16.5" thickBot="1">
      <c r="A3" s="394" t="s">
        <v>212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6"/>
      <c r="S3" s="45"/>
      <c r="T3" s="7"/>
      <c r="U3" s="7"/>
      <c r="V3" s="7"/>
      <c r="W3" s="7"/>
      <c r="X3" s="16"/>
    </row>
    <row r="4" spans="1:24" s="62" customFormat="1" ht="12.75" customHeight="1">
      <c r="A4" s="397" t="s">
        <v>27</v>
      </c>
      <c r="B4" s="399" t="s">
        <v>28</v>
      </c>
      <c r="C4" s="401" t="s">
        <v>29</v>
      </c>
      <c r="D4" s="401" t="s">
        <v>30</v>
      </c>
      <c r="E4" s="401" t="s">
        <v>31</v>
      </c>
      <c r="F4" s="401" t="s">
        <v>190</v>
      </c>
      <c r="G4" s="401" t="s">
        <v>32</v>
      </c>
      <c r="H4" s="401" t="s">
        <v>155</v>
      </c>
      <c r="I4" s="401" t="s">
        <v>154</v>
      </c>
      <c r="J4" s="401" t="s">
        <v>33</v>
      </c>
      <c r="K4" s="401" t="s">
        <v>34</v>
      </c>
      <c r="L4" s="401" t="s">
        <v>102</v>
      </c>
      <c r="M4" s="401" t="s">
        <v>254</v>
      </c>
      <c r="N4" s="401" t="s">
        <v>35</v>
      </c>
      <c r="O4" s="390" t="s">
        <v>111</v>
      </c>
      <c r="P4" s="403" t="s">
        <v>216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398"/>
      <c r="B5" s="400"/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391"/>
      <c r="P5" s="404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211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215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221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225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229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230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234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239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241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245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252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253</v>
      </c>
      <c r="B17" s="77">
        <v>500</v>
      </c>
      <c r="C17" s="70"/>
      <c r="D17" s="78"/>
      <c r="E17" s="78"/>
      <c r="F17" s="78"/>
      <c r="G17" s="78"/>
      <c r="H17" s="78"/>
      <c r="I17" s="78"/>
      <c r="J17" s="78">
        <v>30</v>
      </c>
      <c r="K17" s="78"/>
      <c r="L17" s="78"/>
      <c r="M17" s="78">
        <v>12800</v>
      </c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255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 t="s">
        <v>262</v>
      </c>
      <c r="B19" s="77">
        <v>700</v>
      </c>
      <c r="C19" s="70"/>
      <c r="D19" s="78"/>
      <c r="E19" s="78"/>
      <c r="F19" s="78"/>
      <c r="G19" s="78"/>
      <c r="H19" s="78"/>
      <c r="I19" s="78"/>
      <c r="J19" s="78">
        <v>30</v>
      </c>
      <c r="K19" s="78"/>
      <c r="L19" s="78"/>
      <c r="M19" s="78"/>
      <c r="N19" s="108"/>
      <c r="O19" s="80"/>
      <c r="P19" s="80"/>
      <c r="Q19" s="74">
        <f t="shared" si="0"/>
        <v>730</v>
      </c>
      <c r="R19" s="75"/>
      <c r="S19" s="6"/>
      <c r="T19" s="32"/>
      <c r="U19" s="32"/>
      <c r="V19" s="32"/>
      <c r="W19" s="32"/>
    </row>
    <row r="20" spans="1:23" s="13" customFormat="1">
      <c r="A20" s="69"/>
      <c r="B20" s="77"/>
      <c r="C20" s="70"/>
      <c r="D20" s="78"/>
      <c r="E20" s="78"/>
      <c r="F20" s="107"/>
      <c r="G20" s="78"/>
      <c r="H20" s="78"/>
      <c r="I20" s="78"/>
      <c r="J20" s="78"/>
      <c r="K20" s="78"/>
      <c r="L20" s="78"/>
      <c r="M20" s="78"/>
      <c r="N20" s="107"/>
      <c r="O20" s="78"/>
      <c r="P20" s="80"/>
      <c r="Q20" s="74">
        <f t="shared" si="0"/>
        <v>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8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5150</v>
      </c>
      <c r="C37" s="94">
        <f t="shared" ref="C37:P37" si="1">SUM(C6:C36)</f>
        <v>0</v>
      </c>
      <c r="D37" s="94">
        <f t="shared" si="1"/>
        <v>2860</v>
      </c>
      <c r="E37" s="94">
        <f t="shared" si="1"/>
        <v>380</v>
      </c>
      <c r="F37" s="94">
        <f t="shared" si="1"/>
        <v>0</v>
      </c>
      <c r="G37" s="94">
        <f>SUM(G6:G36)</f>
        <v>250</v>
      </c>
      <c r="H37" s="94">
        <f t="shared" si="1"/>
        <v>90</v>
      </c>
      <c r="I37" s="94">
        <f t="shared" si="1"/>
        <v>0</v>
      </c>
      <c r="J37" s="94">
        <f t="shared" si="1"/>
        <v>1185</v>
      </c>
      <c r="K37" s="94">
        <f t="shared" si="1"/>
        <v>700</v>
      </c>
      <c r="L37" s="94">
        <f t="shared" si="1"/>
        <v>0</v>
      </c>
      <c r="M37" s="94">
        <f t="shared" si="1"/>
        <v>12800</v>
      </c>
      <c r="N37" s="110">
        <f t="shared" si="1"/>
        <v>455</v>
      </c>
      <c r="O37" s="94">
        <f t="shared" si="1"/>
        <v>350</v>
      </c>
      <c r="P37" s="95">
        <f t="shared" si="1"/>
        <v>0</v>
      </c>
      <c r="Q37" s="96">
        <f>SUM(Q6:Q36)</f>
        <v>24220</v>
      </c>
      <c r="S37" s="234"/>
      <c r="T37" s="234"/>
      <c r="U37" s="234"/>
      <c r="V37" s="234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4" customFormat="1">
      <c r="A44" s="234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64" zoomScale="130" zoomScaleNormal="130" workbookViewId="0">
      <selection activeCell="E81" sqref="E81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10" t="s">
        <v>14</v>
      </c>
      <c r="B1" s="411"/>
      <c r="C1" s="411"/>
      <c r="D1" s="411"/>
      <c r="E1" s="411"/>
      <c r="F1" s="412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13" t="s">
        <v>214</v>
      </c>
      <c r="B2" s="414"/>
      <c r="C2" s="414"/>
      <c r="D2" s="414"/>
      <c r="E2" s="414"/>
      <c r="F2" s="415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16" t="s">
        <v>61</v>
      </c>
      <c r="B3" s="417"/>
      <c r="C3" s="417"/>
      <c r="D3" s="417"/>
      <c r="E3" s="417"/>
      <c r="F3" s="418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36" t="s">
        <v>0</v>
      </c>
      <c r="B4" s="176" t="s">
        <v>15</v>
      </c>
      <c r="C4" s="337" t="s">
        <v>16</v>
      </c>
      <c r="D4" s="176" t="s">
        <v>17</v>
      </c>
      <c r="E4" s="176" t="s">
        <v>18</v>
      </c>
      <c r="F4" s="338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34" t="s">
        <v>211</v>
      </c>
      <c r="B5" s="335">
        <v>30188</v>
      </c>
      <c r="C5" s="183">
        <v>1091665</v>
      </c>
      <c r="D5" s="335">
        <v>2100</v>
      </c>
      <c r="E5" s="335">
        <f>C5+D5</f>
        <v>1093765</v>
      </c>
      <c r="F5" s="297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215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221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225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29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229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30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230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31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234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29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239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29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241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31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245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30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252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29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253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29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255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 t="s">
        <v>262</v>
      </c>
      <c r="B18" s="44">
        <v>436461</v>
      </c>
      <c r="C18" s="47">
        <v>351726</v>
      </c>
      <c r="D18" s="44">
        <v>730</v>
      </c>
      <c r="E18" s="44">
        <f t="shared" si="0"/>
        <v>352456</v>
      </c>
      <c r="F18" s="331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/>
      <c r="B19" s="44"/>
      <c r="C19" s="47"/>
      <c r="D19" s="44"/>
      <c r="E19" s="44">
        <f>C19+D19</f>
        <v>0</v>
      </c>
      <c r="F19" s="330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30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32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30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30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30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29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29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2"/>
      <c r="D32" s="121"/>
      <c r="E32" s="121">
        <f t="shared" si="0"/>
        <v>0</v>
      </c>
      <c r="F32" s="333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30">
        <f>SUM(B5:B32)</f>
        <v>3335387</v>
      </c>
      <c r="C33" s="231">
        <f>SUM(C5:C32)</f>
        <v>3540721</v>
      </c>
      <c r="D33" s="230">
        <f>SUM(D5:D32)</f>
        <v>11370</v>
      </c>
      <c r="E33" s="230">
        <f>SUM(E5:E32)</f>
        <v>3552091</v>
      </c>
      <c r="F33" s="230">
        <f>B33-E33</f>
        <v>-216704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07" t="s">
        <v>19</v>
      </c>
      <c r="C35" s="407"/>
      <c r="D35" s="407"/>
      <c r="E35" s="407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6" t="s">
        <v>99</v>
      </c>
      <c r="C37" s="119" t="s">
        <v>100</v>
      </c>
      <c r="D37" s="318">
        <v>16000</v>
      </c>
      <c r="E37" s="297" t="s">
        <v>156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10000</v>
      </c>
      <c r="E38" s="167" t="s">
        <v>252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164</v>
      </c>
      <c r="D39" s="319">
        <v>28100</v>
      </c>
      <c r="E39" s="168" t="s">
        <v>167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319">
        <v>20000</v>
      </c>
      <c r="E40" s="167" t="s">
        <v>225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209</v>
      </c>
      <c r="D41" s="197">
        <v>6230</v>
      </c>
      <c r="E41" s="168" t="s">
        <v>208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347" t="s">
        <v>191</v>
      </c>
      <c r="B42" s="348" t="s">
        <v>192</v>
      </c>
      <c r="C42" s="349" t="s">
        <v>193</v>
      </c>
      <c r="D42" s="350">
        <v>13000</v>
      </c>
      <c r="E42" s="351" t="s">
        <v>253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3000</v>
      </c>
      <c r="E43" s="167"/>
      <c r="F43" s="125"/>
      <c r="G43" s="408"/>
      <c r="H43" s="408"/>
      <c r="I43" s="408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/>
      <c r="B44" s="254"/>
      <c r="C44" s="255"/>
      <c r="D44" s="197"/>
      <c r="E44" s="167"/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3" t="s">
        <v>76</v>
      </c>
      <c r="B46" s="356" t="s">
        <v>106</v>
      </c>
      <c r="C46" s="284"/>
      <c r="D46" s="357">
        <v>85100</v>
      </c>
      <c r="E46" s="285" t="s">
        <v>255</v>
      </c>
      <c r="F46" s="122"/>
      <c r="G46" s="181" t="s">
        <v>67</v>
      </c>
      <c r="H46" s="182"/>
      <c r="I46" s="183">
        <v>30000</v>
      </c>
      <c r="J46" s="119" t="s">
        <v>194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3" t="s">
        <v>76</v>
      </c>
      <c r="B47" s="286" t="s">
        <v>77</v>
      </c>
      <c r="C47" s="287"/>
      <c r="D47" s="288">
        <v>135296</v>
      </c>
      <c r="E47" s="289" t="s">
        <v>255</v>
      </c>
      <c r="F47" s="123"/>
      <c r="G47" s="178" t="s">
        <v>106</v>
      </c>
      <c r="H47" s="50"/>
      <c r="I47" s="47">
        <v>89100</v>
      </c>
      <c r="J47" s="47" t="s">
        <v>185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3" t="s">
        <v>218</v>
      </c>
      <c r="B48" s="291" t="s">
        <v>219</v>
      </c>
      <c r="C48" s="287"/>
      <c r="D48" s="288">
        <v>81566</v>
      </c>
      <c r="E48" s="289" t="s">
        <v>215</v>
      </c>
      <c r="F48" s="123"/>
      <c r="G48" s="178" t="s">
        <v>77</v>
      </c>
      <c r="H48" s="50"/>
      <c r="I48" s="47">
        <v>223715</v>
      </c>
      <c r="J48" s="162" t="s">
        <v>208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3" t="s">
        <v>218</v>
      </c>
      <c r="B49" s="290" t="s">
        <v>70</v>
      </c>
      <c r="C49" s="287"/>
      <c r="D49" s="288">
        <v>99850</v>
      </c>
      <c r="E49" s="289" t="s">
        <v>239</v>
      </c>
      <c r="F49" s="123"/>
      <c r="G49" s="178" t="s">
        <v>200</v>
      </c>
      <c r="H49" s="50"/>
      <c r="I49" s="47">
        <v>20900</v>
      </c>
      <c r="J49" s="162" t="s">
        <v>199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3" t="s">
        <v>79</v>
      </c>
      <c r="B50" s="290" t="s">
        <v>83</v>
      </c>
      <c r="C50" s="287"/>
      <c r="D50" s="288">
        <v>349537</v>
      </c>
      <c r="E50" s="289" t="s">
        <v>252</v>
      </c>
      <c r="F50" s="123"/>
      <c r="G50" s="166" t="s">
        <v>70</v>
      </c>
      <c r="H50" s="51"/>
      <c r="I50" s="160">
        <v>135000</v>
      </c>
      <c r="J50" s="161" t="s">
        <v>198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3" t="s">
        <v>79</v>
      </c>
      <c r="B51" s="290" t="s">
        <v>226</v>
      </c>
      <c r="C51" s="287"/>
      <c r="D51" s="288">
        <v>161693</v>
      </c>
      <c r="E51" s="289" t="s">
        <v>225</v>
      </c>
      <c r="F51" s="123"/>
      <c r="G51" s="178" t="s">
        <v>83</v>
      </c>
      <c r="H51" s="50"/>
      <c r="I51" s="47">
        <v>338280</v>
      </c>
      <c r="J51" s="162" t="s">
        <v>207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3" t="s">
        <v>76</v>
      </c>
      <c r="B52" s="291" t="s">
        <v>248</v>
      </c>
      <c r="C52" s="287"/>
      <c r="D52" s="288">
        <v>16125</v>
      </c>
      <c r="E52" s="292" t="s">
        <v>245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3"/>
      <c r="B53" s="290"/>
      <c r="C53" s="287"/>
      <c r="D53" s="288"/>
      <c r="E53" s="292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83"/>
      <c r="B54" s="290"/>
      <c r="C54" s="287"/>
      <c r="D54" s="288"/>
      <c r="E54" s="292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83"/>
      <c r="B55" s="286"/>
      <c r="C55" s="287"/>
      <c r="D55" s="288"/>
      <c r="E55" s="292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94"/>
      <c r="B56" s="293"/>
      <c r="C56" s="287"/>
      <c r="D56" s="288"/>
      <c r="E56" s="292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8" t="s">
        <v>74</v>
      </c>
      <c r="B57" s="269" t="s">
        <v>75</v>
      </c>
      <c r="C57" s="270"/>
      <c r="D57" s="271">
        <v>287810</v>
      </c>
      <c r="E57" s="272" t="s">
        <v>264</v>
      </c>
      <c r="F57" s="123"/>
      <c r="G57" s="178" t="s">
        <v>75</v>
      </c>
      <c r="H57" s="50"/>
      <c r="I57" s="47">
        <v>300000</v>
      </c>
      <c r="J57" s="162" t="s">
        <v>208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8" t="s">
        <v>68</v>
      </c>
      <c r="B58" s="275" t="s">
        <v>171</v>
      </c>
      <c r="C58" s="270"/>
      <c r="D58" s="271">
        <v>300000</v>
      </c>
      <c r="E58" s="273" t="s">
        <v>262</v>
      </c>
      <c r="F58" s="123"/>
      <c r="G58" s="178" t="s">
        <v>84</v>
      </c>
      <c r="H58" s="50"/>
      <c r="I58" s="47">
        <v>40000</v>
      </c>
      <c r="J58" s="162" t="s">
        <v>208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8" t="s">
        <v>68</v>
      </c>
      <c r="B59" s="269" t="s">
        <v>94</v>
      </c>
      <c r="C59" s="270"/>
      <c r="D59" s="271">
        <v>31230</v>
      </c>
      <c r="E59" s="273" t="s">
        <v>239</v>
      </c>
      <c r="F59" s="123"/>
      <c r="G59" s="178" t="s">
        <v>118</v>
      </c>
      <c r="H59" s="50"/>
      <c r="I59" s="47">
        <v>95000</v>
      </c>
      <c r="J59" s="162" t="s">
        <v>208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8" t="s">
        <v>242</v>
      </c>
      <c r="B60" s="275" t="s">
        <v>243</v>
      </c>
      <c r="C60" s="270"/>
      <c r="D60" s="271">
        <v>10000</v>
      </c>
      <c r="E60" s="272" t="s">
        <v>241</v>
      </c>
      <c r="F60" s="123"/>
      <c r="G60" s="166" t="s">
        <v>80</v>
      </c>
      <c r="H60" s="51"/>
      <c r="I60" s="160">
        <v>40000</v>
      </c>
      <c r="J60" s="161" t="s">
        <v>196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8" t="s">
        <v>68</v>
      </c>
      <c r="B61" s="274" t="s">
        <v>80</v>
      </c>
      <c r="C61" s="270"/>
      <c r="D61" s="271">
        <v>30000</v>
      </c>
      <c r="E61" s="272" t="s">
        <v>255</v>
      </c>
      <c r="F61" s="125"/>
      <c r="G61" s="178" t="s">
        <v>94</v>
      </c>
      <c r="H61" s="50"/>
      <c r="I61" s="47">
        <v>350680</v>
      </c>
      <c r="J61" s="162" t="s">
        <v>208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8"/>
      <c r="B62" s="269"/>
      <c r="C62" s="270"/>
      <c r="D62" s="271"/>
      <c r="E62" s="282"/>
      <c r="F62" s="122"/>
      <c r="G62" s="178" t="s">
        <v>171</v>
      </c>
      <c r="H62" s="50"/>
      <c r="I62" s="47">
        <v>300000</v>
      </c>
      <c r="J62" s="163" t="s">
        <v>170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8"/>
      <c r="B63" s="269"/>
      <c r="C63" s="270"/>
      <c r="D63" s="271"/>
      <c r="E63" s="273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8"/>
      <c r="B64" s="269"/>
      <c r="C64" s="270"/>
      <c r="D64" s="271"/>
      <c r="E64" s="273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8"/>
      <c r="B65" s="269"/>
      <c r="C65" s="270"/>
      <c r="D65" s="271"/>
      <c r="E65" s="273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8"/>
      <c r="B66" s="269"/>
      <c r="C66" s="270"/>
      <c r="D66" s="271"/>
      <c r="E66" s="272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8"/>
      <c r="B67" s="269"/>
      <c r="C67" s="270"/>
      <c r="D67" s="271"/>
      <c r="E67" s="273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2" t="s">
        <v>65</v>
      </c>
      <c r="B68" s="263" t="s">
        <v>69</v>
      </c>
      <c r="C68" s="264"/>
      <c r="D68" s="353">
        <v>318463</v>
      </c>
      <c r="E68" s="267" t="s">
        <v>262</v>
      </c>
      <c r="F68" s="123"/>
      <c r="G68" s="178" t="s">
        <v>69</v>
      </c>
      <c r="H68" s="50"/>
      <c r="I68" s="47">
        <v>331480</v>
      </c>
      <c r="J68" s="47" t="s">
        <v>199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2" t="s">
        <v>65</v>
      </c>
      <c r="B69" s="263" t="s">
        <v>66</v>
      </c>
      <c r="C69" s="264"/>
      <c r="D69" s="353">
        <v>302529</v>
      </c>
      <c r="E69" s="267" t="s">
        <v>252</v>
      </c>
      <c r="F69" s="55">
        <v>8072</v>
      </c>
      <c r="G69" s="178" t="s">
        <v>66</v>
      </c>
      <c r="H69" s="50"/>
      <c r="I69" s="47">
        <v>259160</v>
      </c>
      <c r="J69" s="111" t="s">
        <v>208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2" t="s">
        <v>65</v>
      </c>
      <c r="B70" s="263" t="s">
        <v>78</v>
      </c>
      <c r="C70" s="264"/>
      <c r="D70" s="353">
        <v>391653</v>
      </c>
      <c r="E70" s="267" t="s">
        <v>255</v>
      </c>
      <c r="F70" s="300"/>
      <c r="G70" s="166" t="s">
        <v>78</v>
      </c>
      <c r="H70" s="51"/>
      <c r="I70" s="160">
        <v>327740</v>
      </c>
      <c r="J70" s="161" t="s">
        <v>208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2" t="s">
        <v>65</v>
      </c>
      <c r="B71" s="263" t="s">
        <v>105</v>
      </c>
      <c r="C71" s="264"/>
      <c r="D71" s="353">
        <v>66145</v>
      </c>
      <c r="E71" s="276" t="s">
        <v>262</v>
      </c>
      <c r="F71" s="300"/>
      <c r="G71" s="306" t="s">
        <v>105</v>
      </c>
      <c r="H71" s="53"/>
      <c r="I71" s="47">
        <v>40080</v>
      </c>
      <c r="J71" s="111" t="s">
        <v>188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2" t="s">
        <v>65</v>
      </c>
      <c r="B72" s="263" t="s">
        <v>101</v>
      </c>
      <c r="C72" s="264"/>
      <c r="D72" s="353">
        <v>271949</v>
      </c>
      <c r="E72" s="266" t="s">
        <v>252</v>
      </c>
      <c r="F72" s="125"/>
      <c r="G72" s="166" t="s">
        <v>101</v>
      </c>
      <c r="H72" s="51"/>
      <c r="I72" s="160">
        <v>291330</v>
      </c>
      <c r="J72" s="161" t="s">
        <v>207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2" t="s">
        <v>65</v>
      </c>
      <c r="B73" s="263" t="s">
        <v>82</v>
      </c>
      <c r="C73" s="264"/>
      <c r="D73" s="353">
        <v>209997</v>
      </c>
      <c r="E73" s="267" t="s">
        <v>262</v>
      </c>
      <c r="F73" s="125"/>
      <c r="G73" s="178" t="s">
        <v>82</v>
      </c>
      <c r="H73" s="50"/>
      <c r="I73" s="47">
        <v>227650</v>
      </c>
      <c r="J73" s="162" t="s">
        <v>208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2" t="s">
        <v>65</v>
      </c>
      <c r="B74" s="263" t="s">
        <v>249</v>
      </c>
      <c r="C74" s="264"/>
      <c r="D74" s="265">
        <v>61308</v>
      </c>
      <c r="E74" s="267" t="s">
        <v>245</v>
      </c>
      <c r="F74" s="300"/>
      <c r="G74" s="166" t="s">
        <v>99</v>
      </c>
      <c r="H74" s="51" t="s">
        <v>100</v>
      </c>
      <c r="I74" s="160">
        <v>16000</v>
      </c>
      <c r="J74" s="161" t="s">
        <v>156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2" t="s">
        <v>65</v>
      </c>
      <c r="B75" s="263" t="s">
        <v>260</v>
      </c>
      <c r="C75" s="264"/>
      <c r="D75" s="265">
        <v>8000</v>
      </c>
      <c r="E75" s="267" t="s">
        <v>255</v>
      </c>
      <c r="F75" s="300"/>
      <c r="G75" s="178" t="s">
        <v>120</v>
      </c>
      <c r="H75" s="50" t="s">
        <v>121</v>
      </c>
      <c r="I75" s="47">
        <v>4000</v>
      </c>
      <c r="J75" s="111" t="s">
        <v>183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2"/>
      <c r="B76" s="263"/>
      <c r="C76" s="264"/>
      <c r="D76" s="265"/>
      <c r="E76" s="267"/>
      <c r="F76" s="123"/>
      <c r="G76" s="166" t="s">
        <v>129</v>
      </c>
      <c r="H76" s="51" t="s">
        <v>164</v>
      </c>
      <c r="I76" s="160">
        <v>28100</v>
      </c>
      <c r="J76" s="160" t="s">
        <v>167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2"/>
      <c r="B77" s="263"/>
      <c r="C77" s="264"/>
      <c r="D77" s="265"/>
      <c r="E77" s="267"/>
      <c r="F77" s="123"/>
      <c r="G77" s="178" t="s">
        <v>107</v>
      </c>
      <c r="H77" s="50" t="s">
        <v>108</v>
      </c>
      <c r="I77" s="47">
        <v>23000</v>
      </c>
      <c r="J77" s="162" t="s">
        <v>183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2"/>
      <c r="B78" s="263"/>
      <c r="C78" s="264"/>
      <c r="D78" s="265"/>
      <c r="E78" s="276"/>
      <c r="F78" s="123"/>
      <c r="G78" s="178" t="s">
        <v>119</v>
      </c>
      <c r="H78" s="50" t="s">
        <v>151</v>
      </c>
      <c r="I78" s="47">
        <v>3840</v>
      </c>
      <c r="J78" s="162" t="s">
        <v>203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2"/>
      <c r="B79" s="263"/>
      <c r="C79" s="264"/>
      <c r="D79" s="265"/>
      <c r="E79" s="266"/>
      <c r="F79" s="123"/>
      <c r="G79" s="178" t="s">
        <v>123</v>
      </c>
      <c r="H79" s="50" t="s">
        <v>209</v>
      </c>
      <c r="I79" s="47">
        <v>6230</v>
      </c>
      <c r="J79" s="162" t="s">
        <v>208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2"/>
      <c r="B80" s="263"/>
      <c r="C80" s="264"/>
      <c r="D80" s="265"/>
      <c r="E80" s="267"/>
      <c r="F80" s="123" t="s">
        <v>12</v>
      </c>
      <c r="G80" s="178" t="s">
        <v>192</v>
      </c>
      <c r="H80" s="50" t="s">
        <v>193</v>
      </c>
      <c r="I80" s="47">
        <v>8000</v>
      </c>
      <c r="J80" s="162" t="s">
        <v>195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5"/>
      <c r="B81" s="49"/>
      <c r="C81" s="111"/>
      <c r="D81" s="199"/>
      <c r="E81" s="170"/>
      <c r="F81" s="123"/>
      <c r="G81" s="178" t="s">
        <v>201</v>
      </c>
      <c r="H81" s="50" t="s">
        <v>202</v>
      </c>
      <c r="I81" s="47">
        <v>2000</v>
      </c>
      <c r="J81" s="162" t="s">
        <v>199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5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5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215"/>
      <c r="B84" s="49"/>
      <c r="C84" s="111"/>
      <c r="D84" s="199"/>
      <c r="E84" s="170"/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225"/>
      <c r="B85" s="49"/>
      <c r="C85" s="111"/>
      <c r="D85" s="199"/>
      <c r="E85" s="170"/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5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5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5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5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214"/>
      <c r="B90" s="49"/>
      <c r="C90" s="111"/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214"/>
      <c r="B91" s="49"/>
      <c r="C91" s="111"/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15"/>
      <c r="B92" s="49"/>
      <c r="C92" s="111"/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15"/>
      <c r="B93" s="49"/>
      <c r="C93" s="111"/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15"/>
      <c r="B94" s="48"/>
      <c r="C94" s="111"/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5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5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5"/>
      <c r="B97" s="49"/>
      <c r="C97" s="217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5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5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5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5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5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5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5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5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5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5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5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5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5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5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5"/>
      <c r="B112" s="48"/>
      <c r="C112" s="217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5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5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5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5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5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6"/>
      <c r="B118" s="165"/>
      <c r="C118" s="111"/>
      <c r="D118" s="232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05" t="s">
        <v>25</v>
      </c>
      <c r="B119" s="406"/>
      <c r="C119" s="409"/>
      <c r="D119" s="201">
        <f>SUM(D37:D118)</f>
        <v>3314581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05" t="s">
        <v>26</v>
      </c>
      <c r="B121" s="406"/>
      <c r="C121" s="406"/>
      <c r="D121" s="201">
        <f>D119+L121</f>
        <v>3314581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4"/>
  <sheetViews>
    <sheetView tabSelected="1" topLeftCell="A23" zoomScaleNormal="100" workbookViewId="0">
      <selection activeCell="E37" sqref="E37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19" t="s">
        <v>85</v>
      </c>
      <c r="B1" s="420"/>
      <c r="C1" s="420"/>
      <c r="D1" s="420"/>
      <c r="E1" s="421"/>
      <c r="F1" s="5"/>
      <c r="G1" s="5"/>
      <c r="H1" s="5"/>
      <c r="I1" s="434"/>
      <c r="J1" s="434"/>
      <c r="K1" s="434"/>
    </row>
    <row r="2" spans="1:18" ht="20.25">
      <c r="A2" s="428" t="s">
        <v>60</v>
      </c>
      <c r="B2" s="429"/>
      <c r="C2" s="429"/>
      <c r="D2" s="429"/>
      <c r="E2" s="430"/>
      <c r="F2" s="5"/>
      <c r="G2" s="5"/>
      <c r="H2" s="5"/>
      <c r="I2" s="237" t="s">
        <v>87</v>
      </c>
      <c r="J2" s="237" t="s">
        <v>93</v>
      </c>
      <c r="K2" s="237" t="s">
        <v>88</v>
      </c>
      <c r="L2" s="237" t="s">
        <v>4</v>
      </c>
      <c r="M2" s="237" t="s">
        <v>89</v>
      </c>
    </row>
    <row r="3" spans="1:18" ht="23.25">
      <c r="A3" s="422" t="s">
        <v>263</v>
      </c>
      <c r="B3" s="423"/>
      <c r="C3" s="423"/>
      <c r="D3" s="423"/>
      <c r="E3" s="424"/>
      <c r="F3" s="5"/>
      <c r="G3" s="10"/>
      <c r="H3" s="10"/>
      <c r="I3" s="24" t="s">
        <v>90</v>
      </c>
      <c r="J3" s="307">
        <v>30000</v>
      </c>
      <c r="K3" s="299">
        <v>10000</v>
      </c>
      <c r="L3" s="30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1" t="s">
        <v>63</v>
      </c>
      <c r="B4" s="432"/>
      <c r="C4" s="432"/>
      <c r="D4" s="432"/>
      <c r="E4" s="433"/>
      <c r="F4" s="5"/>
      <c r="G4" s="40"/>
      <c r="H4" s="40"/>
      <c r="I4" s="24" t="s">
        <v>91</v>
      </c>
      <c r="J4" s="307">
        <v>9000</v>
      </c>
      <c r="K4" s="307">
        <v>5900</v>
      </c>
      <c r="L4" s="307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1" t="s">
        <v>58</v>
      </c>
      <c r="B5" s="223">
        <v>13000000</v>
      </c>
      <c r="C5" s="37"/>
      <c r="D5" s="37" t="s">
        <v>10</v>
      </c>
      <c r="E5" s="240">
        <v>11158785</v>
      </c>
      <c r="F5" s="33"/>
      <c r="G5" s="236"/>
      <c r="H5" s="236"/>
      <c r="I5" s="24" t="s">
        <v>86</v>
      </c>
      <c r="J5" s="307">
        <v>24500</v>
      </c>
      <c r="K5" s="299">
        <v>10000</v>
      </c>
      <c r="L5" s="307">
        <f t="shared" si="0"/>
        <v>34500</v>
      </c>
      <c r="M5" s="24" t="s">
        <v>92</v>
      </c>
      <c r="O5" s="7"/>
      <c r="P5" s="7"/>
      <c r="Q5" s="354">
        <v>40500</v>
      </c>
      <c r="R5" s="354" t="s">
        <v>204</v>
      </c>
    </row>
    <row r="6" spans="1:18" ht="21.75">
      <c r="A6" s="239" t="s">
        <v>6</v>
      </c>
      <c r="B6" s="223">
        <v>71247</v>
      </c>
      <c r="C6" s="39"/>
      <c r="D6" s="37" t="s">
        <v>186</v>
      </c>
      <c r="E6" s="240">
        <v>149890</v>
      </c>
      <c r="F6" s="7"/>
      <c r="G6" s="281"/>
      <c r="H6" s="233"/>
      <c r="I6" s="24" t="s">
        <v>86</v>
      </c>
      <c r="J6" s="307">
        <v>29500</v>
      </c>
      <c r="K6" s="299">
        <v>10000</v>
      </c>
      <c r="L6" s="307">
        <f t="shared" si="0"/>
        <v>39500</v>
      </c>
      <c r="M6" s="24" t="s">
        <v>92</v>
      </c>
      <c r="N6" s="7"/>
      <c r="P6" s="7"/>
      <c r="Q6" s="354">
        <v>35000</v>
      </c>
      <c r="R6" s="354" t="s">
        <v>205</v>
      </c>
    </row>
    <row r="7" spans="1:18" ht="21.75">
      <c r="A7" s="241"/>
      <c r="B7" s="223"/>
      <c r="C7" s="39"/>
      <c r="D7" s="37" t="s">
        <v>64</v>
      </c>
      <c r="E7" s="240">
        <v>2805</v>
      </c>
      <c r="F7" s="7"/>
      <c r="G7" s="280"/>
      <c r="H7" s="233"/>
      <c r="I7" s="307" t="s">
        <v>86</v>
      </c>
      <c r="J7" s="307">
        <v>35000</v>
      </c>
      <c r="K7" s="307">
        <v>10000</v>
      </c>
      <c r="L7" s="307">
        <f t="shared" si="0"/>
        <v>45000</v>
      </c>
      <c r="M7" s="307" t="s">
        <v>92</v>
      </c>
      <c r="N7" s="308" t="s">
        <v>98</v>
      </c>
      <c r="P7" s="7"/>
      <c r="Q7" s="354">
        <v>28100</v>
      </c>
      <c r="R7" s="354" t="s">
        <v>206</v>
      </c>
    </row>
    <row r="8" spans="1:18" ht="21.75">
      <c r="A8" s="239"/>
      <c r="B8" s="223"/>
      <c r="C8" s="37"/>
      <c r="D8" s="366"/>
      <c r="E8" s="240"/>
      <c r="F8" s="7"/>
      <c r="G8" s="219"/>
      <c r="H8" s="219"/>
      <c r="I8" s="307" t="s">
        <v>86</v>
      </c>
      <c r="J8" s="307"/>
      <c r="K8" s="307">
        <v>10000</v>
      </c>
      <c r="L8" s="307">
        <f t="shared" si="0"/>
        <v>10000</v>
      </c>
      <c r="M8" s="307" t="s">
        <v>78</v>
      </c>
      <c r="N8" s="308" t="s">
        <v>103</v>
      </c>
      <c r="O8" s="7"/>
      <c r="P8" s="7"/>
      <c r="Q8" s="355">
        <f>SUM(Q5:Q7)</f>
        <v>103600</v>
      </c>
      <c r="R8" s="299" t="s">
        <v>4</v>
      </c>
    </row>
    <row r="9" spans="1:18" ht="23.25">
      <c r="A9" s="239" t="s">
        <v>81</v>
      </c>
      <c r="B9" s="223">
        <v>24220</v>
      </c>
      <c r="C9" s="38"/>
      <c r="D9" s="366" t="s">
        <v>11</v>
      </c>
      <c r="E9" s="257">
        <v>3314581</v>
      </c>
      <c r="F9" s="7"/>
      <c r="G9" s="104"/>
      <c r="H9" s="104"/>
      <c r="I9" s="307" t="s">
        <v>110</v>
      </c>
      <c r="J9" s="307">
        <v>19250</v>
      </c>
      <c r="K9" s="307">
        <v>0</v>
      </c>
      <c r="L9" s="307">
        <f t="shared" si="0"/>
        <v>19250</v>
      </c>
      <c r="M9" s="24" t="s">
        <v>78</v>
      </c>
      <c r="N9" s="308" t="s">
        <v>109</v>
      </c>
      <c r="O9" s="7"/>
      <c r="P9" s="7"/>
      <c r="Q9" s="7"/>
      <c r="R9" s="7"/>
    </row>
    <row r="10" spans="1:18" ht="23.25">
      <c r="A10" s="239" t="s">
        <v>213</v>
      </c>
      <c r="B10" s="223">
        <v>0</v>
      </c>
      <c r="C10" s="38"/>
      <c r="D10" s="366" t="s">
        <v>246</v>
      </c>
      <c r="E10" s="352">
        <v>-1964481</v>
      </c>
      <c r="F10" s="7"/>
      <c r="G10" s="219"/>
      <c r="H10" s="219"/>
      <c r="I10" s="24" t="s">
        <v>114</v>
      </c>
      <c r="J10" s="307">
        <v>16500</v>
      </c>
      <c r="K10" s="307">
        <v>0</v>
      </c>
      <c r="L10" s="307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20" t="s">
        <v>104</v>
      </c>
      <c r="B11" s="314">
        <f>B6-B9-B10</f>
        <v>47027</v>
      </c>
      <c r="C11" s="38"/>
      <c r="D11" s="37"/>
      <c r="E11" s="242"/>
      <c r="F11" s="7"/>
      <c r="G11" s="219"/>
      <c r="H11" s="219"/>
      <c r="I11" s="298" t="s">
        <v>86</v>
      </c>
      <c r="J11" s="31">
        <v>29500</v>
      </c>
      <c r="K11" s="31">
        <v>10000</v>
      </c>
      <c r="L11" s="307">
        <f t="shared" si="0"/>
        <v>39500</v>
      </c>
      <c r="M11" s="31" t="s">
        <v>83</v>
      </c>
      <c r="N11" s="298" t="s">
        <v>134</v>
      </c>
      <c r="O11" s="7"/>
      <c r="P11" s="7"/>
      <c r="Q11" s="7"/>
      <c r="R11" s="7"/>
    </row>
    <row r="12" spans="1:18" ht="21.75">
      <c r="A12" s="241"/>
      <c r="B12" s="223"/>
      <c r="C12" s="38"/>
      <c r="D12" s="303" t="s">
        <v>137</v>
      </c>
      <c r="E12" s="304">
        <v>98150</v>
      </c>
      <c r="F12" s="7" t="s">
        <v>39</v>
      </c>
      <c r="G12" s="219"/>
      <c r="H12" s="220"/>
      <c r="I12" s="31" t="s">
        <v>116</v>
      </c>
      <c r="J12" s="31">
        <v>22500</v>
      </c>
      <c r="K12" s="299">
        <v>10000</v>
      </c>
      <c r="L12" s="307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6" customFormat="1" ht="21.75">
      <c r="A13" s="365"/>
      <c r="B13" s="305"/>
      <c r="C13" s="38"/>
      <c r="D13" s="303" t="s">
        <v>126</v>
      </c>
      <c r="E13" s="304">
        <v>36170</v>
      </c>
      <c r="F13" s="7"/>
      <c r="G13" s="219"/>
      <c r="H13" s="220"/>
      <c r="I13" s="298" t="s">
        <v>132</v>
      </c>
      <c r="J13" s="31"/>
      <c r="K13" s="299">
        <v>10000</v>
      </c>
      <c r="L13" s="307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41"/>
      <c r="B14" s="223"/>
      <c r="C14" s="38"/>
      <c r="D14" s="303" t="s">
        <v>112</v>
      </c>
      <c r="E14" s="304">
        <v>185410</v>
      </c>
      <c r="F14" s="7"/>
      <c r="G14" s="249" t="s">
        <v>12</v>
      </c>
      <c r="H14" s="221"/>
      <c r="I14" s="298" t="s">
        <v>131</v>
      </c>
      <c r="J14" s="31"/>
      <c r="K14" s="31">
        <v>10000</v>
      </c>
      <c r="L14" s="307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241"/>
      <c r="B15" s="223"/>
      <c r="C15" s="38"/>
      <c r="D15" s="303" t="s">
        <v>197</v>
      </c>
      <c r="E15" s="304">
        <v>18690</v>
      </c>
      <c r="F15" s="7"/>
      <c r="G15" s="250"/>
      <c r="H15" s="221"/>
      <c r="I15" s="31"/>
      <c r="J15" s="31"/>
      <c r="K15" s="31"/>
      <c r="L15" s="307">
        <f t="shared" si="0"/>
        <v>0</v>
      </c>
      <c r="M15" s="31"/>
      <c r="N15" s="309"/>
      <c r="O15" s="7"/>
      <c r="P15" s="7"/>
      <c r="Q15" s="7"/>
      <c r="R15" s="7"/>
    </row>
    <row r="16" spans="1:18" ht="21.75">
      <c r="A16" s="241"/>
      <c r="B16" s="305"/>
      <c r="C16" s="38"/>
      <c r="D16" s="258"/>
      <c r="E16" s="259"/>
      <c r="F16" s="5"/>
      <c r="G16" s="12"/>
      <c r="H16" s="279"/>
      <c r="I16" s="31"/>
      <c r="J16" s="31"/>
      <c r="K16" s="31"/>
      <c r="L16" s="307">
        <f t="shared" si="0"/>
        <v>0</v>
      </c>
      <c r="M16" s="31"/>
      <c r="N16" s="309"/>
      <c r="O16" s="7"/>
      <c r="P16" s="7"/>
      <c r="Q16" s="7"/>
      <c r="R16" s="7"/>
    </row>
    <row r="17" spans="1:18" ht="21.75">
      <c r="A17" s="239" t="s">
        <v>5</v>
      </c>
      <c r="B17" s="224">
        <f>B5-B14+B15</f>
        <v>13000000</v>
      </c>
      <c r="C17" s="38"/>
      <c r="D17" s="38" t="s">
        <v>7</v>
      </c>
      <c r="E17" s="242">
        <f>SUM(E5:E16)</f>
        <v>13000000</v>
      </c>
      <c r="F17" s="5"/>
      <c r="G17" s="105">
        <f>B17-E17</f>
        <v>0</v>
      </c>
      <c r="H17" s="279"/>
      <c r="I17" s="435" t="s">
        <v>135</v>
      </c>
      <c r="J17" s="435"/>
      <c r="K17" s="435"/>
      <c r="L17" s="310">
        <f>SUM(L3:L16)</f>
        <v>311650</v>
      </c>
      <c r="M17" s="310"/>
      <c r="N17" s="7"/>
      <c r="O17" s="7"/>
      <c r="P17" s="7"/>
      <c r="Q17" s="7"/>
      <c r="R17" s="7"/>
    </row>
    <row r="18" spans="1:18" ht="21.75">
      <c r="A18" s="239"/>
      <c r="B18" s="238" t="s">
        <v>12</v>
      </c>
      <c r="C18" s="38"/>
      <c r="D18" s="38"/>
      <c r="E18" s="243"/>
      <c r="F18" s="5"/>
      <c r="G18" s="9"/>
      <c r="H18" s="279"/>
      <c r="I18" s="436" t="s">
        <v>96</v>
      </c>
      <c r="J18" s="436"/>
      <c r="K18" s="436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5" t="s">
        <v>13</v>
      </c>
      <c r="B19" s="426"/>
      <c r="C19" s="426"/>
      <c r="D19" s="426"/>
      <c r="E19" s="427"/>
      <c r="F19" s="5"/>
      <c r="G19" s="8"/>
      <c r="H19" s="8"/>
      <c r="I19" s="443" t="s">
        <v>163</v>
      </c>
      <c r="J19" s="443"/>
      <c r="K19" s="443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39" t="s">
        <v>181</v>
      </c>
      <c r="B20" s="341">
        <v>349537</v>
      </c>
      <c r="C20" s="246"/>
      <c r="D20" s="260" t="s">
        <v>175</v>
      </c>
      <c r="E20" s="261">
        <v>391653</v>
      </c>
      <c r="F20" s="5"/>
      <c r="G20" s="16"/>
      <c r="H20" s="16"/>
      <c r="I20" s="437" t="s">
        <v>139</v>
      </c>
      <c r="J20" s="437"/>
      <c r="K20" s="437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5" t="s">
        <v>180</v>
      </c>
      <c r="B21" s="113">
        <v>287810</v>
      </c>
      <c r="C21" s="37"/>
      <c r="D21" s="235" t="s">
        <v>173</v>
      </c>
      <c r="E21" s="244">
        <v>322463</v>
      </c>
      <c r="G21" s="17"/>
      <c r="H21" s="17"/>
      <c r="I21" s="438" t="s">
        <v>162</v>
      </c>
      <c r="J21" s="439"/>
      <c r="K21" s="440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5" t="s">
        <v>233</v>
      </c>
      <c r="B22" s="113">
        <v>135296</v>
      </c>
      <c r="C22" s="37"/>
      <c r="D22" s="235" t="s">
        <v>174</v>
      </c>
      <c r="E22" s="244">
        <v>302529</v>
      </c>
      <c r="I22" s="443" t="s">
        <v>165</v>
      </c>
      <c r="J22" s="443"/>
      <c r="K22" s="443"/>
      <c r="L22" s="346">
        <v>20000</v>
      </c>
      <c r="M22" s="346"/>
      <c r="N22" s="7"/>
      <c r="O22" s="7"/>
      <c r="P22" s="7"/>
      <c r="Q22" s="7"/>
      <c r="R22" s="7"/>
    </row>
    <row r="23" spans="1:18" ht="21.75" customHeight="1">
      <c r="A23" s="245" t="s">
        <v>250</v>
      </c>
      <c r="B23" s="113">
        <v>16125</v>
      </c>
      <c r="C23" s="37"/>
      <c r="D23" s="235" t="s">
        <v>177</v>
      </c>
      <c r="E23" s="244">
        <v>271949</v>
      </c>
      <c r="I23" s="444" t="s">
        <v>187</v>
      </c>
      <c r="J23" s="445"/>
      <c r="K23" s="446"/>
      <c r="L23" s="346">
        <v>40000</v>
      </c>
      <c r="M23" s="346"/>
      <c r="N23" s="7"/>
      <c r="O23" s="7"/>
      <c r="P23" s="7"/>
      <c r="Q23" s="7"/>
      <c r="R23" s="7"/>
    </row>
    <row r="24" spans="1:18" ht="21.75" customHeight="1">
      <c r="A24" s="340" t="s">
        <v>182</v>
      </c>
      <c r="B24" s="342">
        <v>85100</v>
      </c>
      <c r="C24" s="37"/>
      <c r="D24" s="301" t="s">
        <v>178</v>
      </c>
      <c r="E24" s="302">
        <v>209997</v>
      </c>
      <c r="I24" s="443" t="s">
        <v>228</v>
      </c>
      <c r="J24" s="443"/>
      <c r="K24" s="443"/>
      <c r="L24" s="328">
        <v>30000</v>
      </c>
      <c r="M24" s="328"/>
      <c r="N24" s="7"/>
      <c r="O24" s="7"/>
      <c r="P24" s="7"/>
      <c r="Q24" s="7"/>
      <c r="R24" s="7"/>
    </row>
    <row r="25" spans="1:18" ht="21.75">
      <c r="A25" s="245" t="s">
        <v>220</v>
      </c>
      <c r="B25" s="113">
        <v>81566</v>
      </c>
      <c r="C25" s="114"/>
      <c r="D25" s="235" t="s">
        <v>176</v>
      </c>
      <c r="E25" s="244">
        <v>66145</v>
      </c>
      <c r="I25" s="435" t="s">
        <v>166</v>
      </c>
      <c r="J25" s="435"/>
      <c r="K25" s="435"/>
      <c r="L25" s="310">
        <f>L17-L18-L19-L20-L21-L22-L23-L24</f>
        <v>98150</v>
      </c>
      <c r="M25" s="310"/>
      <c r="N25" s="7"/>
      <c r="O25" s="7"/>
      <c r="P25" s="7"/>
      <c r="Q25" s="7"/>
      <c r="R25" s="7"/>
    </row>
    <row r="26" spans="1:18" ht="21.75">
      <c r="A26" s="360" t="s">
        <v>232</v>
      </c>
      <c r="B26" s="361">
        <v>99850</v>
      </c>
      <c r="C26" s="362"/>
      <c r="D26" s="363" t="s">
        <v>251</v>
      </c>
      <c r="E26" s="364">
        <v>61308</v>
      </c>
      <c r="N26" s="7"/>
      <c r="O26" s="7"/>
      <c r="P26" s="7"/>
      <c r="Q26" s="7"/>
      <c r="R26" s="7"/>
    </row>
    <row r="27" spans="1:18" s="256" customFormat="1" ht="21.75">
      <c r="A27" s="360" t="s">
        <v>244</v>
      </c>
      <c r="B27" s="361">
        <v>10000</v>
      </c>
      <c r="C27" s="362"/>
      <c r="D27" s="363" t="s">
        <v>179</v>
      </c>
      <c r="E27" s="364">
        <v>20000</v>
      </c>
      <c r="N27" s="7"/>
      <c r="O27" s="7"/>
      <c r="P27" s="7"/>
      <c r="Q27" s="7"/>
      <c r="R27" s="7"/>
    </row>
    <row r="28" spans="1:18" ht="20.100000000000001" customHeight="1">
      <c r="A28" s="245" t="s">
        <v>227</v>
      </c>
      <c r="B28" s="113">
        <v>161693</v>
      </c>
      <c r="C28" s="114"/>
      <c r="D28" s="235" t="s">
        <v>240</v>
      </c>
      <c r="E28" s="244">
        <v>31230</v>
      </c>
      <c r="I28" s="447" t="s">
        <v>237</v>
      </c>
      <c r="J28" s="448"/>
      <c r="K28" s="448"/>
      <c r="L28" s="448"/>
      <c r="M28" s="449"/>
    </row>
    <row r="29" spans="1:18" ht="20.100000000000001" customHeight="1">
      <c r="A29" s="245" t="s">
        <v>168</v>
      </c>
      <c r="B29" s="113">
        <v>44100</v>
      </c>
      <c r="C29" s="114"/>
      <c r="D29" s="235" t="s">
        <v>261</v>
      </c>
      <c r="E29" s="244">
        <v>30000</v>
      </c>
      <c r="I29" s="441" t="s">
        <v>126</v>
      </c>
      <c r="J29" s="441"/>
      <c r="K29" s="442"/>
      <c r="L29" s="376">
        <v>213170</v>
      </c>
      <c r="M29" s="377"/>
      <c r="N29" s="7"/>
      <c r="O29" s="7"/>
      <c r="P29" s="7"/>
      <c r="Q29" s="7"/>
      <c r="R29" s="7"/>
    </row>
    <row r="30" spans="1:18" ht="22.5" thickBot="1">
      <c r="A30" s="368"/>
      <c r="B30" s="369"/>
      <c r="C30" s="370"/>
      <c r="D30" s="371" t="s">
        <v>172</v>
      </c>
      <c r="E30" s="372">
        <v>300000</v>
      </c>
      <c r="I30" s="450" t="s">
        <v>157</v>
      </c>
      <c r="J30" s="437"/>
      <c r="K30" s="437"/>
      <c r="L30" s="374">
        <v>79500</v>
      </c>
      <c r="M30" s="374" t="s">
        <v>238</v>
      </c>
      <c r="N30" s="7"/>
      <c r="O30" s="7"/>
      <c r="P30" s="7"/>
      <c r="Q30" s="7"/>
      <c r="R30" s="7"/>
    </row>
    <row r="31" spans="1:18" ht="18.75" thickBot="1">
      <c r="A31" s="462" t="s">
        <v>265</v>
      </c>
      <c r="B31" s="463"/>
      <c r="C31" s="463"/>
      <c r="D31" s="463"/>
      <c r="E31" s="464"/>
      <c r="I31" s="450" t="s">
        <v>157</v>
      </c>
      <c r="J31" s="437"/>
      <c r="K31" s="437"/>
      <c r="L31" s="374">
        <v>47500</v>
      </c>
      <c r="M31" s="374" t="s">
        <v>158</v>
      </c>
      <c r="N31" s="7"/>
      <c r="O31" s="7"/>
      <c r="P31" s="7"/>
      <c r="Q31" s="7"/>
      <c r="R31" s="7"/>
    </row>
    <row r="32" spans="1:18">
      <c r="I32" s="450" t="s">
        <v>157</v>
      </c>
      <c r="J32" s="437"/>
      <c r="K32" s="437"/>
      <c r="L32" s="374">
        <v>50000</v>
      </c>
      <c r="M32" s="374" t="s">
        <v>159</v>
      </c>
      <c r="N32" s="7"/>
      <c r="O32" s="7"/>
      <c r="P32" s="7"/>
      <c r="Q32" s="7"/>
      <c r="R32" s="7"/>
    </row>
    <row r="33" spans="2:18">
      <c r="I33" s="444"/>
      <c r="J33" s="445"/>
      <c r="K33" s="446"/>
      <c r="L33" s="374"/>
      <c r="M33" s="374"/>
      <c r="N33" s="7"/>
      <c r="O33" s="7"/>
      <c r="P33" s="7"/>
      <c r="Q33" s="7"/>
      <c r="R33" s="7"/>
    </row>
    <row r="34" spans="2:18" ht="15.75">
      <c r="I34" s="435" t="s">
        <v>97</v>
      </c>
      <c r="J34" s="435"/>
      <c r="K34" s="435"/>
      <c r="L34" s="373">
        <f>L29-L30-L31-L32-L33</f>
        <v>36170</v>
      </c>
      <c r="M34" s="373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</sheetData>
  <sortState ref="A21:B29">
    <sortCondition ref="A20"/>
  </sortState>
  <mergeCells count="23">
    <mergeCell ref="A31:E31"/>
    <mergeCell ref="I32:K32"/>
    <mergeCell ref="I33:K33"/>
    <mergeCell ref="I34:K34"/>
    <mergeCell ref="I31:K31"/>
    <mergeCell ref="I30:K30"/>
    <mergeCell ref="I25:K25"/>
    <mergeCell ref="I29:K29"/>
    <mergeCell ref="I19:K19"/>
    <mergeCell ref="I22:K22"/>
    <mergeCell ref="I23:K23"/>
    <mergeCell ref="I24:K24"/>
    <mergeCell ref="I28:M28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1" t="s">
        <v>150</v>
      </c>
      <c r="B1" s="452"/>
      <c r="C1" s="248">
        <f>C73+G13+E1</f>
        <v>185410</v>
      </c>
      <c r="D1" s="252"/>
      <c r="E1" s="251">
        <v>30000</v>
      </c>
    </row>
    <row r="2" spans="1:12" ht="15">
      <c r="A2" s="251"/>
      <c r="B2" s="251"/>
      <c r="C2" s="251"/>
      <c r="D2" s="251"/>
      <c r="E2" s="251"/>
      <c r="F2" s="343" t="s">
        <v>189</v>
      </c>
      <c r="G2" s="344">
        <v>6000</v>
      </c>
      <c r="H2" s="345" t="s">
        <v>188</v>
      </c>
    </row>
    <row r="3" spans="1:12" ht="15.75">
      <c r="A3" s="237" t="s">
        <v>71</v>
      </c>
      <c r="B3" s="237" t="s">
        <v>72</v>
      </c>
      <c r="C3" s="237" t="s">
        <v>36</v>
      </c>
      <c r="D3" s="237" t="s">
        <v>87</v>
      </c>
      <c r="F3" s="343" t="s">
        <v>184</v>
      </c>
      <c r="G3" s="344">
        <v>6500</v>
      </c>
      <c r="H3" s="345" t="s">
        <v>188</v>
      </c>
      <c r="J3" s="455" t="s">
        <v>160</v>
      </c>
      <c r="K3" s="455"/>
      <c r="L3" s="455"/>
    </row>
    <row r="4" spans="1:12">
      <c r="A4" s="24" t="s">
        <v>215</v>
      </c>
      <c r="B4" s="24" t="s">
        <v>169</v>
      </c>
      <c r="C4" s="327">
        <v>4400</v>
      </c>
      <c r="D4" s="24"/>
      <c r="E4" s="60"/>
      <c r="F4" s="299" t="s">
        <v>224</v>
      </c>
      <c r="G4" s="299">
        <v>23800</v>
      </c>
      <c r="H4" s="299"/>
      <c r="I4" s="321"/>
      <c r="J4" s="312" t="s">
        <v>124</v>
      </c>
      <c r="K4" s="313">
        <v>5000</v>
      </c>
      <c r="L4" s="312" t="s">
        <v>122</v>
      </c>
    </row>
    <row r="5" spans="1:12" ht="15">
      <c r="A5" s="24" t="s">
        <v>221</v>
      </c>
      <c r="B5" s="24" t="s">
        <v>169</v>
      </c>
      <c r="C5" s="359">
        <v>1000</v>
      </c>
      <c r="D5" s="24"/>
      <c r="E5" s="60"/>
      <c r="F5" s="324" t="s">
        <v>153</v>
      </c>
      <c r="G5" s="325">
        <v>19810</v>
      </c>
      <c r="H5" s="323" t="s">
        <v>152</v>
      </c>
      <c r="I5" s="321"/>
      <c r="J5" s="312" t="s">
        <v>123</v>
      </c>
      <c r="K5" s="313">
        <v>5000</v>
      </c>
      <c r="L5" s="312" t="s">
        <v>122</v>
      </c>
    </row>
    <row r="6" spans="1:12" ht="15">
      <c r="A6" s="24" t="s">
        <v>225</v>
      </c>
      <c r="B6" s="24" t="s">
        <v>169</v>
      </c>
      <c r="C6" s="358">
        <v>8400</v>
      </c>
      <c r="D6" s="24"/>
      <c r="E6" s="60"/>
      <c r="F6" s="324" t="s">
        <v>217</v>
      </c>
      <c r="G6" s="325">
        <v>187100</v>
      </c>
      <c r="H6" s="323" t="s">
        <v>211</v>
      </c>
      <c r="I6" s="321"/>
      <c r="J6" s="313" t="s">
        <v>124</v>
      </c>
      <c r="K6" s="313">
        <v>8000</v>
      </c>
      <c r="L6" s="313" t="s">
        <v>125</v>
      </c>
    </row>
    <row r="7" spans="1:12" ht="15">
      <c r="A7" s="24" t="s">
        <v>229</v>
      </c>
      <c r="B7" s="24" t="s">
        <v>169</v>
      </c>
      <c r="C7" s="358">
        <v>6000</v>
      </c>
      <c r="D7" s="24"/>
      <c r="E7" s="60"/>
      <c r="F7" s="324" t="s">
        <v>145</v>
      </c>
      <c r="G7" s="325">
        <v>6000</v>
      </c>
      <c r="H7" s="323" t="s">
        <v>144</v>
      </c>
      <c r="I7" s="322"/>
      <c r="J7" s="313" t="s">
        <v>123</v>
      </c>
      <c r="K7" s="313">
        <v>6000</v>
      </c>
      <c r="L7" s="313" t="s">
        <v>127</v>
      </c>
    </row>
    <row r="8" spans="1:12" ht="15">
      <c r="A8" s="24" t="s">
        <v>230</v>
      </c>
      <c r="B8" s="24" t="s">
        <v>169</v>
      </c>
      <c r="C8" s="358">
        <v>4000</v>
      </c>
      <c r="D8" s="24"/>
      <c r="E8" s="60"/>
      <c r="F8" s="324" t="s">
        <v>145</v>
      </c>
      <c r="G8" s="325">
        <v>6000</v>
      </c>
      <c r="H8" s="323" t="s">
        <v>148</v>
      </c>
      <c r="J8" s="313" t="s">
        <v>123</v>
      </c>
      <c r="K8" s="313">
        <v>7000</v>
      </c>
      <c r="L8" s="313" t="s">
        <v>128</v>
      </c>
    </row>
    <row r="9" spans="1:12" ht="15">
      <c r="A9" s="375" t="s">
        <v>234</v>
      </c>
      <c r="B9" s="375" t="s">
        <v>235</v>
      </c>
      <c r="C9" s="299">
        <v>3000</v>
      </c>
      <c r="D9" s="375"/>
      <c r="E9" s="60"/>
      <c r="F9" s="324" t="s">
        <v>145</v>
      </c>
      <c r="G9" s="325">
        <v>6000</v>
      </c>
      <c r="H9" s="323" t="s">
        <v>149</v>
      </c>
      <c r="J9" s="312" t="s">
        <v>119</v>
      </c>
      <c r="K9" s="313">
        <v>2000</v>
      </c>
      <c r="L9" s="312" t="s">
        <v>130</v>
      </c>
    </row>
    <row r="10" spans="1:12" ht="15">
      <c r="A10" s="24" t="s">
        <v>239</v>
      </c>
      <c r="B10" s="24" t="s">
        <v>169</v>
      </c>
      <c r="C10" s="358">
        <v>8000</v>
      </c>
      <c r="D10" s="24"/>
      <c r="E10" s="60"/>
      <c r="F10" s="326" t="s">
        <v>161</v>
      </c>
      <c r="G10" s="326">
        <f>SUM(G2:G9)</f>
        <v>261210</v>
      </c>
      <c r="H10" s="326"/>
      <c r="J10" s="312" t="s">
        <v>124</v>
      </c>
      <c r="K10" s="313">
        <v>7500</v>
      </c>
      <c r="L10" s="312" t="s">
        <v>136</v>
      </c>
    </row>
    <row r="11" spans="1:12">
      <c r="A11" s="24" t="s">
        <v>241</v>
      </c>
      <c r="B11" s="24" t="s">
        <v>169</v>
      </c>
      <c r="C11" s="358">
        <v>3200</v>
      </c>
      <c r="D11" s="24"/>
      <c r="E11" s="60"/>
      <c r="F11" s="367" t="s">
        <v>231</v>
      </c>
      <c r="G11" s="328">
        <v>176500</v>
      </c>
      <c r="H11" s="367" t="s">
        <v>230</v>
      </c>
      <c r="J11" s="312" t="s">
        <v>123</v>
      </c>
      <c r="K11" s="313">
        <v>20500</v>
      </c>
      <c r="L11" s="312" t="s">
        <v>136</v>
      </c>
    </row>
    <row r="12" spans="1:12">
      <c r="A12" s="24" t="s">
        <v>245</v>
      </c>
      <c r="B12" s="24" t="s">
        <v>169</v>
      </c>
      <c r="C12" s="358">
        <v>5300</v>
      </c>
      <c r="D12" s="24"/>
      <c r="E12" s="60"/>
      <c r="F12" s="309"/>
      <c r="G12" s="309"/>
      <c r="H12" s="309"/>
      <c r="J12" s="313" t="s">
        <v>123</v>
      </c>
      <c r="K12" s="313">
        <v>9000</v>
      </c>
      <c r="L12" s="313" t="s">
        <v>138</v>
      </c>
    </row>
    <row r="13" spans="1:12" ht="15.75" thickBot="1">
      <c r="A13" s="375" t="s">
        <v>245</v>
      </c>
      <c r="B13" s="375" t="s">
        <v>247</v>
      </c>
      <c r="C13" s="299">
        <v>6000</v>
      </c>
      <c r="D13" s="375"/>
      <c r="E13" s="60"/>
      <c r="F13" s="380"/>
      <c r="G13" s="380">
        <f>G10-G11</f>
        <v>84710</v>
      </c>
      <c r="H13" s="380"/>
      <c r="J13" s="313" t="s">
        <v>140</v>
      </c>
      <c r="K13" s="313">
        <v>13500</v>
      </c>
      <c r="L13" s="313" t="s">
        <v>138</v>
      </c>
    </row>
    <row r="14" spans="1:12" ht="18">
      <c r="A14" s="24" t="s">
        <v>252</v>
      </c>
      <c r="B14" s="24" t="s">
        <v>169</v>
      </c>
      <c r="C14" s="378">
        <v>1000</v>
      </c>
      <c r="D14" s="24"/>
      <c r="E14" s="60"/>
      <c r="F14" s="459" t="s">
        <v>258</v>
      </c>
      <c r="G14" s="460"/>
      <c r="H14" s="461"/>
      <c r="J14" s="313" t="s">
        <v>123</v>
      </c>
      <c r="K14" s="313">
        <v>1000</v>
      </c>
      <c r="L14" s="313" t="s">
        <v>141</v>
      </c>
    </row>
    <row r="15" spans="1:12" ht="15.75" thickBot="1">
      <c r="A15" s="24" t="s">
        <v>253</v>
      </c>
      <c r="B15" s="24" t="s">
        <v>169</v>
      </c>
      <c r="C15" s="358">
        <v>10500</v>
      </c>
      <c r="D15" s="24"/>
      <c r="E15" s="60"/>
      <c r="F15" s="456" t="s">
        <v>236</v>
      </c>
      <c r="G15" s="457"/>
      <c r="H15" s="458"/>
      <c r="J15" s="313" t="s">
        <v>140</v>
      </c>
      <c r="K15" s="313">
        <v>34500</v>
      </c>
      <c r="L15" s="313" t="s">
        <v>141</v>
      </c>
    </row>
    <row r="16" spans="1:12">
      <c r="A16" s="24" t="s">
        <v>255</v>
      </c>
      <c r="B16" s="24" t="s">
        <v>169</v>
      </c>
      <c r="C16" s="379">
        <v>4500</v>
      </c>
      <c r="D16" s="24"/>
      <c r="E16" s="60"/>
      <c r="F16" s="381" t="s">
        <v>124</v>
      </c>
      <c r="G16" s="382">
        <v>16500</v>
      </c>
      <c r="H16" s="381" t="s">
        <v>230</v>
      </c>
      <c r="J16" s="313" t="s">
        <v>124</v>
      </c>
      <c r="K16" s="313">
        <v>500</v>
      </c>
      <c r="L16" s="313" t="s">
        <v>141</v>
      </c>
    </row>
    <row r="17" spans="1:12">
      <c r="A17" s="24" t="s">
        <v>262</v>
      </c>
      <c r="B17" s="24" t="s">
        <v>169</v>
      </c>
      <c r="C17" s="385">
        <v>5400</v>
      </c>
      <c r="D17" s="24"/>
      <c r="E17" s="218"/>
      <c r="F17" s="328" t="s">
        <v>123</v>
      </c>
      <c r="G17" s="328">
        <v>15000</v>
      </c>
      <c r="H17" s="328" t="s">
        <v>234</v>
      </c>
      <c r="J17" s="313" t="s">
        <v>123</v>
      </c>
      <c r="K17" s="313">
        <v>6500</v>
      </c>
      <c r="L17" s="313" t="s">
        <v>142</v>
      </c>
    </row>
    <row r="18" spans="1:12">
      <c r="A18" s="24"/>
      <c r="B18" s="24"/>
      <c r="C18" s="358"/>
      <c r="D18" s="24"/>
      <c r="E18" s="218"/>
      <c r="F18" s="328" t="s">
        <v>124</v>
      </c>
      <c r="G18" s="328">
        <v>27700</v>
      </c>
      <c r="H18" s="328" t="s">
        <v>234</v>
      </c>
      <c r="J18" s="313" t="s">
        <v>143</v>
      </c>
      <c r="K18" s="313">
        <v>2500</v>
      </c>
      <c r="L18" s="313" t="s">
        <v>142</v>
      </c>
    </row>
    <row r="19" spans="1:12">
      <c r="A19" s="24"/>
      <c r="B19" s="24"/>
      <c r="C19" s="358"/>
      <c r="D19" s="24"/>
      <c r="E19" s="218"/>
      <c r="F19" s="328" t="s">
        <v>123</v>
      </c>
      <c r="G19" s="328">
        <v>34500</v>
      </c>
      <c r="H19" s="328" t="s">
        <v>239</v>
      </c>
      <c r="J19" s="312" t="s">
        <v>124</v>
      </c>
      <c r="K19" s="313">
        <v>4000</v>
      </c>
      <c r="L19" s="313" t="s">
        <v>142</v>
      </c>
    </row>
    <row r="20" spans="1:12">
      <c r="A20" s="24"/>
      <c r="B20" s="24"/>
      <c r="C20" s="358"/>
      <c r="D20" s="24"/>
      <c r="E20" s="218"/>
      <c r="F20" s="328" t="s">
        <v>124</v>
      </c>
      <c r="G20" s="328">
        <v>17600</v>
      </c>
      <c r="H20" s="328" t="s">
        <v>239</v>
      </c>
      <c r="J20" s="315" t="s">
        <v>143</v>
      </c>
      <c r="K20" s="315">
        <v>23000</v>
      </c>
      <c r="L20" s="315" t="s">
        <v>144</v>
      </c>
    </row>
    <row r="21" spans="1:12">
      <c r="A21" s="24"/>
      <c r="B21" s="24"/>
      <c r="C21" s="358"/>
      <c r="D21" s="24"/>
      <c r="E21" s="218"/>
      <c r="F21" s="328" t="s">
        <v>124</v>
      </c>
      <c r="G21" s="328">
        <v>6000</v>
      </c>
      <c r="H21" s="328" t="s">
        <v>241</v>
      </c>
      <c r="J21" s="316" t="s">
        <v>123</v>
      </c>
      <c r="K21" s="316">
        <v>6500</v>
      </c>
      <c r="L21" s="316" t="s">
        <v>146</v>
      </c>
    </row>
    <row r="22" spans="1:12">
      <c r="A22" s="24"/>
      <c r="B22" s="24"/>
      <c r="C22" s="358"/>
      <c r="D22" s="24"/>
      <c r="E22" s="218"/>
      <c r="F22" s="328" t="s">
        <v>123</v>
      </c>
      <c r="G22" s="328">
        <v>13600</v>
      </c>
      <c r="H22" s="328" t="s">
        <v>245</v>
      </c>
      <c r="J22" s="313" t="s">
        <v>123</v>
      </c>
      <c r="K22" s="313">
        <v>2000</v>
      </c>
      <c r="L22" s="313" t="s">
        <v>147</v>
      </c>
    </row>
    <row r="23" spans="1:12">
      <c r="A23" s="24"/>
      <c r="B23" s="24"/>
      <c r="C23" s="358"/>
      <c r="D23" s="24"/>
      <c r="E23" s="218"/>
      <c r="F23" s="328" t="s">
        <v>124</v>
      </c>
      <c r="G23" s="328">
        <v>12000</v>
      </c>
      <c r="H23" s="367" t="s">
        <v>255</v>
      </c>
      <c r="J23" s="317" t="s">
        <v>123</v>
      </c>
      <c r="K23" s="317">
        <v>9500</v>
      </c>
      <c r="L23" s="317" t="s">
        <v>148</v>
      </c>
    </row>
    <row r="24" spans="1:12">
      <c r="A24" s="24"/>
      <c r="B24" s="24"/>
      <c r="C24" s="358"/>
      <c r="D24" s="24"/>
      <c r="E24" s="218"/>
      <c r="F24" s="328"/>
      <c r="G24" s="328"/>
      <c r="H24" s="328"/>
      <c r="J24" s="313"/>
      <c r="K24" s="313"/>
      <c r="L24" s="313"/>
    </row>
    <row r="25" spans="1:12" ht="15">
      <c r="A25" s="24"/>
      <c r="B25" s="24"/>
      <c r="C25" s="358"/>
      <c r="D25" s="24"/>
      <c r="E25" s="218"/>
      <c r="F25" s="328"/>
      <c r="G25" s="328"/>
      <c r="H25" s="328"/>
      <c r="J25" s="311" t="s">
        <v>4</v>
      </c>
      <c r="K25" s="311">
        <f>SUM(K4:K24)</f>
        <v>173500</v>
      </c>
      <c r="L25" s="311"/>
    </row>
    <row r="26" spans="1:12">
      <c r="A26" s="24"/>
      <c r="B26" s="24"/>
      <c r="C26" s="358"/>
      <c r="D26" s="24"/>
      <c r="E26" s="218"/>
      <c r="F26" s="328"/>
      <c r="G26" s="328"/>
      <c r="H26" s="328"/>
    </row>
    <row r="27" spans="1:12">
      <c r="A27" s="24"/>
      <c r="B27" s="24"/>
      <c r="C27" s="358"/>
      <c r="D27" s="24"/>
      <c r="E27" s="218"/>
      <c r="F27" s="383" t="s">
        <v>256</v>
      </c>
      <c r="G27" s="384">
        <v>100000</v>
      </c>
      <c r="H27" s="383" t="s">
        <v>257</v>
      </c>
    </row>
    <row r="28" spans="1:12">
      <c r="A28" s="24"/>
      <c r="B28" s="24"/>
      <c r="C28" s="358"/>
      <c r="D28" s="24"/>
      <c r="E28" s="218"/>
      <c r="F28" s="383" t="s">
        <v>259</v>
      </c>
      <c r="G28" s="384">
        <v>23800</v>
      </c>
      <c r="H28" s="383" t="s">
        <v>257</v>
      </c>
    </row>
    <row r="29" spans="1:12">
      <c r="A29" s="24"/>
      <c r="B29" s="24"/>
      <c r="C29" s="358"/>
      <c r="D29" s="24"/>
      <c r="E29" s="218"/>
      <c r="F29" s="328"/>
      <c r="G29" s="328"/>
      <c r="H29" s="328"/>
    </row>
    <row r="30" spans="1:12">
      <c r="A30" s="24"/>
      <c r="B30" s="24"/>
      <c r="C30" s="358"/>
      <c r="D30" s="24"/>
      <c r="E30" s="218"/>
      <c r="F30" s="328"/>
      <c r="G30" s="328"/>
      <c r="H30" s="328"/>
    </row>
    <row r="31" spans="1:12">
      <c r="A31" s="24"/>
      <c r="B31" s="24"/>
      <c r="C31" s="358"/>
      <c r="D31" s="24"/>
      <c r="E31" s="218"/>
      <c r="F31" s="328"/>
      <c r="G31" s="328"/>
      <c r="H31" s="328"/>
    </row>
    <row r="32" spans="1:12">
      <c r="A32" s="24"/>
      <c r="B32" s="24"/>
      <c r="C32" s="358"/>
      <c r="D32" s="24"/>
      <c r="E32" s="218"/>
      <c r="F32" s="328"/>
      <c r="G32" s="328"/>
      <c r="H32" s="328"/>
    </row>
    <row r="33" spans="1:8">
      <c r="A33" s="24"/>
      <c r="B33" s="24"/>
      <c r="C33" s="358"/>
      <c r="D33" s="24"/>
      <c r="E33" s="218"/>
      <c r="F33" s="328"/>
      <c r="G33" s="328"/>
      <c r="H33" s="328"/>
    </row>
    <row r="34" spans="1:8">
      <c r="A34" s="24"/>
      <c r="B34" s="24"/>
      <c r="C34" s="327"/>
      <c r="D34" s="24"/>
      <c r="E34" s="218"/>
      <c r="F34" s="328"/>
      <c r="G34" s="328"/>
      <c r="H34" s="328"/>
    </row>
    <row r="35" spans="1:8">
      <c r="A35" s="24"/>
      <c r="B35" s="24"/>
      <c r="C35" s="327"/>
      <c r="D35" s="24"/>
      <c r="E35" s="60"/>
      <c r="F35" s="328"/>
      <c r="G35" s="328"/>
      <c r="H35" s="328"/>
    </row>
    <row r="36" spans="1:8">
      <c r="A36" s="24"/>
      <c r="B36" s="24"/>
      <c r="C36" s="327"/>
      <c r="D36" s="24"/>
      <c r="E36" s="218"/>
      <c r="F36" s="328"/>
      <c r="G36" s="328"/>
      <c r="H36" s="328"/>
    </row>
    <row r="37" spans="1:8">
      <c r="A37" s="24"/>
      <c r="B37" s="24"/>
      <c r="C37" s="327"/>
      <c r="D37" s="24"/>
      <c r="E37" s="60"/>
      <c r="F37" s="299" t="s">
        <v>4</v>
      </c>
      <c r="G37" s="299">
        <f>SUM(G16:G36)</f>
        <v>266700</v>
      </c>
      <c r="H37" s="299"/>
    </row>
    <row r="38" spans="1:8">
      <c r="A38" s="24"/>
      <c r="B38" s="24"/>
      <c r="C38" s="327"/>
      <c r="D38" s="24"/>
      <c r="E38" s="218"/>
    </row>
    <row r="39" spans="1:8">
      <c r="A39" s="24"/>
      <c r="B39" s="24"/>
      <c r="C39" s="327"/>
      <c r="D39" s="24"/>
      <c r="E39" s="218"/>
    </row>
    <row r="40" spans="1:8">
      <c r="A40" s="24"/>
      <c r="B40" s="24"/>
      <c r="C40" s="327"/>
      <c r="D40" s="24"/>
      <c r="E40" s="218"/>
    </row>
    <row r="41" spans="1:8">
      <c r="A41" s="24"/>
      <c r="B41" s="24"/>
      <c r="C41" s="327"/>
      <c r="D41" s="24"/>
      <c r="E41" s="218"/>
    </row>
    <row r="42" spans="1:8">
      <c r="A42" s="24"/>
      <c r="B42" s="24"/>
      <c r="C42" s="327"/>
      <c r="D42" s="24"/>
      <c r="E42" s="218"/>
    </row>
    <row r="43" spans="1:8">
      <c r="A43" s="24"/>
      <c r="B43" s="24"/>
      <c r="C43" s="327"/>
      <c r="D43" s="24"/>
      <c r="E43" s="295"/>
    </row>
    <row r="44" spans="1:8">
      <c r="A44" s="24"/>
      <c r="B44" s="24"/>
      <c r="C44" s="327"/>
      <c r="D44" s="24"/>
      <c r="E44" s="295"/>
    </row>
    <row r="45" spans="1:8">
      <c r="A45" s="24"/>
      <c r="B45" s="24"/>
      <c r="C45" s="327"/>
      <c r="D45" s="24"/>
      <c r="E45" s="295"/>
    </row>
    <row r="46" spans="1:8">
      <c r="A46" s="24"/>
      <c r="B46" s="24"/>
      <c r="C46" s="327"/>
      <c r="D46" s="24"/>
      <c r="E46" s="295"/>
    </row>
    <row r="47" spans="1:8">
      <c r="A47" s="24"/>
      <c r="B47" s="24"/>
      <c r="C47" s="327"/>
      <c r="D47" s="24"/>
      <c r="E47" s="295"/>
    </row>
    <row r="48" spans="1:8">
      <c r="A48" s="24"/>
      <c r="B48" s="24"/>
      <c r="C48" s="327"/>
      <c r="D48" s="24"/>
      <c r="E48" s="295"/>
    </row>
    <row r="49" spans="1:5">
      <c r="A49" s="24"/>
      <c r="B49" s="24"/>
      <c r="C49" s="327"/>
      <c r="D49" s="24"/>
      <c r="E49" s="295"/>
    </row>
    <row r="50" spans="1:5">
      <c r="A50" s="24"/>
      <c r="B50" s="24"/>
      <c r="C50" s="327"/>
      <c r="D50" s="24"/>
      <c r="E50" s="295"/>
    </row>
    <row r="51" spans="1:5">
      <c r="A51" s="24"/>
      <c r="B51" s="24"/>
      <c r="C51" s="327"/>
      <c r="D51" s="24"/>
      <c r="E51" s="295"/>
    </row>
    <row r="52" spans="1:5">
      <c r="A52" s="24"/>
      <c r="B52" s="24"/>
      <c r="C52" s="327"/>
      <c r="D52" s="24"/>
      <c r="E52" s="295"/>
    </row>
    <row r="53" spans="1:5">
      <c r="A53" s="24"/>
      <c r="B53" s="24"/>
      <c r="C53" s="327"/>
      <c r="D53" s="24"/>
      <c r="E53" s="295"/>
    </row>
    <row r="54" spans="1:5">
      <c r="A54" s="24"/>
      <c r="B54" s="24"/>
      <c r="C54" s="327"/>
      <c r="D54" s="24"/>
      <c r="E54" s="295"/>
    </row>
    <row r="55" spans="1:5">
      <c r="A55" s="24"/>
      <c r="B55" s="24"/>
      <c r="C55" s="327"/>
      <c r="D55" s="24"/>
      <c r="E55" s="295"/>
    </row>
    <row r="56" spans="1:5">
      <c r="A56" s="24"/>
      <c r="B56" s="24"/>
      <c r="C56" s="327"/>
      <c r="D56" s="24"/>
      <c r="E56" s="295"/>
    </row>
    <row r="57" spans="1:5">
      <c r="A57" s="24"/>
      <c r="B57" s="24"/>
      <c r="C57" s="327"/>
      <c r="D57" s="24"/>
      <c r="E57" s="295"/>
    </row>
    <row r="58" spans="1:5">
      <c r="A58" s="24"/>
      <c r="B58" s="24"/>
      <c r="C58" s="327"/>
      <c r="D58" s="24"/>
      <c r="E58" s="295"/>
    </row>
    <row r="59" spans="1:5">
      <c r="A59" s="24"/>
      <c r="B59" s="24"/>
      <c r="C59" s="327"/>
      <c r="D59" s="24"/>
      <c r="E59" s="295"/>
    </row>
    <row r="60" spans="1:5">
      <c r="A60" s="24"/>
      <c r="B60" s="24"/>
      <c r="C60" s="327"/>
      <c r="D60" s="24"/>
      <c r="E60" s="295"/>
    </row>
    <row r="61" spans="1:5">
      <c r="A61" s="24"/>
      <c r="B61" s="24"/>
      <c r="C61" s="327"/>
      <c r="D61" s="24"/>
      <c r="E61" s="295"/>
    </row>
    <row r="62" spans="1:5">
      <c r="A62" s="24"/>
      <c r="B62" s="24"/>
      <c r="C62" s="327"/>
      <c r="D62" s="24"/>
      <c r="E62" s="295"/>
    </row>
    <row r="63" spans="1:5">
      <c r="A63" s="24"/>
      <c r="B63" s="24"/>
      <c r="C63" s="327"/>
      <c r="D63" s="24"/>
      <c r="E63" s="295"/>
    </row>
    <row r="64" spans="1:5">
      <c r="A64" s="24"/>
      <c r="B64" s="24"/>
      <c r="C64" s="327"/>
      <c r="D64" s="24"/>
      <c r="E64" s="295"/>
    </row>
    <row r="65" spans="1:5">
      <c r="A65" s="24"/>
      <c r="B65" s="24"/>
      <c r="C65" s="327"/>
      <c r="D65" s="24"/>
      <c r="E65" s="295"/>
    </row>
    <row r="66" spans="1:5">
      <c r="A66" s="24"/>
      <c r="B66" s="24"/>
      <c r="C66" s="327"/>
      <c r="D66" s="24"/>
      <c r="E66" s="295"/>
    </row>
    <row r="67" spans="1:5">
      <c r="A67" s="24"/>
      <c r="B67" s="24"/>
      <c r="C67" s="327"/>
      <c r="D67" s="24"/>
      <c r="E67" s="295"/>
    </row>
    <row r="68" spans="1:5">
      <c r="A68" s="24"/>
      <c r="B68" s="24"/>
      <c r="C68" s="327"/>
      <c r="D68" s="24"/>
      <c r="E68" s="295"/>
    </row>
    <row r="69" spans="1:5">
      <c r="A69" s="24"/>
      <c r="B69" s="24"/>
      <c r="C69" s="327"/>
      <c r="D69" s="24"/>
      <c r="E69" s="295"/>
    </row>
    <row r="70" spans="1:5">
      <c r="A70" s="24"/>
      <c r="B70" s="24"/>
      <c r="C70" s="327"/>
      <c r="D70" s="24"/>
      <c r="E70" s="295"/>
    </row>
    <row r="71" spans="1:5">
      <c r="A71" s="24"/>
      <c r="B71" s="24"/>
      <c r="C71" s="327"/>
      <c r="D71" s="24"/>
      <c r="E71" s="295"/>
    </row>
    <row r="72" spans="1:5">
      <c r="A72" s="24"/>
      <c r="B72" s="24"/>
      <c r="C72" s="327"/>
      <c r="D72" s="24"/>
      <c r="E72" s="295"/>
    </row>
    <row r="73" spans="1:5">
      <c r="A73" s="453" t="s">
        <v>73</v>
      </c>
      <c r="B73" s="454"/>
      <c r="C73" s="277">
        <f>SUM(C4:C72)</f>
        <v>70700</v>
      </c>
      <c r="D73" s="278"/>
      <c r="E73" s="295"/>
    </row>
  </sheetData>
  <sortState ref="F2:H10">
    <sortCondition ref="F2"/>
  </sortState>
  <mergeCells count="5">
    <mergeCell ref="A1:B1"/>
    <mergeCell ref="A73:B73"/>
    <mergeCell ref="J3:L3"/>
    <mergeCell ref="F15:H15"/>
    <mergeCell ref="F14:H1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defaultRowHeight="12.75"/>
  <sheetData>
    <row r="1" spans="1:2">
      <c r="A1">
        <v>16800</v>
      </c>
      <c r="B1" t="s">
        <v>222</v>
      </c>
    </row>
    <row r="2" spans="1:2">
      <c r="A2">
        <v>5000</v>
      </c>
      <c r="B2" t="s">
        <v>223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July'22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2022-08-16T19:59:36Z</dcterms:modified>
</cp:coreProperties>
</file>