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SEPTEMBER\04.08.2022\"/>
    </mc:Choice>
  </mc:AlternateContent>
  <bookViews>
    <workbookView xWindow="-120" yWindow="-120" windowWidth="20730" windowHeight="11310" tabRatio="599" activeTab="3"/>
  </bookViews>
  <sheets>
    <sheet name="Sep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<sst xmlns="http://schemas.openxmlformats.org/spreadsheetml/2006/main" count="130" uniqueCount="104">
  <si>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</si>
  <si>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</si>
  <si>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</si>
  <si>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</si>
  <si>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</si>
  <si>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</si>
  <si>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</si>
  <si>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</si>
  <si>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</si>
  <si>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</si>
  <si>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</si>
  <si>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</si>
  <si>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</si>
  <si>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</si>
  <si>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</si>
  <si>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</si>
  <si>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</si>
  <si>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</si>
  <si>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</si>
  <si>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</si>
  <si>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</si>
  <si>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</si>
  <si>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</si>
  <si>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</si>
  <si>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</si>
  <si>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</si>
  <si>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</si>
  <si>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</si>
  <si>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</si>
  <si>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</si>
  <si>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</si>
  <si>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</si>
  <si>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</si>
  <si>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</si>
  <si>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</si>
  <si>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</si>
  <si>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</si>
  <si>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</si>
  <si>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</si>
  <si>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</si>
  <si>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</si>
  <si>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</si>
  <si>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</si>
  <si>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</si>
  <si>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</si>
  <si>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</si>
  <si>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</si>
  <si>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</si>
  <si>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</si>
  <si>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</si>
  <si>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DSR Campaign</t>
  </si>
  <si>
    <t>Balance Statement May-2022</t>
  </si>
  <si>
    <t>Courier</t>
  </si>
  <si>
    <t>Wifi</t>
  </si>
  <si>
    <t>Realme Adjustment Due</t>
  </si>
  <si>
    <t xml:space="preserve">Total = </t>
  </si>
  <si>
    <t>Chandon Dada SMS Due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</si>
  <si>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</si>
  <si>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</si>
  <si>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</si>
  <si>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</si>
  <si>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</si>
  <si>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</si>
  <si>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</si>
  <si>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</si>
  <si>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Office Cost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</si>
  <si>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</si>
  <si>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</si>
  <si>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</si>
  <si>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</si>
  <si>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</si>
  <si>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</si>
  <si>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</si>
  <si>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</si>
  <si>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</si>
  <si>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Rofiqul</t>
  </si>
  <si>
    <t>Noyon Lalpur</t>
  </si>
  <si>
    <t>08.08.2022</t>
  </si>
  <si>
    <t>GT, 9pro &amp; 9pro+</t>
  </si>
  <si>
    <t>GT Master(08.08.2022) 8*1490</t>
  </si>
  <si>
    <t>GT+9pro&amp;9pro+</t>
  </si>
  <si>
    <t>DSR</t>
  </si>
  <si>
    <t>15.08.2022</t>
  </si>
  <si>
    <t>Market Branding Cost</t>
  </si>
  <si>
    <t>G-Store</t>
  </si>
  <si>
    <t>R=G-Store</t>
  </si>
  <si>
    <t>20.08.2022</t>
  </si>
  <si>
    <t>Roktim Electronics</t>
  </si>
  <si>
    <t>Sa=Roktim Electronics</t>
  </si>
  <si>
    <t>9i= 10*930(21.08.2022)</t>
  </si>
  <si>
    <t>22.08.2022</t>
  </si>
  <si>
    <t>28.08.2022</t>
  </si>
  <si>
    <t>Samsung (-)</t>
  </si>
  <si>
    <t>30.08.2022</t>
  </si>
  <si>
    <t>31.08.2022</t>
  </si>
  <si>
    <t>01.09.2022</t>
  </si>
  <si>
    <t>Bank Statement Sep-2022</t>
  </si>
  <si>
    <t>Month : Sep - 2022</t>
  </si>
  <si>
    <t>03.09.2022</t>
  </si>
  <si>
    <t>04.09.2022</t>
  </si>
  <si>
    <t>Date:04.09.2022</t>
  </si>
  <si>
    <t>Biswas Mobile</t>
  </si>
  <si>
    <t xml:space="preserve">Sohan </t>
  </si>
  <si>
    <t>C=Biswas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</si>
</sst>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G20" sqref="G20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1"/>
      <c r="B1" s="231"/>
      <c r="C1" s="231"/>
      <c r="D1" s="231"/>
      <c r="E1" s="231"/>
      <c r="F1" s="231"/>
    </row>
    <row r="2" spans="1:11" ht="20.25">
      <c r="B2" s="229" t="s">
        <v>12</v>
      </c>
      <c r="C2" s="229"/>
      <c r="D2" s="229"/>
      <c r="E2" s="229"/>
    </row>
    <row r="3" spans="1:11" ht="16.5" customHeight="1">
      <c r="A3" s="15"/>
      <c r="B3" s="230" t="s">
        <v>96</v>
      </c>
      <c r="C3" s="230"/>
      <c r="D3" s="230"/>
      <c r="E3" s="230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249807</v>
      </c>
      <c r="D6" s="19">
        <v>0</v>
      </c>
      <c r="E6" s="21">
        <f t="shared" ref="E6:E51" si="0">E5+C6-D6</f>
        <v>249807</v>
      </c>
      <c r="F6" s="12"/>
      <c r="G6" s="13"/>
    </row>
    <row r="7" spans="1:11">
      <c r="A7" s="15"/>
      <c r="B7" s="20"/>
      <c r="C7" s="19"/>
      <c r="D7" s="19"/>
      <c r="E7" s="21">
        <f t="shared" si="0"/>
        <v>249807</v>
      </c>
      <c r="F7" s="12"/>
      <c r="G7" s="1"/>
      <c r="H7" s="1"/>
      <c r="I7" s="1"/>
      <c r="J7" s="15"/>
      <c r="K7" s="15"/>
    </row>
    <row r="8" spans="1:11">
      <c r="A8" s="15"/>
      <c r="B8" s="20" t="s">
        <v>95</v>
      </c>
      <c r="C8" s="19">
        <v>400000</v>
      </c>
      <c r="D8" s="19">
        <v>400000</v>
      </c>
      <c r="E8" s="21">
        <f t="shared" si="0"/>
        <v>249807</v>
      </c>
      <c r="F8" s="1"/>
      <c r="G8" s="1"/>
      <c r="H8" s="1"/>
      <c r="I8" s="15"/>
      <c r="J8" s="15"/>
    </row>
    <row r="9" spans="1:11">
      <c r="A9" s="15"/>
      <c r="B9" s="20" t="s">
        <v>98</v>
      </c>
      <c r="C9" s="19">
        <v>0</v>
      </c>
      <c r="D9" s="19">
        <v>0</v>
      </c>
      <c r="E9" s="21">
        <f t="shared" si="0"/>
        <v>249807</v>
      </c>
      <c r="F9" s="221"/>
      <c r="G9" s="1"/>
      <c r="H9" s="1"/>
      <c r="I9" s="15"/>
      <c r="J9" s="15"/>
    </row>
    <row r="10" spans="1:11">
      <c r="A10" s="15"/>
      <c r="B10" s="20" t="s">
        <v>99</v>
      </c>
      <c r="C10" s="22">
        <v>600000</v>
      </c>
      <c r="D10" s="22">
        <v>750000</v>
      </c>
      <c r="E10" s="21">
        <f t="shared" si="0"/>
        <v>99807</v>
      </c>
      <c r="F10" s="1"/>
      <c r="G10" s="1"/>
      <c r="H10" s="1"/>
      <c r="I10" s="15"/>
      <c r="J10" s="15"/>
    </row>
    <row r="11" spans="1:11">
      <c r="A11" s="15"/>
      <c r="B11" s="20"/>
      <c r="C11" s="19"/>
      <c r="D11" s="19"/>
      <c r="E11" s="21">
        <f t="shared" si="0"/>
        <v>99807</v>
      </c>
      <c r="F11" s="1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99807</v>
      </c>
      <c r="F12" s="23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99807</v>
      </c>
      <c r="F13" s="1"/>
      <c r="G13" s="15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99807</v>
      </c>
      <c r="F14" s="1"/>
      <c r="G14" s="1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99807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99807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99807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99807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99807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99807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99807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99807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99807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99807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99807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99807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99807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99807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99807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99807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99807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99807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99807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99807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99807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99807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99807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99807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99807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99807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99807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99807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99807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99807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99807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99807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99807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99807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99807</v>
      </c>
      <c r="F49" s="1"/>
      <c r="G49" s="15"/>
    </row>
    <row r="50" spans="2:7">
      <c r="B50" s="20"/>
      <c r="C50" s="19"/>
      <c r="D50" s="19"/>
      <c r="E50" s="21">
        <f t="shared" si="0"/>
        <v>99807</v>
      </c>
      <c r="F50" s="1"/>
      <c r="G50" s="15"/>
    </row>
    <row r="51" spans="2:7">
      <c r="B51" s="20"/>
      <c r="C51" s="19"/>
      <c r="D51" s="19"/>
      <c r="E51" s="21">
        <f t="shared" si="0"/>
        <v>99807</v>
      </c>
      <c r="F51" s="1"/>
      <c r="G51" s="15"/>
    </row>
    <row r="52" spans="2:7">
      <c r="B52" s="25"/>
      <c r="C52" s="21">
        <f>SUM(C6:C51)</f>
        <v>1249807</v>
      </c>
      <c r="D52" s="21">
        <f>SUM(D6:D51)</f>
        <v>1150000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K41" sqref="K41"/>
    </sheetView>
  </sheetViews>
  <sheetFormatPr defaultRowHeight="12.75"/>
  <cols>
    <col min="1" max="1" width="9.140625" style="56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2" t="s">
        <v>12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</row>
    <row r="2" spans="1:24" s="58" customFormat="1" ht="18">
      <c r="A2" s="233" t="s">
        <v>33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</row>
    <row r="3" spans="1:24" s="59" customFormat="1" ht="16.5" thickBot="1">
      <c r="A3" s="234" t="s">
        <v>97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6"/>
      <c r="S3" s="41"/>
      <c r="T3" s="5"/>
      <c r="U3" s="5"/>
      <c r="V3" s="5"/>
      <c r="W3" s="5"/>
      <c r="X3" s="11"/>
    </row>
    <row r="4" spans="1:24" s="61" customFormat="1">
      <c r="A4" s="237" t="s">
        <v>21</v>
      </c>
      <c r="B4" s="239" t="s">
        <v>22</v>
      </c>
      <c r="C4" s="241" t="s">
        <v>23</v>
      </c>
      <c r="D4" s="241" t="s">
        <v>24</v>
      </c>
      <c r="E4" s="241" t="s">
        <v>25</v>
      </c>
      <c r="F4" s="241" t="s">
        <v>50</v>
      </c>
      <c r="G4" s="241" t="s">
        <v>26</v>
      </c>
      <c r="H4" s="241" t="s">
        <v>65</v>
      </c>
      <c r="I4" s="241" t="s">
        <v>27</v>
      </c>
      <c r="J4" s="241" t="s">
        <v>28</v>
      </c>
      <c r="K4" s="241" t="s">
        <v>83</v>
      </c>
      <c r="L4" s="241" t="s">
        <v>53</v>
      </c>
      <c r="M4" s="241" t="s">
        <v>52</v>
      </c>
      <c r="N4" s="247" t="s">
        <v>66</v>
      </c>
      <c r="O4" s="245" t="s">
        <v>13</v>
      </c>
      <c r="P4" s="243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38"/>
      <c r="B5" s="240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8"/>
      <c r="O5" s="246"/>
      <c r="P5" s="244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95</v>
      </c>
      <c r="B6" s="70">
        <v>700</v>
      </c>
      <c r="C6" s="70"/>
      <c r="D6" s="71"/>
      <c r="E6" s="71"/>
      <c r="F6" s="71"/>
      <c r="G6" s="71">
        <v>70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960</v>
      </c>
      <c r="R6" s="75"/>
      <c r="S6" s="76"/>
      <c r="T6" s="26"/>
      <c r="U6" s="3"/>
      <c r="V6" s="26"/>
      <c r="W6" s="3"/>
    </row>
    <row r="7" spans="1:24" s="9" customFormat="1">
      <c r="A7" s="69" t="s">
        <v>98</v>
      </c>
      <c r="B7" s="70">
        <v>700</v>
      </c>
      <c r="C7" s="70"/>
      <c r="D7" s="71"/>
      <c r="E7" s="71">
        <v>80</v>
      </c>
      <c r="F7" s="71"/>
      <c r="G7" s="71">
        <v>350</v>
      </c>
      <c r="H7" s="71"/>
      <c r="I7" s="72">
        <v>50</v>
      </c>
      <c r="J7" s="71">
        <v>160</v>
      </c>
      <c r="K7" s="71"/>
      <c r="L7" s="71">
        <v>799</v>
      </c>
      <c r="M7" s="107"/>
      <c r="N7" s="71"/>
      <c r="O7" s="71"/>
      <c r="P7" s="73"/>
      <c r="Q7" s="74">
        <f t="shared" si="0"/>
        <v>2139</v>
      </c>
      <c r="R7" s="75"/>
      <c r="S7" s="26"/>
      <c r="T7" s="26"/>
      <c r="U7" s="26"/>
      <c r="V7" s="26"/>
      <c r="W7" s="26"/>
    </row>
    <row r="8" spans="1:24" s="9" customFormat="1">
      <c r="A8" s="69" t="s">
        <v>99</v>
      </c>
      <c r="B8" s="77"/>
      <c r="C8" s="70"/>
      <c r="D8" s="78"/>
      <c r="E8" s="78">
        <v>350</v>
      </c>
      <c r="F8" s="78"/>
      <c r="G8" s="78">
        <v>70</v>
      </c>
      <c r="H8" s="78"/>
      <c r="I8" s="79">
        <v>30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610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/>
      <c r="B9" s="77"/>
      <c r="C9" s="70"/>
      <c r="D9" s="78"/>
      <c r="E9" s="78"/>
      <c r="F9" s="78"/>
      <c r="G9" s="78"/>
      <c r="H9" s="78"/>
      <c r="I9" s="79"/>
      <c r="J9" s="78"/>
      <c r="K9" s="78"/>
      <c r="L9" s="78"/>
      <c r="M9" s="108"/>
      <c r="N9" s="78"/>
      <c r="O9" s="78"/>
      <c r="P9" s="80"/>
      <c r="Q9" s="74">
        <f t="shared" si="0"/>
        <v>0</v>
      </c>
      <c r="R9" s="75"/>
      <c r="S9" s="6"/>
      <c r="T9" s="6"/>
      <c r="U9" s="26"/>
      <c r="V9" s="26"/>
      <c r="W9" s="26"/>
    </row>
    <row r="10" spans="1:24" s="9" customFormat="1">
      <c r="A10" s="69"/>
      <c r="B10" s="77"/>
      <c r="C10" s="70"/>
      <c r="D10" s="78"/>
      <c r="E10" s="78"/>
      <c r="F10" s="78"/>
      <c r="G10" s="78"/>
      <c r="H10" s="78"/>
      <c r="I10" s="78"/>
      <c r="J10" s="78"/>
      <c r="K10" s="78"/>
      <c r="L10" s="78"/>
      <c r="M10" s="108"/>
      <c r="N10" s="78"/>
      <c r="O10" s="78"/>
      <c r="P10" s="80"/>
      <c r="Q10" s="74">
        <f t="shared" si="0"/>
        <v>0</v>
      </c>
      <c r="R10" s="75"/>
      <c r="S10" s="26"/>
      <c r="T10" s="26"/>
      <c r="U10" s="3"/>
      <c r="V10" s="26"/>
      <c r="W10" s="3"/>
    </row>
    <row r="11" spans="1:24" s="9" customFormat="1">
      <c r="A11" s="69"/>
      <c r="B11" s="77"/>
      <c r="C11" s="70"/>
      <c r="D11" s="78"/>
      <c r="E11" s="78"/>
      <c r="F11" s="78"/>
      <c r="G11" s="78"/>
      <c r="H11" s="78"/>
      <c r="I11" s="78"/>
      <c r="J11" s="78"/>
      <c r="K11" s="78"/>
      <c r="L11" s="78"/>
      <c r="M11" s="108"/>
      <c r="N11" s="78"/>
      <c r="O11" s="78"/>
      <c r="P11" s="80"/>
      <c r="Q11" s="74">
        <f t="shared" si="0"/>
        <v>0</v>
      </c>
      <c r="R11" s="75"/>
      <c r="S11" s="26"/>
      <c r="T11" s="26"/>
      <c r="U11" s="26"/>
      <c r="V11" s="26"/>
      <c r="W11" s="26"/>
    </row>
    <row r="12" spans="1:24" s="9" customFormat="1">
      <c r="A12" s="69"/>
      <c r="B12" s="77"/>
      <c r="C12" s="70"/>
      <c r="D12" s="78"/>
      <c r="E12" s="78"/>
      <c r="F12" s="78"/>
      <c r="G12" s="78"/>
      <c r="H12" s="78"/>
      <c r="I12" s="78"/>
      <c r="J12" s="78"/>
      <c r="K12" s="78"/>
      <c r="L12" s="78"/>
      <c r="M12" s="108"/>
      <c r="N12" s="78"/>
      <c r="O12" s="78"/>
      <c r="P12" s="80"/>
      <c r="Q12" s="74">
        <f t="shared" si="0"/>
        <v>0</v>
      </c>
      <c r="R12" s="75"/>
      <c r="S12" s="26"/>
      <c r="T12" s="26"/>
      <c r="U12" s="3"/>
      <c r="V12" s="26"/>
      <c r="W12" s="3"/>
    </row>
    <row r="13" spans="1:24" s="9" customFormat="1">
      <c r="A13" s="69"/>
      <c r="B13" s="77"/>
      <c r="C13" s="70"/>
      <c r="D13" s="78"/>
      <c r="E13" s="78"/>
      <c r="F13" s="78"/>
      <c r="G13" s="78"/>
      <c r="H13" s="78"/>
      <c r="I13" s="78"/>
      <c r="J13" s="78"/>
      <c r="K13" s="81"/>
      <c r="L13" s="78"/>
      <c r="M13" s="108"/>
      <c r="N13" s="78"/>
      <c r="O13" s="78"/>
      <c r="P13" s="80"/>
      <c r="Q13" s="74">
        <f t="shared" si="0"/>
        <v>0</v>
      </c>
      <c r="R13" s="75"/>
      <c r="S13" s="76"/>
      <c r="T13" s="26"/>
      <c r="U13" s="26"/>
      <c r="V13" s="26"/>
      <c r="W13" s="26"/>
    </row>
    <row r="14" spans="1:24" s="9" customFormat="1">
      <c r="A14" s="69"/>
      <c r="B14" s="77"/>
      <c r="C14" s="70"/>
      <c r="D14" s="78"/>
      <c r="E14" s="78"/>
      <c r="F14" s="78"/>
      <c r="G14" s="78"/>
      <c r="H14" s="78"/>
      <c r="I14" s="78"/>
      <c r="J14" s="78"/>
      <c r="K14" s="82"/>
      <c r="L14" s="78"/>
      <c r="M14" s="108"/>
      <c r="N14" s="78"/>
      <c r="O14" s="78"/>
      <c r="P14" s="80"/>
      <c r="Q14" s="74">
        <f t="shared" si="0"/>
        <v>0</v>
      </c>
      <c r="R14" s="75"/>
      <c r="S14" s="83"/>
      <c r="T14" s="26"/>
      <c r="U14" s="3"/>
      <c r="V14" s="26"/>
      <c r="W14" s="3"/>
    </row>
    <row r="15" spans="1:24" s="9" customFormat="1">
      <c r="A15" s="69"/>
      <c r="B15" s="77"/>
      <c r="C15" s="70"/>
      <c r="D15" s="78"/>
      <c r="E15" s="78"/>
      <c r="F15" s="78"/>
      <c r="G15" s="78"/>
      <c r="H15" s="78"/>
      <c r="I15" s="78"/>
      <c r="J15" s="78"/>
      <c r="K15" s="71"/>
      <c r="L15" s="78"/>
      <c r="M15" s="108"/>
      <c r="N15" s="78"/>
      <c r="O15" s="78"/>
      <c r="P15" s="80"/>
      <c r="Q15" s="74">
        <f t="shared" si="0"/>
        <v>0</v>
      </c>
      <c r="R15" s="75"/>
      <c r="S15" s="4"/>
      <c r="T15" s="26"/>
      <c r="U15" s="26"/>
      <c r="V15" s="26"/>
      <c r="W15" s="26"/>
    </row>
    <row r="16" spans="1:24" s="9" customFormat="1">
      <c r="A16" s="69"/>
      <c r="B16" s="77"/>
      <c r="C16" s="70"/>
      <c r="D16" s="78"/>
      <c r="E16" s="78"/>
      <c r="F16" s="78"/>
      <c r="G16" s="78"/>
      <c r="H16" s="78"/>
      <c r="I16" s="78"/>
      <c r="J16" s="78"/>
      <c r="K16" s="78"/>
      <c r="L16" s="78"/>
      <c r="M16" s="108"/>
      <c r="N16" s="78"/>
      <c r="O16" s="78"/>
      <c r="P16" s="80"/>
      <c r="Q16" s="74">
        <f t="shared" si="0"/>
        <v>0</v>
      </c>
      <c r="R16" s="75"/>
      <c r="S16" s="4"/>
      <c r="T16" s="26"/>
      <c r="U16" s="3"/>
      <c r="V16" s="26"/>
      <c r="W16" s="3"/>
    </row>
    <row r="17" spans="1:23" s="9" customFormat="1">
      <c r="A17" s="69"/>
      <c r="B17" s="77"/>
      <c r="C17" s="70"/>
      <c r="D17" s="78"/>
      <c r="E17" s="78"/>
      <c r="F17" s="78"/>
      <c r="G17" s="78"/>
      <c r="H17" s="78"/>
      <c r="I17" s="78"/>
      <c r="J17" s="78"/>
      <c r="K17" s="78"/>
      <c r="L17" s="78"/>
      <c r="M17" s="108"/>
      <c r="N17" s="80"/>
      <c r="O17" s="78"/>
      <c r="P17" s="80"/>
      <c r="Q17" s="74">
        <f t="shared" si="0"/>
        <v>0</v>
      </c>
      <c r="R17" s="75"/>
      <c r="S17" s="4"/>
      <c r="T17" s="26"/>
      <c r="U17" s="26"/>
      <c r="V17" s="26"/>
      <c r="W17" s="26"/>
    </row>
    <row r="18" spans="1:23" s="9" customFormat="1">
      <c r="A18" s="69"/>
      <c r="B18" s="77"/>
      <c r="C18" s="70"/>
      <c r="D18" s="78"/>
      <c r="E18" s="78"/>
      <c r="F18" s="78"/>
      <c r="G18" s="78"/>
      <c r="H18" s="78"/>
      <c r="I18" s="78"/>
      <c r="J18" s="78"/>
      <c r="K18" s="78"/>
      <c r="L18" s="78"/>
      <c r="M18" s="108"/>
      <c r="N18" s="80"/>
      <c r="O18" s="78"/>
      <c r="P18" s="80"/>
      <c r="Q18" s="74">
        <f t="shared" si="0"/>
        <v>0</v>
      </c>
      <c r="R18" s="75"/>
      <c r="S18" s="4"/>
      <c r="T18" s="26"/>
      <c r="U18" s="3"/>
      <c r="V18" s="26"/>
      <c r="W18" s="3"/>
    </row>
    <row r="19" spans="1:23" s="9" customFormat="1">
      <c r="A19" s="69"/>
      <c r="B19" s="77"/>
      <c r="C19" s="70"/>
      <c r="D19" s="78"/>
      <c r="E19" s="78"/>
      <c r="F19" s="78"/>
      <c r="G19" s="78"/>
      <c r="H19" s="78"/>
      <c r="I19" s="78"/>
      <c r="J19" s="78"/>
      <c r="K19" s="78"/>
      <c r="L19" s="78"/>
      <c r="M19" s="109"/>
      <c r="N19" s="80"/>
      <c r="O19" s="78"/>
      <c r="P19" s="80"/>
      <c r="Q19" s="74">
        <f t="shared" si="0"/>
        <v>0</v>
      </c>
      <c r="R19" s="75"/>
      <c r="S19" s="4"/>
      <c r="T19" s="26"/>
      <c r="U19" s="26"/>
      <c r="V19" s="26"/>
      <c r="W19" s="26"/>
    </row>
    <row r="20" spans="1:23" s="9" customFormat="1">
      <c r="A20" s="69"/>
      <c r="B20" s="77"/>
      <c r="C20" s="70"/>
      <c r="D20" s="78"/>
      <c r="E20" s="78"/>
      <c r="F20" s="108"/>
      <c r="G20" s="78"/>
      <c r="H20" s="78"/>
      <c r="I20" s="78"/>
      <c r="J20" s="78"/>
      <c r="K20" s="78"/>
      <c r="L20" s="78"/>
      <c r="M20" s="108"/>
      <c r="N20" s="78"/>
      <c r="O20" s="78"/>
      <c r="P20" s="80"/>
      <c r="Q20" s="74">
        <f t="shared" si="0"/>
        <v>0</v>
      </c>
      <c r="R20" s="75"/>
      <c r="S20" s="4"/>
      <c r="T20" s="26"/>
      <c r="U20" s="3"/>
      <c r="V20" s="26"/>
      <c r="W20" s="3"/>
    </row>
    <row r="21" spans="1:23" s="9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108"/>
      <c r="N21" s="78"/>
      <c r="O21" s="78"/>
      <c r="P21" s="80"/>
      <c r="Q21" s="74">
        <f t="shared" si="0"/>
        <v>0</v>
      </c>
      <c r="R21" s="75"/>
      <c r="S21" s="4"/>
    </row>
    <row r="22" spans="1:23" s="9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108"/>
      <c r="N22" s="78"/>
      <c r="O22" s="78"/>
      <c r="P22" s="80"/>
      <c r="Q22" s="74">
        <f t="shared" si="0"/>
        <v>0</v>
      </c>
      <c r="R22" s="75"/>
      <c r="S22" s="4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108"/>
      <c r="N23" s="78"/>
      <c r="O23" s="78"/>
      <c r="P23" s="80"/>
      <c r="Q23" s="74">
        <f t="shared" si="0"/>
        <v>0</v>
      </c>
      <c r="R23" s="84"/>
      <c r="S23" s="4"/>
    </row>
    <row r="24" spans="1:23" s="9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108"/>
      <c r="N24" s="78"/>
      <c r="O24" s="78"/>
      <c r="P24" s="80"/>
      <c r="Q24" s="74">
        <f t="shared" si="0"/>
        <v>0</v>
      </c>
      <c r="R24" s="75"/>
      <c r="S24" s="4"/>
      <c r="U24" s="86"/>
      <c r="V24" s="86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108"/>
      <c r="N25" s="78"/>
      <c r="O25" s="78"/>
      <c r="P25" s="80"/>
      <c r="Q25" s="74">
        <f t="shared" si="0"/>
        <v>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1400</v>
      </c>
      <c r="C37" s="96">
        <f t="shared" ref="C37:P37" si="1">SUM(C6:C36)</f>
        <v>0</v>
      </c>
      <c r="D37" s="96">
        <f t="shared" si="1"/>
        <v>0</v>
      </c>
      <c r="E37" s="96">
        <f t="shared" si="1"/>
        <v>430</v>
      </c>
      <c r="F37" s="96">
        <f t="shared" si="1"/>
        <v>0</v>
      </c>
      <c r="G37" s="96">
        <f>SUM(G6:G36)</f>
        <v>490</v>
      </c>
      <c r="H37" s="96">
        <f t="shared" si="1"/>
        <v>0</v>
      </c>
      <c r="I37" s="96">
        <f t="shared" si="1"/>
        <v>110</v>
      </c>
      <c r="J37" s="96">
        <f t="shared" si="1"/>
        <v>480</v>
      </c>
      <c r="K37" s="96">
        <f t="shared" si="1"/>
        <v>0</v>
      </c>
      <c r="L37" s="96">
        <f t="shared" si="1"/>
        <v>799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3709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38" zoomScale="120" zoomScaleNormal="120" workbookViewId="0">
      <selection activeCell="C42" sqref="C42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4" t="s">
        <v>12</v>
      </c>
      <c r="B1" s="255"/>
      <c r="C1" s="255"/>
      <c r="D1" s="255"/>
      <c r="E1" s="255"/>
      <c r="F1" s="256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7" t="s">
        <v>51</v>
      </c>
      <c r="B2" s="258"/>
      <c r="C2" s="258"/>
      <c r="D2" s="258"/>
      <c r="E2" s="258"/>
      <c r="F2" s="259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0" t="s">
        <v>34</v>
      </c>
      <c r="B3" s="261"/>
      <c r="C3" s="261"/>
      <c r="D3" s="261"/>
      <c r="E3" s="261"/>
      <c r="F3" s="26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2"/>
      <c r="B5" s="131"/>
      <c r="C5" s="131"/>
      <c r="D5" s="131"/>
      <c r="E5" s="173">
        <f>C5+D5</f>
        <v>0</v>
      </c>
      <c r="F5" s="178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4"/>
      <c r="B6" s="38"/>
      <c r="C6" s="38"/>
      <c r="D6" s="38"/>
      <c r="E6" s="175">
        <f t="shared" ref="E6:E32" si="0">C6+D6</f>
        <v>0</v>
      </c>
      <c r="F6" s="179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4"/>
      <c r="B7" s="38"/>
      <c r="C7" s="38"/>
      <c r="D7" s="38"/>
      <c r="E7" s="175">
        <f t="shared" si="0"/>
        <v>0</v>
      </c>
      <c r="F7" s="179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4"/>
      <c r="B8" s="38"/>
      <c r="C8" s="38"/>
      <c r="D8" s="38"/>
      <c r="E8" s="175">
        <f t="shared" si="0"/>
        <v>0</v>
      </c>
      <c r="F8" s="180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4"/>
      <c r="B9" s="38"/>
      <c r="C9" s="38"/>
      <c r="D9" s="38"/>
      <c r="E9" s="175">
        <f t="shared" si="0"/>
        <v>0</v>
      </c>
      <c r="F9" s="181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4"/>
      <c r="B10" s="38"/>
      <c r="C10" s="38"/>
      <c r="D10" s="38"/>
      <c r="E10" s="175">
        <f t="shared" si="0"/>
        <v>0</v>
      </c>
      <c r="F10" s="182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4"/>
      <c r="B11" s="38"/>
      <c r="C11" s="38"/>
      <c r="D11" s="38"/>
      <c r="E11" s="175">
        <f t="shared" si="0"/>
        <v>0</v>
      </c>
      <c r="F11" s="180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4"/>
      <c r="B12" s="38"/>
      <c r="C12" s="38"/>
      <c r="D12" s="38"/>
      <c r="E12" s="175">
        <f t="shared" si="0"/>
        <v>0</v>
      </c>
      <c r="F12" s="180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4"/>
      <c r="B13" s="38"/>
      <c r="C13" s="38"/>
      <c r="D13" s="38"/>
      <c r="E13" s="175">
        <f t="shared" si="0"/>
        <v>0</v>
      </c>
      <c r="F13" s="182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4"/>
      <c r="B14" s="38"/>
      <c r="C14" s="38"/>
      <c r="D14" s="38"/>
      <c r="E14" s="175">
        <f t="shared" si="0"/>
        <v>0</v>
      </c>
      <c r="F14" s="181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4"/>
      <c r="B15" s="38"/>
      <c r="C15" s="38"/>
      <c r="D15" s="38"/>
      <c r="E15" s="175">
        <f t="shared" si="0"/>
        <v>0</v>
      </c>
      <c r="F15" s="180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4"/>
      <c r="B16" s="38"/>
      <c r="C16" s="38"/>
      <c r="D16" s="38"/>
      <c r="E16" s="175">
        <f t="shared" si="0"/>
        <v>0</v>
      </c>
      <c r="F16" s="180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4"/>
      <c r="B17" s="38"/>
      <c r="C17" s="38"/>
      <c r="D17" s="38"/>
      <c r="E17" s="175">
        <f t="shared" si="0"/>
        <v>0</v>
      </c>
      <c r="F17" s="179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4"/>
      <c r="B18" s="38"/>
      <c r="C18" s="38"/>
      <c r="D18" s="38"/>
      <c r="E18" s="175">
        <f t="shared" si="0"/>
        <v>0</v>
      </c>
      <c r="F18" s="182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4"/>
      <c r="B19" s="38"/>
      <c r="C19" s="38"/>
      <c r="D19" s="38"/>
      <c r="E19" s="175">
        <f t="shared" si="0"/>
        <v>0</v>
      </c>
      <c r="F19" s="181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4"/>
      <c r="B20" s="38"/>
      <c r="C20" s="38"/>
      <c r="D20" s="38"/>
      <c r="E20" s="175">
        <f t="shared" si="0"/>
        <v>0</v>
      </c>
      <c r="F20" s="179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4"/>
      <c r="B21" s="38"/>
      <c r="C21" s="38"/>
      <c r="D21" s="38"/>
      <c r="E21" s="175">
        <f t="shared" si="0"/>
        <v>0</v>
      </c>
      <c r="F21" s="179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4"/>
      <c r="B22" s="38"/>
      <c r="C22" s="38"/>
      <c r="D22" s="38"/>
      <c r="E22" s="175">
        <f>C22+D22</f>
        <v>0</v>
      </c>
      <c r="F22" s="179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4"/>
      <c r="B23" s="38"/>
      <c r="C23" s="38"/>
      <c r="D23" s="38"/>
      <c r="E23" s="175">
        <f t="shared" si="0"/>
        <v>0</v>
      </c>
      <c r="F23" s="179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4"/>
      <c r="B24" s="38"/>
      <c r="C24" s="38"/>
      <c r="D24" s="38"/>
      <c r="E24" s="175">
        <f t="shared" si="0"/>
        <v>0</v>
      </c>
      <c r="F24" s="179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4"/>
      <c r="B25" s="38"/>
      <c r="C25" s="38"/>
      <c r="D25" s="38"/>
      <c r="E25" s="175">
        <f t="shared" si="0"/>
        <v>0</v>
      </c>
      <c r="F25" s="181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4"/>
      <c r="B26" s="38"/>
      <c r="C26" s="38"/>
      <c r="D26" s="38"/>
      <c r="E26" s="175">
        <f t="shared" si="0"/>
        <v>0</v>
      </c>
      <c r="F26" s="183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4"/>
      <c r="B27" s="38"/>
      <c r="C27" s="38"/>
      <c r="D27" s="38"/>
      <c r="E27" s="175">
        <f t="shared" si="0"/>
        <v>0</v>
      </c>
      <c r="F27" s="181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4"/>
      <c r="B28" s="38"/>
      <c r="C28" s="38"/>
      <c r="D28" s="38"/>
      <c r="E28" s="175">
        <f t="shared" si="0"/>
        <v>0</v>
      </c>
      <c r="F28" s="181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4"/>
      <c r="B29" s="38"/>
      <c r="C29" s="38"/>
      <c r="D29" s="38"/>
      <c r="E29" s="175">
        <f t="shared" si="0"/>
        <v>0</v>
      </c>
      <c r="F29" s="181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4"/>
      <c r="B30" s="38"/>
      <c r="C30" s="38"/>
      <c r="D30" s="38"/>
      <c r="E30" s="175">
        <f t="shared" si="0"/>
        <v>0</v>
      </c>
      <c r="F30" s="180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4"/>
      <c r="B31" s="38"/>
      <c r="C31" s="38"/>
      <c r="D31" s="38"/>
      <c r="E31" s="175">
        <f t="shared" si="0"/>
        <v>0</v>
      </c>
      <c r="F31" s="180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4"/>
      <c r="B32" s="38"/>
      <c r="C32" s="38">
        <v>-946145</v>
      </c>
      <c r="D32" s="38"/>
      <c r="E32" s="175">
        <f t="shared" si="0"/>
        <v>-946145</v>
      </c>
      <c r="F32" s="180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4" t="s">
        <v>3</v>
      </c>
      <c r="B33" s="185">
        <f>SUM(B5:B32)</f>
        <v>0</v>
      </c>
      <c r="C33" s="185"/>
      <c r="D33" s="185"/>
      <c r="E33" s="186">
        <f>SUM(E5:E32)</f>
        <v>-946145</v>
      </c>
      <c r="F33" s="187">
        <f>B33-E33</f>
        <v>946145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6"/>
      <c r="B34" s="40"/>
      <c r="C34" s="40"/>
      <c r="D34" s="40"/>
      <c r="E34" s="177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4" t="s">
        <v>18</v>
      </c>
      <c r="B35" s="265"/>
      <c r="C35" s="265"/>
      <c r="D35" s="265"/>
      <c r="E35" s="266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2" t="s">
        <v>11</v>
      </c>
      <c r="B36" s="263"/>
      <c r="C36" s="263"/>
      <c r="D36" s="253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37</v>
      </c>
      <c r="B37" s="168" t="s">
        <v>38</v>
      </c>
      <c r="C37" s="169">
        <v>53070</v>
      </c>
      <c r="D37" s="210" t="s">
        <v>93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84</v>
      </c>
      <c r="B38" s="164"/>
      <c r="C38" s="165">
        <v>26580</v>
      </c>
      <c r="D38" s="167" t="s">
        <v>82</v>
      </c>
      <c r="E38" s="40"/>
      <c r="F38" s="40"/>
      <c r="G38" s="249" t="s">
        <v>54</v>
      </c>
      <c r="H38" s="249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42</v>
      </c>
      <c r="B39" s="164" t="s">
        <v>38</v>
      </c>
      <c r="C39" s="165">
        <v>250000</v>
      </c>
      <c r="D39" s="167" t="s">
        <v>94</v>
      </c>
      <c r="E39" s="40"/>
      <c r="F39" s="41"/>
      <c r="G39" s="219" t="s">
        <v>56</v>
      </c>
      <c r="H39" s="207">
        <v>1800</v>
      </c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87</v>
      </c>
      <c r="B40" s="164"/>
      <c r="C40" s="165">
        <v>38850</v>
      </c>
      <c r="D40" s="166" t="s">
        <v>86</v>
      </c>
      <c r="E40" s="40"/>
      <c r="F40" s="41"/>
      <c r="G40" s="219" t="s">
        <v>79</v>
      </c>
      <c r="H40" s="207">
        <v>11920</v>
      </c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49</v>
      </c>
      <c r="B41" s="164" t="s">
        <v>67</v>
      </c>
      <c r="C41" s="165">
        <v>87725</v>
      </c>
      <c r="D41" s="171" t="s">
        <v>91</v>
      </c>
      <c r="E41" s="51"/>
      <c r="F41" s="41"/>
      <c r="G41" s="219" t="s">
        <v>76</v>
      </c>
      <c r="H41" s="207">
        <v>4460</v>
      </c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47</v>
      </c>
      <c r="B42" s="164" t="s">
        <v>68</v>
      </c>
      <c r="C42" s="165">
        <v>147020</v>
      </c>
      <c r="D42" s="166" t="s">
        <v>99</v>
      </c>
      <c r="F42" s="41"/>
      <c r="G42" s="220" t="s">
        <v>75</v>
      </c>
      <c r="H42" s="207">
        <v>500</v>
      </c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63</v>
      </c>
      <c r="B43" s="164" t="s">
        <v>69</v>
      </c>
      <c r="C43" s="165">
        <v>10090</v>
      </c>
      <c r="D43" s="166" t="s">
        <v>90</v>
      </c>
      <c r="E43" s="41"/>
      <c r="F43" s="112"/>
      <c r="G43" s="218" t="s">
        <v>89</v>
      </c>
      <c r="H43" s="207">
        <v>9300</v>
      </c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75</v>
      </c>
      <c r="B44" s="164" t="s">
        <v>81</v>
      </c>
      <c r="C44" s="165">
        <v>500</v>
      </c>
      <c r="D44" s="166" t="s">
        <v>95</v>
      </c>
      <c r="E44" s="40"/>
      <c r="G44" s="219"/>
      <c r="H44" s="207"/>
      <c r="I44" s="211"/>
      <c r="J44" s="211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61</v>
      </c>
      <c r="B45" s="164" t="s">
        <v>78</v>
      </c>
      <c r="C45" s="165">
        <v>101970</v>
      </c>
      <c r="D45" s="166" t="s">
        <v>77</v>
      </c>
      <c r="E45" s="40"/>
      <c r="G45" s="219"/>
      <c r="H45" s="207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60</v>
      </c>
      <c r="B46" s="164" t="s">
        <v>78</v>
      </c>
      <c r="C46" s="165">
        <v>101970</v>
      </c>
      <c r="D46" s="166" t="s">
        <v>74</v>
      </c>
      <c r="E46" s="40"/>
      <c r="F46" s="188"/>
      <c r="G46" s="222" t="s">
        <v>55</v>
      </c>
      <c r="H46" s="222">
        <f>SUM(H39:H45)</f>
        <v>27980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70</v>
      </c>
      <c r="B47" s="164" t="s">
        <v>80</v>
      </c>
      <c r="C47" s="165">
        <v>101970</v>
      </c>
      <c r="D47" s="166" t="s">
        <v>77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101</v>
      </c>
      <c r="B48" s="164"/>
      <c r="C48" s="165">
        <v>25400</v>
      </c>
      <c r="D48" s="167" t="s">
        <v>99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102</v>
      </c>
      <c r="B49" s="164" t="s">
        <v>81</v>
      </c>
      <c r="C49" s="165">
        <v>1000</v>
      </c>
      <c r="D49" s="166" t="s">
        <v>99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/>
      <c r="B50" s="164"/>
      <c r="C50" s="165"/>
      <c r="D50" s="166"/>
      <c r="F50" s="191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/>
      <c r="B51" s="206"/>
      <c r="C51" s="165"/>
      <c r="D51" s="207"/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6"/>
      <c r="E52" s="40"/>
      <c r="F52" s="36" t="s">
        <v>10</v>
      </c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6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0" t="s">
        <v>19</v>
      </c>
      <c r="B117" s="251"/>
      <c r="C117" s="162">
        <f>SUM(C37:C116)</f>
        <v>946145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2" t="s">
        <v>20</v>
      </c>
      <c r="B119" s="253"/>
      <c r="C119" s="129">
        <f>C117</f>
        <v>946145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8:D50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1"/>
  <sheetViews>
    <sheetView tabSelected="1" zoomScaleNormal="100" workbookViewId="0">
      <selection activeCell="H5" sqref="H5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7" t="s">
        <v>35</v>
      </c>
      <c r="B1" s="268"/>
      <c r="C1" s="268"/>
      <c r="D1" s="268"/>
      <c r="E1" s="269"/>
      <c r="F1" s="138"/>
      <c r="G1" s="1"/>
    </row>
    <row r="2" spans="1:28" ht="21.75">
      <c r="A2" s="276" t="s">
        <v>46</v>
      </c>
      <c r="B2" s="277"/>
      <c r="C2" s="277"/>
      <c r="D2" s="277"/>
      <c r="E2" s="278"/>
      <c r="F2" s="138"/>
      <c r="G2" s="1"/>
    </row>
    <row r="3" spans="1:28" ht="24" thickBot="1">
      <c r="A3" s="270" t="s">
        <v>100</v>
      </c>
      <c r="B3" s="271"/>
      <c r="C3" s="271"/>
      <c r="D3" s="271"/>
      <c r="E3" s="272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9" t="s">
        <v>39</v>
      </c>
      <c r="B4" s="280"/>
      <c r="C4" s="280"/>
      <c r="D4" s="280"/>
      <c r="E4" s="281"/>
      <c r="F4" s="138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39" t="s">
        <v>45</v>
      </c>
      <c r="B5" s="140">
        <v>9000000</v>
      </c>
      <c r="C5" s="125"/>
      <c r="D5" s="126" t="s">
        <v>9</v>
      </c>
      <c r="E5" s="136">
        <v>4793430</v>
      </c>
      <c r="F5" s="13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19">
        <v>15280.1</v>
      </c>
      <c r="C6" s="34"/>
      <c r="D6" s="116" t="s">
        <v>44</v>
      </c>
      <c r="E6" s="120">
        <v>99807</v>
      </c>
      <c r="F6" s="138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19"/>
      <c r="C7" s="32"/>
      <c r="D7" s="116" t="s">
        <v>43</v>
      </c>
      <c r="E7" s="137">
        <v>876135.09999999963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19">
        <v>3709</v>
      </c>
      <c r="C9" s="32"/>
      <c r="D9" s="116"/>
      <c r="E9" s="120"/>
      <c r="F9" s="138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19">
        <v>0</v>
      </c>
      <c r="C10" s="32"/>
      <c r="D10" s="116" t="s">
        <v>11</v>
      </c>
      <c r="E10" s="120">
        <v>946145</v>
      </c>
      <c r="F10" s="138"/>
      <c r="G10" s="28"/>
      <c r="H10" s="20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89" t="s">
        <v>62</v>
      </c>
      <c r="B11" s="190">
        <f>B6-B9-B10</f>
        <v>11571.1</v>
      </c>
      <c r="C11" s="32"/>
      <c r="D11" s="116" t="s">
        <v>48</v>
      </c>
      <c r="E11" s="120">
        <v>27980</v>
      </c>
      <c r="F11" s="138"/>
      <c r="G11" s="8"/>
      <c r="H11" s="204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19"/>
      <c r="C12" s="32"/>
      <c r="D12" s="116" t="s">
        <v>36</v>
      </c>
      <c r="E12" s="137">
        <v>768074</v>
      </c>
      <c r="F12" s="138"/>
      <c r="G12" s="8"/>
      <c r="H12" s="17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25"/>
      <c r="B13" s="226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27"/>
      <c r="B14" s="228"/>
      <c r="C14" s="32"/>
      <c r="D14" s="116"/>
      <c r="E14" s="120"/>
      <c r="F14" s="138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223" t="s">
        <v>92</v>
      </c>
      <c r="B15" s="224">
        <v>1500000</v>
      </c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3"/>
      <c r="B16" s="224"/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19">
        <f>B5+B11-B16-B15</f>
        <v>7511571.0999999996</v>
      </c>
      <c r="C18" s="32"/>
      <c r="D18" s="116" t="s">
        <v>6</v>
      </c>
      <c r="E18" s="120">
        <f>SUM(E5:E17)</f>
        <v>7511571.0999999996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5"/>
      <c r="B19" s="121" t="s">
        <v>10</v>
      </c>
      <c r="C19" s="114"/>
      <c r="D19" s="118"/>
      <c r="E19" s="122"/>
      <c r="F19" s="138"/>
      <c r="G19" s="123"/>
      <c r="H19" s="1" t="s">
        <v>10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3" t="s">
        <v>11</v>
      </c>
      <c r="B20" s="274"/>
      <c r="C20" s="274"/>
      <c r="D20" s="274"/>
      <c r="E20" s="275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08" t="s">
        <v>57</v>
      </c>
      <c r="B21" s="209">
        <v>53070</v>
      </c>
      <c r="C21" s="192"/>
      <c r="D21" s="198" t="s">
        <v>72</v>
      </c>
      <c r="E21" s="193">
        <v>101970</v>
      </c>
      <c r="F21" s="13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4" t="s">
        <v>58</v>
      </c>
      <c r="B22" s="195">
        <v>232810</v>
      </c>
      <c r="C22" s="196"/>
      <c r="D22" s="205" t="s">
        <v>71</v>
      </c>
      <c r="E22" s="197">
        <v>101970</v>
      </c>
      <c r="F22" s="13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199" t="s">
        <v>103</v>
      </c>
      <c r="B23" s="200">
        <v>25400</v>
      </c>
      <c r="C23" s="201"/>
      <c r="D23" s="203" t="s">
        <v>73</v>
      </c>
      <c r="E23" s="202">
        <v>101970</v>
      </c>
      <c r="F23" s="13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199" t="s">
        <v>85</v>
      </c>
      <c r="B24" s="200">
        <v>26580</v>
      </c>
      <c r="C24" s="201"/>
      <c r="D24" s="203" t="s">
        <v>59</v>
      </c>
      <c r="E24" s="202">
        <v>87725</v>
      </c>
      <c r="F24" s="13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4" thickBot="1">
      <c r="A25" s="212" t="s">
        <v>88</v>
      </c>
      <c r="B25" s="213">
        <v>34000</v>
      </c>
      <c r="C25" s="214"/>
      <c r="D25" s="215" t="s">
        <v>64</v>
      </c>
      <c r="E25" s="216">
        <v>157020</v>
      </c>
      <c r="F25" s="138"/>
      <c r="G25" s="21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>
      <c r="E26" s="2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B28" s="217"/>
      <c r="E28" s="21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2022-09-04T18:29:59Z</dcterms:modified>
</cp:coreProperties>
</file>