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SEPTEMBER\04.09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Sep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7" i="15" l="1"/>
  <c r="I37" i="15"/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Q37" i="15" l="1"/>
  <c r="B11" i="10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15" i="16" l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I7" authorId="0" shapeId="0">
      <text>
        <r>
          <rPr>
            <b/>
            <sz val="9"/>
            <color indexed="81"/>
            <rFont val="Tahoma"/>
            <charset val="1"/>
          </rPr>
          <t xml:space="preserve">Roktim Electronics 
Marrige Attend
Dinner Set Gift=2500
</t>
        </r>
      </text>
    </comment>
  </commentList>
</comments>
</file>

<file path=xl/sharedStrings.xml><?xml version="1.0" encoding="utf-8"?>
<sst xmlns="http://schemas.openxmlformats.org/spreadsheetml/2006/main" count="381" uniqueCount="214">
  <si>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</si>
  <si>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</si>
  <si>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</si>
  <si>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</si>
  <si>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</si>
  <si>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</si>
  <si>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</si>
  <si>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</si>
  <si>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</si>
  <si>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</si>
  <si>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</si>
  <si>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</si>
  <si>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</si>
  <si>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</si>
  <si>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</si>
  <si>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</si>
  <si>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</si>
  <si>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</si>
  <si>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</si>
  <si>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</si>
  <si>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</si>
  <si>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</si>
  <si>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</si>
  <si>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</si>
  <si>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</si>
  <si>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</si>
  <si>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</si>
  <si>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</si>
  <si>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</si>
  <si>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</si>
  <si>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</si>
  <si>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</si>
  <si>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</si>
  <si>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</si>
  <si>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</si>
  <si>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</si>
  <si>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</si>
  <si>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</si>
  <si>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</si>
  <si>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</si>
  <si>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</si>
  <si>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</si>
  <si>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 xml:space="preserve">  </t>
  </si>
  <si>
    <t>Alomgir Tel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</si>
  <si>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</si>
  <si>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</si>
  <si>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</si>
  <si>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</si>
  <si>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</si>
  <si>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</si>
  <si>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</si>
  <si>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</si>
  <si>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</si>
  <si>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</si>
  <si>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</si>
  <si>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</si>
  <si>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</si>
  <si>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</si>
  <si>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</si>
  <si>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</si>
  <si>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</si>
  <si>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</si>
  <si>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</si>
  <si>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</si>
  <si>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</si>
  <si>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</si>
  <si>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</si>
  <si>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</si>
  <si>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</si>
  <si>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</si>
  <si>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</si>
  <si>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</si>
  <si>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</si>
  <si>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</si>
  <si>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</si>
  <si>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</si>
  <si>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</si>
  <si>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</si>
  <si>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</si>
  <si>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</si>
  <si>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</si>
  <si>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</si>
  <si>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</si>
  <si>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</si>
  <si>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</si>
  <si>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</si>
  <si>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</si>
  <si>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</si>
  <si>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</si>
  <si>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</si>
  <si>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</si>
  <si>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</si>
  <si>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</si>
  <si>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</si>
  <si>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</si>
  <si>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</si>
  <si>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</si>
  <si>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</si>
  <si>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</si>
  <si>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</si>
  <si>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</si>
  <si>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</si>
  <si>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</si>
  <si>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</si>
  <si>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</si>
  <si>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</si>
  <si>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</si>
  <si>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</si>
  <si>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</si>
  <si>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</si>
  <si>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singra</t>
  </si>
  <si>
    <t>Dighi Tel</t>
  </si>
  <si>
    <t>Ma Telecom &amp; Computer</t>
  </si>
  <si>
    <t>Jony Telecom (Sujon)</t>
  </si>
  <si>
    <t>Najim Mama</t>
  </si>
  <si>
    <t>27.03.2022</t>
  </si>
  <si>
    <t>Sabbir Telecom</t>
  </si>
  <si>
    <t>Friends Telecom</t>
  </si>
  <si>
    <t>Symphony Adj: Due</t>
  </si>
  <si>
    <t>Others</t>
  </si>
  <si>
    <t>Sales Profit</t>
  </si>
  <si>
    <t>Murad</t>
  </si>
  <si>
    <t>17.05.2022</t>
  </si>
  <si>
    <t>Atik</t>
  </si>
  <si>
    <t>Kurier Cost</t>
  </si>
  <si>
    <t>Sohag Mobile Center</t>
  </si>
  <si>
    <t>21.06.2022</t>
  </si>
  <si>
    <t>DSR Offer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</si>
  <si>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</si>
  <si>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</si>
  <si>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</si>
  <si>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</si>
  <si>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</si>
  <si>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</si>
  <si>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</si>
  <si>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</si>
  <si>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</si>
  <si>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</si>
  <si>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</si>
  <si>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</si>
  <si>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Nal=Papon Telecom</t>
  </si>
  <si>
    <t>A=Sweet Telecom</t>
  </si>
  <si>
    <t>C=SR Electonics</t>
  </si>
  <si>
    <t>B=Hossain Telecom</t>
  </si>
  <si>
    <t>B=Hiron Mobile Zone</t>
  </si>
  <si>
    <t>B=Apple Computer</t>
  </si>
  <si>
    <t>03.07.2022</t>
  </si>
  <si>
    <t>Ma Mobile</t>
  </si>
  <si>
    <t>Rubel Enterprise</t>
  </si>
  <si>
    <t>L=Mimi Electronics</t>
  </si>
  <si>
    <t>Nal=Ma Telecom</t>
  </si>
  <si>
    <t>Ch=Friends Telecom</t>
  </si>
  <si>
    <t>09.07.2022</t>
  </si>
  <si>
    <t>S=Dighi Telecom</t>
  </si>
  <si>
    <t>Bi=Jony Telecom</t>
  </si>
  <si>
    <t>12.07.2022</t>
  </si>
  <si>
    <t>19.07.2022</t>
  </si>
  <si>
    <t>23.07.2022</t>
  </si>
  <si>
    <t>31.07.2022</t>
  </si>
  <si>
    <t>Salay</t>
  </si>
  <si>
    <t>Month : Aug-2022</t>
  </si>
  <si>
    <t>02.08.2022</t>
  </si>
  <si>
    <t>03.08.2022</t>
  </si>
  <si>
    <t>Rasel Telecom</t>
  </si>
  <si>
    <t>Z42pro</t>
  </si>
  <si>
    <t>04.08.2022</t>
  </si>
  <si>
    <t>Office Cost</t>
  </si>
  <si>
    <t>L=Ma Telecom &amp; Computer</t>
  </si>
  <si>
    <t>07.08.2022</t>
  </si>
  <si>
    <t>11.08.2022</t>
  </si>
  <si>
    <t>Rofiqul</t>
  </si>
  <si>
    <t>Doyarampur</t>
  </si>
  <si>
    <t>13.08.2022</t>
  </si>
  <si>
    <t xml:space="preserve">Current Bill </t>
  </si>
  <si>
    <t>14.08.2022</t>
  </si>
  <si>
    <t>2button Phone</t>
  </si>
  <si>
    <t>15.08.2022</t>
  </si>
  <si>
    <t>Ahmedpur</t>
  </si>
  <si>
    <t>Hridro Mobile</t>
  </si>
  <si>
    <t>Barsha Computer</t>
  </si>
  <si>
    <t>Kamrul</t>
  </si>
  <si>
    <t>20.08.2022</t>
  </si>
  <si>
    <t>Pappu</t>
  </si>
  <si>
    <t>SBC</t>
  </si>
  <si>
    <t>24.08.2022</t>
  </si>
  <si>
    <t>25.08.2022</t>
  </si>
  <si>
    <t>S.A Mobile Mart</t>
  </si>
  <si>
    <t>28.08.2022</t>
  </si>
  <si>
    <t>Bonpara</t>
  </si>
  <si>
    <t>Bhuiyan</t>
  </si>
  <si>
    <t>Office Pase</t>
  </si>
  <si>
    <t>Lition Telecom</t>
  </si>
  <si>
    <t>29.08.2022</t>
  </si>
  <si>
    <t>Hasan Telecom</t>
  </si>
  <si>
    <t>30.08.2022</t>
  </si>
  <si>
    <t>Symphony  Balance(-)</t>
  </si>
  <si>
    <t>31.08.2022</t>
  </si>
  <si>
    <t>01.09.2022</t>
  </si>
  <si>
    <t>Bank Statement Sep-2022</t>
  </si>
  <si>
    <t>Balance Statement Sep-2022</t>
  </si>
  <si>
    <t>03.09.2022</t>
  </si>
  <si>
    <t>Shardah</t>
  </si>
  <si>
    <t>Bismillah Mobile</t>
  </si>
  <si>
    <t>bKash</t>
  </si>
  <si>
    <t>Galaxy</t>
  </si>
  <si>
    <t>Sabbir Mobile</t>
  </si>
  <si>
    <t>L=Sabbir Mobile</t>
  </si>
  <si>
    <t>04.09.2022</t>
  </si>
  <si>
    <t>Date:04.09.2022</t>
  </si>
  <si>
    <t>04.09.20222</t>
  </si>
  <si>
    <t>Jonail</t>
  </si>
  <si>
    <t>Molla Mobile</t>
  </si>
  <si>
    <t>L=Rasel Telecom</t>
  </si>
  <si>
    <t>J=Molla Mobile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</si>
</sst>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9"/>
      <color indexed="81"/>
      <name val="Tahoma"/>
      <charset val="1"/>
    </font>
  </fonts>
  <fills count="4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9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1" fontId="37" fillId="45" borderId="3" xfId="0" applyNumberFormat="1" applyFont="1" applyFill="1" applyBorder="1" applyAlignment="1">
      <alignment horizontal="right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15" fontId="43" fillId="45" borderId="4" xfId="0" applyNumberFormat="1" applyFont="1" applyFill="1" applyBorder="1" applyAlignment="1">
      <alignment horizontal="left" vertic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1" fontId="37" fillId="46" borderId="2" xfId="0" applyNumberFormat="1" applyFont="1" applyFill="1" applyBorder="1" applyAlignment="1">
      <alignment horizontal="right" vertic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0" fontId="43" fillId="46" borderId="4" xfId="0" applyFont="1" applyFill="1" applyBorder="1" applyAlignment="1">
      <alignment horizontal="left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0" fontId="33" fillId="0" borderId="57" xfId="0" applyFont="1" applyFill="1" applyBorder="1" applyAlignment="1">
      <alignment horizontal="center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5" fillId="0" borderId="15" xfId="0" applyFont="1" applyFill="1" applyBorder="1" applyAlignment="1">
      <alignment horizontal="center"/>
    </xf>
    <xf numFmtId="0" fontId="45" fillId="0" borderId="2" xfId="0" applyFont="1" applyFill="1" applyBorder="1" applyAlignment="1">
      <alignment horizontal="center"/>
    </xf>
    <xf numFmtId="0" fontId="33" fillId="0" borderId="56" xfId="0" applyFont="1" applyBorder="1" applyAlignment="1">
      <alignment horizontal="left" vertical="center"/>
    </xf>
    <xf numFmtId="1" fontId="33" fillId="0" borderId="57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57151</xdr:colOff>
      <xdr:row>0</xdr:row>
      <xdr:rowOff>57151</xdr:rowOff>
    </xdr:from>
    <xdr:to>
      <xdr:col>7</xdr:col>
      <xdr:colOff>228601</xdr:colOff>
      <xdr:row>0</xdr:row>
      <xdr:rowOff>250964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43401" y="57151"/>
          <a:ext cx="171450" cy="1938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41"/>
      <c r="B1" s="341"/>
      <c r="C1" s="341"/>
      <c r="D1" s="341"/>
      <c r="E1" s="341"/>
      <c r="F1" s="341"/>
    </row>
    <row r="2" spans="1:8" ht="20.25">
      <c r="A2" s="342"/>
      <c r="B2" s="339" t="s">
        <v>15</v>
      </c>
      <c r="C2" s="339"/>
      <c r="D2" s="339"/>
      <c r="E2" s="339"/>
    </row>
    <row r="3" spans="1:8" ht="16.5" customHeight="1">
      <c r="A3" s="342"/>
      <c r="B3" s="340" t="s">
        <v>47</v>
      </c>
      <c r="C3" s="340"/>
      <c r="D3" s="340"/>
      <c r="E3" s="340"/>
    </row>
    <row r="4" spans="1:8" ht="15.75" customHeight="1">
      <c r="A4" s="342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42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42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42"/>
      <c r="B7" s="26" t="s">
        <v>45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42"/>
      <c r="B8" s="26" t="s">
        <v>46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42"/>
      <c r="B9" s="26" t="s">
        <v>48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42"/>
      <c r="B10" s="26" t="s">
        <v>49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42"/>
      <c r="B11" s="26" t="s">
        <v>50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42"/>
      <c r="B12" s="26" t="s">
        <v>51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42"/>
      <c r="B13" s="26" t="s">
        <v>52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42"/>
      <c r="B14" s="26" t="s">
        <v>53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42"/>
      <c r="B15" s="26" t="s">
        <v>54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42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42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42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42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42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42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42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42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42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42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42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42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42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42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42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42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42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42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42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42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42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42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42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42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42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42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42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42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42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42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42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42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42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42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42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42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42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42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42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42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42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42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42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42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42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42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42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42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42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42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42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42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42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42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42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42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42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42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42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42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42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42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42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42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42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42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42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42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H17" sqref="H17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5.85546875" style="124" customWidth="1"/>
    <col min="7" max="7" width="22.140625" style="124" customWidth="1"/>
    <col min="8" max="8" width="17.42578125" style="124" customWidth="1"/>
    <col min="9" max="16384" width="9.140625" style="124"/>
  </cols>
  <sheetData>
    <row r="1" spans="1:7" ht="20.25" customHeight="1">
      <c r="A1" s="341"/>
      <c r="B1" s="341"/>
      <c r="C1" s="341"/>
      <c r="D1" s="341"/>
      <c r="E1" s="341"/>
      <c r="F1" s="341"/>
    </row>
    <row r="2" spans="1:7" ht="20.25">
      <c r="A2" s="342"/>
      <c r="B2" s="339" t="s">
        <v>15</v>
      </c>
      <c r="C2" s="339"/>
      <c r="D2" s="339"/>
      <c r="E2" s="339"/>
    </row>
    <row r="3" spans="1:7" ht="16.5" customHeight="1">
      <c r="A3" s="342"/>
      <c r="B3" s="340" t="s">
        <v>198</v>
      </c>
      <c r="C3" s="340"/>
      <c r="D3" s="340"/>
      <c r="E3" s="340"/>
    </row>
    <row r="4" spans="1:7" ht="15.75" customHeight="1">
      <c r="A4" s="342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42"/>
      <c r="B5" s="24" t="s">
        <v>3</v>
      </c>
      <c r="C5" s="247">
        <v>37238</v>
      </c>
      <c r="D5" s="247">
        <v>0</v>
      </c>
      <c r="E5" s="248">
        <f>C5-D5</f>
        <v>37238</v>
      </c>
      <c r="F5" s="18"/>
      <c r="G5" s="2"/>
    </row>
    <row r="6" spans="1:7">
      <c r="A6" s="342"/>
      <c r="B6" s="26"/>
      <c r="C6" s="247"/>
      <c r="D6" s="247"/>
      <c r="E6" s="248">
        <f t="shared" ref="E6:E69" si="0">E5+C6-D6</f>
        <v>37238</v>
      </c>
      <c r="F6" s="18"/>
      <c r="G6" s="19"/>
    </row>
    <row r="7" spans="1:7">
      <c r="A7" s="342"/>
      <c r="B7" s="26" t="s">
        <v>197</v>
      </c>
      <c r="C7" s="247">
        <v>0</v>
      </c>
      <c r="D7" s="247">
        <v>0</v>
      </c>
      <c r="E7" s="248">
        <f t="shared" si="0"/>
        <v>37238</v>
      </c>
      <c r="F7" s="2"/>
      <c r="G7" s="2"/>
    </row>
    <row r="8" spans="1:7">
      <c r="A8" s="342"/>
      <c r="B8" s="26" t="s">
        <v>200</v>
      </c>
      <c r="C8" s="247">
        <v>0</v>
      </c>
      <c r="D8" s="247">
        <v>0</v>
      </c>
      <c r="E8" s="248">
        <f>E7+C8-D8</f>
        <v>37238</v>
      </c>
      <c r="F8" s="2"/>
      <c r="G8" s="2"/>
    </row>
    <row r="9" spans="1:7">
      <c r="A9" s="342"/>
      <c r="B9" s="26" t="s">
        <v>207</v>
      </c>
      <c r="C9" s="247">
        <v>600000</v>
      </c>
      <c r="D9" s="247">
        <v>600000</v>
      </c>
      <c r="E9" s="248">
        <f t="shared" si="0"/>
        <v>37238</v>
      </c>
      <c r="F9" s="2"/>
      <c r="G9" s="2"/>
    </row>
    <row r="10" spans="1:7">
      <c r="A10" s="342"/>
      <c r="B10" s="26"/>
      <c r="C10" s="249"/>
      <c r="D10" s="249"/>
      <c r="E10" s="248">
        <f t="shared" si="0"/>
        <v>37238</v>
      </c>
      <c r="F10" s="2"/>
      <c r="G10" s="2"/>
    </row>
    <row r="11" spans="1:7">
      <c r="A11" s="342"/>
      <c r="B11" s="26"/>
      <c r="C11" s="247"/>
      <c r="D11" s="247"/>
      <c r="E11" s="248">
        <f t="shared" si="0"/>
        <v>37238</v>
      </c>
      <c r="F11" s="2"/>
      <c r="G11" s="2"/>
    </row>
    <row r="12" spans="1:7">
      <c r="A12" s="342"/>
      <c r="B12" s="26"/>
      <c r="C12" s="247"/>
      <c r="D12" s="247"/>
      <c r="E12" s="248">
        <f>E11+C12-D12</f>
        <v>37238</v>
      </c>
      <c r="F12" s="29"/>
      <c r="G12" s="2"/>
    </row>
    <row r="13" spans="1:7">
      <c r="A13" s="342"/>
      <c r="B13" s="26"/>
      <c r="C13" s="247"/>
      <c r="D13" s="247"/>
      <c r="E13" s="248">
        <f t="shared" si="0"/>
        <v>37238</v>
      </c>
      <c r="F13" s="2"/>
      <c r="G13" s="30"/>
    </row>
    <row r="14" spans="1:7">
      <c r="A14" s="342"/>
      <c r="B14" s="26"/>
      <c r="C14" s="247"/>
      <c r="D14" s="247"/>
      <c r="E14" s="248">
        <v>31238</v>
      </c>
      <c r="F14" s="2"/>
      <c r="G14" s="2"/>
    </row>
    <row r="15" spans="1:7">
      <c r="A15" s="342"/>
      <c r="B15" s="26"/>
      <c r="C15" s="247"/>
      <c r="D15" s="247"/>
      <c r="E15" s="248">
        <f t="shared" si="0"/>
        <v>31238</v>
      </c>
      <c r="F15" s="2"/>
      <c r="G15" s="11"/>
    </row>
    <row r="16" spans="1:7">
      <c r="A16" s="342"/>
      <c r="B16" s="26"/>
      <c r="C16" s="247"/>
      <c r="D16" s="247"/>
      <c r="E16" s="248">
        <f t="shared" si="0"/>
        <v>31238</v>
      </c>
      <c r="F16" s="12"/>
      <c r="G16" s="2"/>
    </row>
    <row r="17" spans="1:7">
      <c r="A17" s="342"/>
      <c r="B17" s="26"/>
      <c r="C17" s="247"/>
      <c r="D17" s="247"/>
      <c r="E17" s="248">
        <f t="shared" si="0"/>
        <v>31238</v>
      </c>
      <c r="F17" s="12"/>
      <c r="G17" s="2"/>
    </row>
    <row r="18" spans="1:7">
      <c r="A18" s="342"/>
      <c r="B18" s="26"/>
      <c r="C18" s="247"/>
      <c r="D18" s="247"/>
      <c r="E18" s="248">
        <f>E17+C18-D18</f>
        <v>31238</v>
      </c>
      <c r="F18" s="2"/>
      <c r="G18" s="2"/>
    </row>
    <row r="19" spans="1:7" ht="12.75" customHeight="1">
      <c r="A19" s="342"/>
      <c r="B19" s="26"/>
      <c r="C19" s="247"/>
      <c r="D19" s="249"/>
      <c r="E19" s="248">
        <f t="shared" si="0"/>
        <v>31238</v>
      </c>
      <c r="F19" s="29"/>
      <c r="G19" s="2"/>
    </row>
    <row r="20" spans="1:7">
      <c r="A20" s="342"/>
      <c r="B20" s="26"/>
      <c r="C20" s="247"/>
      <c r="D20" s="247"/>
      <c r="E20" s="248">
        <f t="shared" si="0"/>
        <v>31238</v>
      </c>
      <c r="F20" s="2"/>
      <c r="G20" s="2"/>
    </row>
    <row r="21" spans="1:7">
      <c r="A21" s="342"/>
      <c r="B21" s="26"/>
      <c r="C21" s="247"/>
      <c r="D21" s="247"/>
      <c r="E21" s="248">
        <f>E20+C21-D21</f>
        <v>31238</v>
      </c>
      <c r="F21" s="259"/>
      <c r="G21" s="2"/>
    </row>
    <row r="22" spans="1:7">
      <c r="A22" s="342"/>
      <c r="B22" s="26"/>
      <c r="C22" s="247"/>
      <c r="D22" s="247"/>
      <c r="E22" s="248">
        <f t="shared" si="0"/>
        <v>31238</v>
      </c>
      <c r="F22" s="2"/>
      <c r="G22" s="2"/>
    </row>
    <row r="23" spans="1:7">
      <c r="A23" s="342"/>
      <c r="B23" s="26"/>
      <c r="C23" s="247"/>
      <c r="D23" s="247"/>
      <c r="E23" s="248">
        <f>E22+C23-D23</f>
        <v>31238</v>
      </c>
      <c r="F23" s="2"/>
      <c r="G23" s="2"/>
    </row>
    <row r="24" spans="1:7">
      <c r="A24" s="342"/>
      <c r="B24" s="26"/>
      <c r="C24" s="247"/>
      <c r="D24" s="247"/>
      <c r="E24" s="248">
        <f t="shared" si="0"/>
        <v>31238</v>
      </c>
      <c r="F24" s="2"/>
      <c r="G24" s="2"/>
    </row>
    <row r="25" spans="1:7">
      <c r="A25" s="342"/>
      <c r="B25" s="26"/>
      <c r="C25" s="247"/>
      <c r="D25" s="247"/>
      <c r="E25" s="248">
        <f t="shared" si="0"/>
        <v>31238</v>
      </c>
      <c r="F25" s="2"/>
      <c r="G25" s="2"/>
    </row>
    <row r="26" spans="1:7">
      <c r="A26" s="342"/>
      <c r="B26" s="26"/>
      <c r="C26" s="247"/>
      <c r="D26" s="247"/>
      <c r="E26" s="248">
        <f t="shared" si="0"/>
        <v>31238</v>
      </c>
      <c r="F26" s="2"/>
      <c r="G26" s="2"/>
    </row>
    <row r="27" spans="1:7">
      <c r="A27" s="342"/>
      <c r="B27" s="26"/>
      <c r="C27" s="247"/>
      <c r="D27" s="247"/>
      <c r="E27" s="248">
        <f t="shared" si="0"/>
        <v>31238</v>
      </c>
      <c r="F27" s="2"/>
      <c r="G27" s="21"/>
    </row>
    <row r="28" spans="1:7">
      <c r="A28" s="342"/>
      <c r="B28" s="26"/>
      <c r="C28" s="247"/>
      <c r="D28" s="247"/>
      <c r="E28" s="248">
        <f>E27+C28-D28</f>
        <v>31238</v>
      </c>
      <c r="F28" s="21"/>
      <c r="G28" s="21"/>
    </row>
    <row r="29" spans="1:7">
      <c r="A29" s="342"/>
      <c r="B29" s="26"/>
      <c r="C29" s="247"/>
      <c r="D29" s="247"/>
      <c r="E29" s="248">
        <f t="shared" si="0"/>
        <v>31238</v>
      </c>
      <c r="F29" s="2"/>
      <c r="G29" s="21"/>
    </row>
    <row r="30" spans="1:7">
      <c r="A30" s="342"/>
      <c r="B30" s="26"/>
      <c r="C30" s="247"/>
      <c r="D30" s="247"/>
      <c r="E30" s="248">
        <f>E29+C30-D30</f>
        <v>31238</v>
      </c>
      <c r="F30" s="2"/>
      <c r="G30" s="21"/>
    </row>
    <row r="31" spans="1:7">
      <c r="A31" s="342"/>
      <c r="B31" s="26"/>
      <c r="C31" s="247"/>
      <c r="D31" s="247"/>
      <c r="E31" s="248">
        <f t="shared" si="0"/>
        <v>31238</v>
      </c>
      <c r="F31" s="2"/>
      <c r="G31" s="21"/>
    </row>
    <row r="32" spans="1:7">
      <c r="A32" s="342"/>
      <c r="B32" s="26"/>
      <c r="C32" s="247"/>
      <c r="D32" s="247"/>
      <c r="E32" s="248">
        <f>E31+C32-D32</f>
        <v>31238</v>
      </c>
      <c r="F32" s="2"/>
      <c r="G32" s="21"/>
    </row>
    <row r="33" spans="1:7">
      <c r="A33" s="342"/>
      <c r="B33" s="26"/>
      <c r="C33" s="247"/>
      <c r="D33" s="249"/>
      <c r="E33" s="248">
        <f t="shared" si="0"/>
        <v>31238</v>
      </c>
      <c r="F33" s="2"/>
      <c r="G33" s="21"/>
    </row>
    <row r="34" spans="1:7">
      <c r="A34" s="342"/>
      <c r="B34" s="26"/>
      <c r="C34" s="247"/>
      <c r="D34" s="247"/>
      <c r="E34" s="248">
        <f t="shared" si="0"/>
        <v>31238</v>
      </c>
      <c r="F34" s="2"/>
      <c r="G34" s="21"/>
    </row>
    <row r="35" spans="1:7">
      <c r="A35" s="342"/>
      <c r="B35" s="26"/>
      <c r="C35" s="247"/>
      <c r="D35" s="247"/>
      <c r="E35" s="248">
        <f t="shared" si="0"/>
        <v>31238</v>
      </c>
      <c r="F35" s="2"/>
      <c r="G35" s="21"/>
    </row>
    <row r="36" spans="1:7">
      <c r="A36" s="342"/>
      <c r="B36" s="26"/>
      <c r="C36" s="247"/>
      <c r="D36" s="247"/>
      <c r="E36" s="248">
        <f t="shared" si="0"/>
        <v>31238</v>
      </c>
      <c r="F36" s="2"/>
      <c r="G36" s="21"/>
    </row>
    <row r="37" spans="1:7">
      <c r="A37" s="342"/>
      <c r="B37" s="26"/>
      <c r="C37" s="247"/>
      <c r="D37" s="247"/>
      <c r="E37" s="248">
        <f t="shared" si="0"/>
        <v>31238</v>
      </c>
      <c r="F37" s="2"/>
      <c r="G37" s="21"/>
    </row>
    <row r="38" spans="1:7">
      <c r="A38" s="342"/>
      <c r="B38" s="26"/>
      <c r="C38" s="247"/>
      <c r="D38" s="247"/>
      <c r="E38" s="248">
        <f t="shared" si="0"/>
        <v>31238</v>
      </c>
      <c r="F38" s="2"/>
      <c r="G38" s="21"/>
    </row>
    <row r="39" spans="1:7">
      <c r="A39" s="342"/>
      <c r="B39" s="26"/>
      <c r="C39" s="247"/>
      <c r="D39" s="247"/>
      <c r="E39" s="248">
        <f t="shared" si="0"/>
        <v>31238</v>
      </c>
      <c r="F39" s="2"/>
      <c r="G39" s="21"/>
    </row>
    <row r="40" spans="1:7">
      <c r="A40" s="342"/>
      <c r="B40" s="26"/>
      <c r="C40" s="247"/>
      <c r="D40" s="247"/>
      <c r="E40" s="248">
        <f t="shared" si="0"/>
        <v>31238</v>
      </c>
      <c r="F40" s="2"/>
      <c r="G40" s="21"/>
    </row>
    <row r="41" spans="1:7">
      <c r="A41" s="342"/>
      <c r="B41" s="26"/>
      <c r="C41" s="247"/>
      <c r="D41" s="247"/>
      <c r="E41" s="248">
        <f t="shared" si="0"/>
        <v>31238</v>
      </c>
      <c r="F41" s="2"/>
      <c r="G41" s="21"/>
    </row>
    <row r="42" spans="1:7">
      <c r="A42" s="342"/>
      <c r="B42" s="26"/>
      <c r="C42" s="247"/>
      <c r="D42" s="247"/>
      <c r="E42" s="248">
        <f t="shared" si="0"/>
        <v>31238</v>
      </c>
      <c r="F42" s="2"/>
      <c r="G42" s="21"/>
    </row>
    <row r="43" spans="1:7">
      <c r="A43" s="342"/>
      <c r="B43" s="26"/>
      <c r="C43" s="247"/>
      <c r="D43" s="247"/>
      <c r="E43" s="248">
        <f t="shared" si="0"/>
        <v>31238</v>
      </c>
      <c r="F43" s="2"/>
      <c r="G43" s="21"/>
    </row>
    <row r="44" spans="1:7">
      <c r="A44" s="342"/>
      <c r="B44" s="26"/>
      <c r="C44" s="247"/>
      <c r="D44" s="247"/>
      <c r="E44" s="248">
        <f t="shared" si="0"/>
        <v>31238</v>
      </c>
      <c r="F44" s="2"/>
      <c r="G44" s="21"/>
    </row>
    <row r="45" spans="1:7">
      <c r="A45" s="342"/>
      <c r="B45" s="26"/>
      <c r="C45" s="247"/>
      <c r="D45" s="247"/>
      <c r="E45" s="248">
        <f t="shared" si="0"/>
        <v>31238</v>
      </c>
      <c r="F45" s="2"/>
      <c r="G45" s="21"/>
    </row>
    <row r="46" spans="1:7">
      <c r="A46" s="342"/>
      <c r="B46" s="26"/>
      <c r="C46" s="247"/>
      <c r="D46" s="247"/>
      <c r="E46" s="248">
        <f t="shared" si="0"/>
        <v>31238</v>
      </c>
      <c r="F46" s="2"/>
      <c r="G46" s="21"/>
    </row>
    <row r="47" spans="1:7">
      <c r="A47" s="342"/>
      <c r="B47" s="26"/>
      <c r="C47" s="247"/>
      <c r="D47" s="247"/>
      <c r="E47" s="248">
        <f t="shared" si="0"/>
        <v>31238</v>
      </c>
      <c r="F47" s="2"/>
      <c r="G47" s="21"/>
    </row>
    <row r="48" spans="1:7">
      <c r="A48" s="342"/>
      <c r="B48" s="26"/>
      <c r="C48" s="247"/>
      <c r="D48" s="247"/>
      <c r="E48" s="248">
        <f t="shared" si="0"/>
        <v>31238</v>
      </c>
      <c r="F48" s="2"/>
      <c r="G48" s="21"/>
    </row>
    <row r="49" spans="1:7">
      <c r="A49" s="342"/>
      <c r="B49" s="26"/>
      <c r="C49" s="247"/>
      <c r="D49" s="247"/>
      <c r="E49" s="248">
        <f t="shared" si="0"/>
        <v>31238</v>
      </c>
      <c r="F49" s="2"/>
      <c r="G49" s="21"/>
    </row>
    <row r="50" spans="1:7">
      <c r="A50" s="342"/>
      <c r="B50" s="26"/>
      <c r="C50" s="247"/>
      <c r="D50" s="247"/>
      <c r="E50" s="248">
        <f t="shared" si="0"/>
        <v>31238</v>
      </c>
      <c r="F50" s="2"/>
      <c r="G50" s="21"/>
    </row>
    <row r="51" spans="1:7">
      <c r="A51" s="342"/>
      <c r="B51" s="26"/>
      <c r="C51" s="247"/>
      <c r="D51" s="247"/>
      <c r="E51" s="248">
        <f t="shared" si="0"/>
        <v>31238</v>
      </c>
      <c r="F51" s="2"/>
      <c r="G51" s="21"/>
    </row>
    <row r="52" spans="1:7">
      <c r="A52" s="342"/>
      <c r="B52" s="26"/>
      <c r="C52" s="247"/>
      <c r="D52" s="247"/>
      <c r="E52" s="248">
        <f t="shared" si="0"/>
        <v>31238</v>
      </c>
      <c r="F52" s="2"/>
      <c r="G52" s="21"/>
    </row>
    <row r="53" spans="1:7">
      <c r="A53" s="342"/>
      <c r="B53" s="26"/>
      <c r="C53" s="247"/>
      <c r="D53" s="247"/>
      <c r="E53" s="248">
        <f t="shared" si="0"/>
        <v>31238</v>
      </c>
      <c r="F53" s="2"/>
      <c r="G53" s="21"/>
    </row>
    <row r="54" spans="1:7">
      <c r="A54" s="342"/>
      <c r="B54" s="26"/>
      <c r="C54" s="247"/>
      <c r="D54" s="247"/>
      <c r="E54" s="248">
        <f t="shared" si="0"/>
        <v>31238</v>
      </c>
      <c r="F54" s="2"/>
      <c r="G54" s="21"/>
    </row>
    <row r="55" spans="1:7">
      <c r="A55" s="342"/>
      <c r="B55" s="26"/>
      <c r="C55" s="247"/>
      <c r="D55" s="247"/>
      <c r="E55" s="248">
        <f t="shared" si="0"/>
        <v>31238</v>
      </c>
      <c r="F55" s="2"/>
      <c r="G55" s="21"/>
    </row>
    <row r="56" spans="1:7">
      <c r="A56" s="342"/>
      <c r="B56" s="26"/>
      <c r="C56" s="247"/>
      <c r="D56" s="247"/>
      <c r="E56" s="248">
        <f t="shared" si="0"/>
        <v>31238</v>
      </c>
      <c r="F56" s="2"/>
      <c r="G56" s="21"/>
    </row>
    <row r="57" spans="1:7">
      <c r="A57" s="342"/>
      <c r="B57" s="26"/>
      <c r="C57" s="247"/>
      <c r="D57" s="247"/>
      <c r="E57" s="248">
        <f t="shared" si="0"/>
        <v>31238</v>
      </c>
      <c r="F57" s="2"/>
      <c r="G57" s="21"/>
    </row>
    <row r="58" spans="1:7">
      <c r="A58" s="342"/>
      <c r="B58" s="26"/>
      <c r="C58" s="247"/>
      <c r="D58" s="247"/>
      <c r="E58" s="248">
        <f t="shared" si="0"/>
        <v>31238</v>
      </c>
      <c r="F58" s="2"/>
      <c r="G58" s="21"/>
    </row>
    <row r="59" spans="1:7">
      <c r="A59" s="342"/>
      <c r="B59" s="26"/>
      <c r="C59" s="247"/>
      <c r="D59" s="247"/>
      <c r="E59" s="248">
        <f t="shared" si="0"/>
        <v>31238</v>
      </c>
      <c r="F59" s="2"/>
    </row>
    <row r="60" spans="1:7">
      <c r="A60" s="342"/>
      <c r="B60" s="26"/>
      <c r="C60" s="247"/>
      <c r="D60" s="247"/>
      <c r="E60" s="248">
        <f t="shared" si="0"/>
        <v>31238</v>
      </c>
      <c r="F60" s="2"/>
    </row>
    <row r="61" spans="1:7">
      <c r="A61" s="342"/>
      <c r="B61" s="26"/>
      <c r="C61" s="247"/>
      <c r="D61" s="247"/>
      <c r="E61" s="248">
        <f t="shared" si="0"/>
        <v>31238</v>
      </c>
      <c r="F61" s="2"/>
    </row>
    <row r="62" spans="1:7">
      <c r="A62" s="342"/>
      <c r="B62" s="26"/>
      <c r="C62" s="247"/>
      <c r="D62" s="247"/>
      <c r="E62" s="248">
        <f t="shared" si="0"/>
        <v>31238</v>
      </c>
      <c r="F62" s="2"/>
    </row>
    <row r="63" spans="1:7">
      <c r="A63" s="342"/>
      <c r="B63" s="26"/>
      <c r="C63" s="247"/>
      <c r="D63" s="247"/>
      <c r="E63" s="248">
        <f t="shared" si="0"/>
        <v>31238</v>
      </c>
      <c r="F63" s="2"/>
    </row>
    <row r="64" spans="1:7">
      <c r="A64" s="342"/>
      <c r="B64" s="26"/>
      <c r="C64" s="247"/>
      <c r="D64" s="247"/>
      <c r="E64" s="248">
        <f t="shared" si="0"/>
        <v>31238</v>
      </c>
      <c r="F64" s="2"/>
    </row>
    <row r="65" spans="1:7">
      <c r="A65" s="342"/>
      <c r="B65" s="26"/>
      <c r="C65" s="247"/>
      <c r="D65" s="247"/>
      <c r="E65" s="248">
        <f t="shared" si="0"/>
        <v>31238</v>
      </c>
      <c r="F65" s="2"/>
    </row>
    <row r="66" spans="1:7">
      <c r="A66" s="342"/>
      <c r="B66" s="26"/>
      <c r="C66" s="247"/>
      <c r="D66" s="247"/>
      <c r="E66" s="248">
        <f t="shared" si="0"/>
        <v>31238</v>
      </c>
      <c r="F66" s="2"/>
    </row>
    <row r="67" spans="1:7">
      <c r="A67" s="342"/>
      <c r="B67" s="26"/>
      <c r="C67" s="247"/>
      <c r="D67" s="247"/>
      <c r="E67" s="248">
        <f t="shared" si="0"/>
        <v>31238</v>
      </c>
      <c r="F67" s="2"/>
    </row>
    <row r="68" spans="1:7">
      <c r="A68" s="342"/>
      <c r="B68" s="26"/>
      <c r="C68" s="247"/>
      <c r="D68" s="247"/>
      <c r="E68" s="248">
        <f t="shared" si="0"/>
        <v>31238</v>
      </c>
      <c r="F68" s="2"/>
    </row>
    <row r="69" spans="1:7">
      <c r="A69" s="342"/>
      <c r="B69" s="26"/>
      <c r="C69" s="247"/>
      <c r="D69" s="247"/>
      <c r="E69" s="248">
        <f t="shared" si="0"/>
        <v>31238</v>
      </c>
      <c r="F69" s="2"/>
    </row>
    <row r="70" spans="1:7">
      <c r="A70" s="342"/>
      <c r="B70" s="26"/>
      <c r="C70" s="247"/>
      <c r="D70" s="247"/>
      <c r="E70" s="248">
        <f t="shared" ref="E70:E82" si="1">E69+C70-D70</f>
        <v>31238</v>
      </c>
      <c r="F70" s="2"/>
    </row>
    <row r="71" spans="1:7">
      <c r="A71" s="342"/>
      <c r="B71" s="26"/>
      <c r="C71" s="247"/>
      <c r="D71" s="247"/>
      <c r="E71" s="248">
        <f t="shared" si="1"/>
        <v>31238</v>
      </c>
      <c r="F71" s="2"/>
    </row>
    <row r="72" spans="1:7">
      <c r="A72" s="342"/>
      <c r="B72" s="26"/>
      <c r="C72" s="247"/>
      <c r="D72" s="247"/>
      <c r="E72" s="248">
        <f t="shared" si="1"/>
        <v>31238</v>
      </c>
      <c r="F72" s="2"/>
    </row>
    <row r="73" spans="1:7">
      <c r="A73" s="342"/>
      <c r="B73" s="26"/>
      <c r="C73" s="247"/>
      <c r="D73" s="247"/>
      <c r="E73" s="248">
        <f t="shared" si="1"/>
        <v>31238</v>
      </c>
      <c r="F73" s="2"/>
    </row>
    <row r="74" spans="1:7">
      <c r="A74" s="342"/>
      <c r="B74" s="26"/>
      <c r="C74" s="247"/>
      <c r="D74" s="247"/>
      <c r="E74" s="248">
        <f t="shared" si="1"/>
        <v>31238</v>
      </c>
      <c r="F74" s="2"/>
    </row>
    <row r="75" spans="1:7">
      <c r="A75" s="342"/>
      <c r="B75" s="26"/>
      <c r="C75" s="247"/>
      <c r="D75" s="247"/>
      <c r="E75" s="248">
        <f t="shared" si="1"/>
        <v>31238</v>
      </c>
      <c r="F75" s="2"/>
    </row>
    <row r="76" spans="1:7">
      <c r="A76" s="342"/>
      <c r="B76" s="26"/>
      <c r="C76" s="247"/>
      <c r="D76" s="247"/>
      <c r="E76" s="248">
        <f t="shared" si="1"/>
        <v>31238</v>
      </c>
      <c r="F76" s="2"/>
    </row>
    <row r="77" spans="1:7">
      <c r="A77" s="342"/>
      <c r="B77" s="26"/>
      <c r="C77" s="247"/>
      <c r="D77" s="247"/>
      <c r="E77" s="248">
        <f t="shared" si="1"/>
        <v>31238</v>
      </c>
      <c r="F77" s="2"/>
    </row>
    <row r="78" spans="1:7">
      <c r="A78" s="342"/>
      <c r="B78" s="26"/>
      <c r="C78" s="247"/>
      <c r="D78" s="247"/>
      <c r="E78" s="248">
        <f t="shared" si="1"/>
        <v>31238</v>
      </c>
      <c r="F78" s="2"/>
    </row>
    <row r="79" spans="1:7">
      <c r="A79" s="342"/>
      <c r="B79" s="26"/>
      <c r="C79" s="247"/>
      <c r="D79" s="247"/>
      <c r="E79" s="248">
        <f t="shared" si="1"/>
        <v>31238</v>
      </c>
      <c r="F79" s="18"/>
      <c r="G79" s="2"/>
    </row>
    <row r="80" spans="1:7">
      <c r="A80" s="342"/>
      <c r="B80" s="26"/>
      <c r="C80" s="247"/>
      <c r="D80" s="247"/>
      <c r="E80" s="248">
        <f t="shared" si="1"/>
        <v>31238</v>
      </c>
      <c r="F80" s="18"/>
      <c r="G80" s="2"/>
    </row>
    <row r="81" spans="1:7">
      <c r="A81" s="342"/>
      <c r="B81" s="26"/>
      <c r="C81" s="247"/>
      <c r="D81" s="247"/>
      <c r="E81" s="248">
        <f t="shared" si="1"/>
        <v>31238</v>
      </c>
      <c r="F81" s="18"/>
      <c r="G81" s="2"/>
    </row>
    <row r="82" spans="1:7">
      <c r="A82" s="342"/>
      <c r="B82" s="26"/>
      <c r="C82" s="247"/>
      <c r="D82" s="247"/>
      <c r="E82" s="248">
        <f t="shared" si="1"/>
        <v>31238</v>
      </c>
      <c r="F82" s="18"/>
      <c r="G82" s="2"/>
    </row>
    <row r="83" spans="1:7">
      <c r="A83" s="342"/>
      <c r="B83" s="268"/>
      <c r="C83" s="248">
        <f>SUM(C5:C72)</f>
        <v>637238</v>
      </c>
      <c r="D83" s="248">
        <f>SUM(D5:D77)</f>
        <v>600000</v>
      </c>
      <c r="E83" s="248">
        <f>E71</f>
        <v>31238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H1" workbookViewId="0">
      <pane ySplit="5" topLeftCell="A6" activePane="bottomLeft" state="frozen"/>
      <selection pane="bottomLeft" activeCell="V35" sqref="V35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47" t="s">
        <v>15</v>
      </c>
      <c r="B1" s="347"/>
      <c r="C1" s="347"/>
      <c r="D1" s="347"/>
      <c r="E1" s="347"/>
      <c r="F1" s="347"/>
      <c r="G1" s="347"/>
      <c r="H1" s="347"/>
      <c r="I1" s="347"/>
      <c r="J1" s="347"/>
      <c r="K1" s="347"/>
      <c r="L1" s="347"/>
      <c r="M1" s="347"/>
      <c r="N1" s="347"/>
      <c r="O1" s="347"/>
      <c r="P1" s="347"/>
      <c r="Q1" s="347"/>
    </row>
    <row r="2" spans="1:24" s="65" customFormat="1" ht="18">
      <c r="A2" s="348" t="s">
        <v>91</v>
      </c>
      <c r="B2" s="348"/>
      <c r="C2" s="348"/>
      <c r="D2" s="348"/>
      <c r="E2" s="348"/>
      <c r="F2" s="348"/>
      <c r="G2" s="348"/>
      <c r="H2" s="348"/>
      <c r="I2" s="348"/>
      <c r="J2" s="348"/>
      <c r="K2" s="348"/>
      <c r="L2" s="348"/>
      <c r="M2" s="348"/>
      <c r="N2" s="348"/>
      <c r="O2" s="348"/>
      <c r="P2" s="348"/>
      <c r="Q2" s="348"/>
    </row>
    <row r="3" spans="1:24" s="66" customFormat="1" ht="16.5" thickBot="1">
      <c r="A3" s="349" t="s">
        <v>160</v>
      </c>
      <c r="B3" s="350"/>
      <c r="C3" s="350"/>
      <c r="D3" s="350"/>
      <c r="E3" s="350"/>
      <c r="F3" s="350"/>
      <c r="G3" s="350"/>
      <c r="H3" s="350"/>
      <c r="I3" s="350"/>
      <c r="J3" s="350"/>
      <c r="K3" s="350"/>
      <c r="L3" s="350"/>
      <c r="M3" s="350"/>
      <c r="N3" s="350"/>
      <c r="O3" s="350"/>
      <c r="P3" s="350"/>
      <c r="Q3" s="351"/>
      <c r="S3" s="50"/>
      <c r="T3" s="7"/>
      <c r="U3" s="7"/>
      <c r="V3" s="7"/>
      <c r="W3" s="7"/>
      <c r="X3" s="16"/>
    </row>
    <row r="4" spans="1:24" s="67" customFormat="1" ht="12.75" customHeight="1">
      <c r="A4" s="352" t="s">
        <v>29</v>
      </c>
      <c r="B4" s="354" t="s">
        <v>30</v>
      </c>
      <c r="C4" s="343" t="s">
        <v>31</v>
      </c>
      <c r="D4" s="343" t="s">
        <v>32</v>
      </c>
      <c r="E4" s="343" t="s">
        <v>33</v>
      </c>
      <c r="F4" s="343" t="s">
        <v>119</v>
      </c>
      <c r="G4" s="343" t="s">
        <v>34</v>
      </c>
      <c r="H4" s="343" t="s">
        <v>127</v>
      </c>
      <c r="I4" s="343" t="s">
        <v>166</v>
      </c>
      <c r="J4" s="343" t="s">
        <v>35</v>
      </c>
      <c r="K4" s="343" t="s">
        <v>36</v>
      </c>
      <c r="L4" s="343" t="s">
        <v>37</v>
      </c>
      <c r="M4" s="343" t="s">
        <v>173</v>
      </c>
      <c r="N4" s="343" t="s">
        <v>124</v>
      </c>
      <c r="O4" s="345" t="s">
        <v>38</v>
      </c>
      <c r="P4" s="356" t="s">
        <v>56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53"/>
      <c r="B5" s="355"/>
      <c r="C5" s="344"/>
      <c r="D5" s="344"/>
      <c r="E5" s="344"/>
      <c r="F5" s="344"/>
      <c r="G5" s="344"/>
      <c r="H5" s="344"/>
      <c r="I5" s="344"/>
      <c r="J5" s="344"/>
      <c r="K5" s="344"/>
      <c r="L5" s="344"/>
      <c r="M5" s="344"/>
      <c r="N5" s="344"/>
      <c r="O5" s="346"/>
      <c r="P5" s="357"/>
      <c r="Q5" s="126" t="s">
        <v>39</v>
      </c>
      <c r="S5" s="71"/>
      <c r="T5" s="72"/>
      <c r="U5" s="72"/>
      <c r="V5" s="72"/>
      <c r="W5" s="72"/>
      <c r="X5" s="73"/>
    </row>
    <row r="6" spans="1:24" s="13" customFormat="1">
      <c r="A6" s="74" t="s">
        <v>197</v>
      </c>
      <c r="B6" s="75">
        <v>1400</v>
      </c>
      <c r="C6" s="75">
        <v>520</v>
      </c>
      <c r="D6" s="76"/>
      <c r="E6" s="76"/>
      <c r="F6" s="76"/>
      <c r="G6" s="76">
        <v>150</v>
      </c>
      <c r="H6" s="76"/>
      <c r="I6" s="76"/>
      <c r="J6" s="77">
        <v>110</v>
      </c>
      <c r="K6" s="76">
        <v>400</v>
      </c>
      <c r="L6" s="76"/>
      <c r="M6" s="76"/>
      <c r="N6" s="113"/>
      <c r="O6" s="76"/>
      <c r="P6" s="78"/>
      <c r="Q6" s="79">
        <f t="shared" ref="Q6:Q36" si="0">SUM(B6:P6)</f>
        <v>2580</v>
      </c>
      <c r="R6" s="80"/>
      <c r="S6" s="81"/>
      <c r="T6" s="32"/>
      <c r="U6" s="5"/>
      <c r="V6" s="32"/>
      <c r="W6" s="5"/>
    </row>
    <row r="7" spans="1:24" s="13" customFormat="1">
      <c r="A7" s="74" t="s">
        <v>200</v>
      </c>
      <c r="B7" s="75">
        <v>1800</v>
      </c>
      <c r="C7" s="75"/>
      <c r="D7" s="76"/>
      <c r="E7" s="76">
        <v>380</v>
      </c>
      <c r="F7" s="76"/>
      <c r="G7" s="76">
        <v>270</v>
      </c>
      <c r="H7" s="76"/>
      <c r="I7" s="76">
        <v>2500</v>
      </c>
      <c r="J7" s="77">
        <v>220</v>
      </c>
      <c r="K7" s="76">
        <v>400</v>
      </c>
      <c r="L7" s="76"/>
      <c r="M7" s="76"/>
      <c r="N7" s="113"/>
      <c r="O7" s="76"/>
      <c r="P7" s="78"/>
      <c r="Q7" s="79">
        <f t="shared" si="0"/>
        <v>5570</v>
      </c>
      <c r="R7" s="80"/>
      <c r="S7" s="32"/>
      <c r="T7" s="32"/>
      <c r="U7" s="32"/>
      <c r="V7" s="32"/>
      <c r="W7" s="32"/>
    </row>
    <row r="8" spans="1:24" s="13" customFormat="1">
      <c r="A8" s="74" t="s">
        <v>207</v>
      </c>
      <c r="B8" s="82"/>
      <c r="C8" s="75">
        <v>520</v>
      </c>
      <c r="D8" s="83">
        <v>50</v>
      </c>
      <c r="E8" s="83"/>
      <c r="F8" s="83"/>
      <c r="G8" s="83">
        <v>70</v>
      </c>
      <c r="H8" s="83"/>
      <c r="I8" s="83"/>
      <c r="J8" s="84">
        <v>110</v>
      </c>
      <c r="K8" s="83">
        <v>400</v>
      </c>
      <c r="L8" s="83"/>
      <c r="M8" s="83"/>
      <c r="N8" s="114"/>
      <c r="O8" s="83"/>
      <c r="P8" s="85"/>
      <c r="Q8" s="79">
        <f>SUM(B8:P8)</f>
        <v>1150</v>
      </c>
      <c r="R8" s="80"/>
      <c r="S8" s="9"/>
      <c r="T8" s="9"/>
      <c r="U8" s="5" t="s">
        <v>40</v>
      </c>
      <c r="V8" s="32"/>
      <c r="W8" s="5"/>
    </row>
    <row r="9" spans="1:24" s="13" customFormat="1">
      <c r="A9" s="74"/>
      <c r="B9" s="82"/>
      <c r="C9" s="75"/>
      <c r="D9" s="83"/>
      <c r="E9" s="83"/>
      <c r="F9" s="83"/>
      <c r="G9" s="83"/>
      <c r="H9" s="83"/>
      <c r="I9" s="83"/>
      <c r="J9" s="84"/>
      <c r="K9" s="83"/>
      <c r="L9" s="83"/>
      <c r="M9" s="83"/>
      <c r="N9" s="114"/>
      <c r="O9" s="83"/>
      <c r="P9" s="85"/>
      <c r="Q9" s="79">
        <f t="shared" si="0"/>
        <v>0</v>
      </c>
      <c r="R9" s="80"/>
      <c r="S9" s="9"/>
      <c r="T9" s="9"/>
      <c r="U9" s="32"/>
      <c r="V9" s="32"/>
      <c r="W9" s="32"/>
    </row>
    <row r="10" spans="1:24" s="13" customFormat="1">
      <c r="A10" s="74"/>
      <c r="B10" s="82"/>
      <c r="C10" s="75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114"/>
      <c r="O10" s="83"/>
      <c r="P10" s="85"/>
      <c r="Q10" s="79">
        <f t="shared" si="0"/>
        <v>0</v>
      </c>
      <c r="R10" s="80"/>
      <c r="S10" s="32"/>
      <c r="T10" s="32"/>
      <c r="U10" s="5"/>
      <c r="V10" s="32"/>
      <c r="W10" s="5"/>
    </row>
    <row r="11" spans="1:24" s="13" customFormat="1">
      <c r="A11" s="74"/>
      <c r="B11" s="82"/>
      <c r="C11" s="75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114"/>
      <c r="O11" s="83"/>
      <c r="P11" s="85"/>
      <c r="Q11" s="79">
        <f t="shared" si="0"/>
        <v>0</v>
      </c>
      <c r="R11" s="80"/>
      <c r="S11" s="32"/>
      <c r="T11" s="32"/>
      <c r="U11" s="32"/>
      <c r="V11" s="32"/>
      <c r="W11" s="32"/>
    </row>
    <row r="12" spans="1:24" s="13" customFormat="1">
      <c r="A12" s="74"/>
      <c r="B12" s="82"/>
      <c r="C12" s="75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114"/>
      <c r="O12" s="83"/>
      <c r="P12" s="85"/>
      <c r="Q12" s="79">
        <f t="shared" si="0"/>
        <v>0</v>
      </c>
      <c r="R12" s="80"/>
      <c r="S12" s="32"/>
      <c r="T12" s="32"/>
      <c r="U12" s="5"/>
      <c r="V12" s="32"/>
      <c r="W12" s="5"/>
    </row>
    <row r="13" spans="1:24" s="13" customFormat="1">
      <c r="A13" s="74"/>
      <c r="B13" s="82"/>
      <c r="C13" s="75"/>
      <c r="D13" s="83"/>
      <c r="E13" s="83"/>
      <c r="F13" s="83"/>
      <c r="G13" s="83"/>
      <c r="H13" s="83"/>
      <c r="I13" s="83"/>
      <c r="J13" s="83"/>
      <c r="K13" s="83"/>
      <c r="L13" s="86"/>
      <c r="M13" s="83"/>
      <c r="N13" s="114"/>
      <c r="O13" s="83"/>
      <c r="P13" s="85"/>
      <c r="Q13" s="79">
        <f t="shared" si="0"/>
        <v>0</v>
      </c>
      <c r="R13" s="80"/>
      <c r="S13" s="81"/>
      <c r="T13" s="32"/>
      <c r="U13" s="32"/>
      <c r="V13" s="32"/>
      <c r="W13" s="32"/>
    </row>
    <row r="14" spans="1:24" s="13" customFormat="1">
      <c r="A14" s="74"/>
      <c r="B14" s="82"/>
      <c r="C14" s="75"/>
      <c r="D14" s="83"/>
      <c r="E14" s="83"/>
      <c r="F14" s="83"/>
      <c r="G14" s="83"/>
      <c r="H14" s="83"/>
      <c r="I14" s="83"/>
      <c r="J14" s="83"/>
      <c r="K14" s="83"/>
      <c r="L14" s="87"/>
      <c r="M14" s="83"/>
      <c r="N14" s="114"/>
      <c r="O14" s="83"/>
      <c r="P14" s="85"/>
      <c r="Q14" s="79">
        <f t="shared" si="0"/>
        <v>0</v>
      </c>
      <c r="R14" s="80"/>
      <c r="S14" s="88"/>
      <c r="T14" s="32"/>
      <c r="U14" s="5"/>
      <c r="V14" s="32"/>
      <c r="W14" s="5"/>
    </row>
    <row r="15" spans="1:24" s="13" customFormat="1">
      <c r="A15" s="74"/>
      <c r="B15" s="82"/>
      <c r="C15" s="75"/>
      <c r="D15" s="83"/>
      <c r="E15" s="83"/>
      <c r="F15" s="83"/>
      <c r="G15" s="83"/>
      <c r="H15" s="83"/>
      <c r="I15" s="83"/>
      <c r="J15" s="83"/>
      <c r="K15" s="83"/>
      <c r="L15" s="76"/>
      <c r="M15" s="83"/>
      <c r="N15" s="114"/>
      <c r="O15" s="83"/>
      <c r="P15" s="85"/>
      <c r="Q15" s="79">
        <f t="shared" si="0"/>
        <v>0</v>
      </c>
      <c r="R15" s="80"/>
      <c r="S15" s="6"/>
      <c r="T15" s="32"/>
      <c r="U15" s="32"/>
      <c r="V15" s="32"/>
      <c r="W15" s="32"/>
    </row>
    <row r="16" spans="1:24" s="13" customFormat="1">
      <c r="A16" s="74"/>
      <c r="B16" s="82"/>
      <c r="C16" s="75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114"/>
      <c r="O16" s="83"/>
      <c r="P16" s="85"/>
      <c r="Q16" s="79">
        <f t="shared" si="0"/>
        <v>0</v>
      </c>
      <c r="R16" s="80"/>
      <c r="S16" s="6"/>
      <c r="T16" s="32"/>
      <c r="U16" s="5"/>
      <c r="V16" s="32"/>
      <c r="W16" s="5"/>
    </row>
    <row r="17" spans="1:23" s="13" customFormat="1">
      <c r="A17" s="74"/>
      <c r="B17" s="82"/>
      <c r="C17" s="75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114"/>
      <c r="O17" s="85"/>
      <c r="P17" s="85"/>
      <c r="Q17" s="79">
        <f t="shared" si="0"/>
        <v>0</v>
      </c>
      <c r="R17" s="80"/>
      <c r="S17" s="6"/>
      <c r="T17" s="32"/>
      <c r="U17" s="32"/>
      <c r="V17" s="32"/>
      <c r="W17" s="32"/>
    </row>
    <row r="18" spans="1:23" s="13" customFormat="1">
      <c r="A18" s="74"/>
      <c r="B18" s="82"/>
      <c r="C18" s="75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114"/>
      <c r="O18" s="85"/>
      <c r="P18" s="85"/>
      <c r="Q18" s="79">
        <f t="shared" si="0"/>
        <v>0</v>
      </c>
      <c r="R18" s="80"/>
      <c r="S18" s="6"/>
      <c r="T18" s="32"/>
      <c r="U18" s="5"/>
      <c r="V18" s="32"/>
      <c r="W18" s="5"/>
    </row>
    <row r="19" spans="1:23" s="13" customFormat="1">
      <c r="A19" s="74"/>
      <c r="B19" s="82"/>
      <c r="C19" s="75"/>
      <c r="D19" s="83"/>
      <c r="E19" s="83"/>
      <c r="F19" s="83"/>
      <c r="G19" s="83"/>
      <c r="H19" s="83"/>
      <c r="I19" s="83"/>
      <c r="J19" s="271"/>
      <c r="K19" s="83"/>
      <c r="L19" s="83"/>
      <c r="M19" s="83"/>
      <c r="N19" s="115"/>
      <c r="O19" s="85"/>
      <c r="P19" s="85"/>
      <c r="Q19" s="79">
        <f t="shared" si="0"/>
        <v>0</v>
      </c>
      <c r="R19" s="80"/>
      <c r="S19" s="6"/>
      <c r="T19" s="32"/>
      <c r="U19" s="32"/>
      <c r="V19" s="32"/>
      <c r="W19" s="32"/>
    </row>
    <row r="20" spans="1:23" s="13" customFormat="1">
      <c r="A20" s="74"/>
      <c r="B20" s="82"/>
      <c r="C20" s="75"/>
      <c r="D20" s="83"/>
      <c r="E20" s="83"/>
      <c r="F20" s="114"/>
      <c r="G20" s="83"/>
      <c r="H20" s="83"/>
      <c r="I20" s="83"/>
      <c r="J20" s="83"/>
      <c r="K20" s="83"/>
      <c r="L20" s="83"/>
      <c r="M20" s="83"/>
      <c r="N20" s="114"/>
      <c r="O20" s="83"/>
      <c r="P20" s="85"/>
      <c r="Q20" s="79">
        <f t="shared" si="0"/>
        <v>0</v>
      </c>
      <c r="R20" s="80"/>
      <c r="S20" s="6"/>
      <c r="T20" s="32"/>
      <c r="U20" s="5"/>
      <c r="V20" s="32"/>
      <c r="W20" s="5"/>
    </row>
    <row r="21" spans="1:23" s="13" customFormat="1">
      <c r="A21" s="74"/>
      <c r="B21" s="82"/>
      <c r="C21" s="75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114"/>
      <c r="O21" s="83"/>
      <c r="P21" s="85"/>
      <c r="Q21" s="79">
        <f t="shared" si="0"/>
        <v>0</v>
      </c>
      <c r="R21" s="80"/>
      <c r="S21" s="6"/>
    </row>
    <row r="22" spans="1:23" s="13" customFormat="1">
      <c r="A22" s="74"/>
      <c r="B22" s="82"/>
      <c r="C22" s="75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114"/>
      <c r="O22" s="83"/>
      <c r="P22" s="85"/>
      <c r="Q22" s="79">
        <f t="shared" si="0"/>
        <v>0</v>
      </c>
      <c r="R22" s="80"/>
      <c r="S22" s="6"/>
    </row>
    <row r="23" spans="1:23" s="90" customFormat="1">
      <c r="A23" s="74"/>
      <c r="B23" s="82"/>
      <c r="C23" s="75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114"/>
      <c r="O23" s="83"/>
      <c r="P23" s="85"/>
      <c r="Q23" s="79">
        <f t="shared" si="0"/>
        <v>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41</v>
      </c>
      <c r="B37" s="100">
        <f t="shared" ref="B37:H37" si="1">SUM(B6:B36)</f>
        <v>3200</v>
      </c>
      <c r="C37" s="281">
        <f t="shared" si="1"/>
        <v>1040</v>
      </c>
      <c r="D37" s="101">
        <f t="shared" si="1"/>
        <v>50</v>
      </c>
      <c r="E37" s="101">
        <f t="shared" si="1"/>
        <v>380</v>
      </c>
      <c r="F37" s="101">
        <f t="shared" si="1"/>
        <v>0</v>
      </c>
      <c r="G37" s="101">
        <f t="shared" si="1"/>
        <v>490</v>
      </c>
      <c r="H37" s="101">
        <f t="shared" si="1"/>
        <v>0</v>
      </c>
      <c r="I37" s="101">
        <f t="shared" ref="I37:P37" si="2">SUM(I6:I36)</f>
        <v>2500</v>
      </c>
      <c r="J37" s="101">
        <f t="shared" si="2"/>
        <v>440</v>
      </c>
      <c r="K37" s="101">
        <f t="shared" si="2"/>
        <v>1200</v>
      </c>
      <c r="L37" s="101">
        <f t="shared" si="2"/>
        <v>0</v>
      </c>
      <c r="M37" s="101">
        <f t="shared" si="2"/>
        <v>0</v>
      </c>
      <c r="N37" s="117">
        <f t="shared" si="2"/>
        <v>0</v>
      </c>
      <c r="O37" s="101">
        <f t="shared" si="2"/>
        <v>0</v>
      </c>
      <c r="P37" s="102">
        <f t="shared" si="2"/>
        <v>0</v>
      </c>
      <c r="Q37" s="103">
        <f>SUM(B37:P37)</f>
        <v>9300</v>
      </c>
      <c r="S37" s="224" t="s">
        <v>42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96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4" zoomScale="120" zoomScaleNormal="120" workbookViewId="0">
      <selection activeCell="G57" sqref="G57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61" t="s">
        <v>15</v>
      </c>
      <c r="B1" s="362"/>
      <c r="C1" s="362"/>
      <c r="D1" s="362"/>
      <c r="E1" s="362"/>
      <c r="F1" s="363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64" t="s">
        <v>199</v>
      </c>
      <c r="B2" s="365"/>
      <c r="C2" s="365"/>
      <c r="D2" s="365"/>
      <c r="E2" s="365"/>
      <c r="F2" s="366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67" t="s">
        <v>82</v>
      </c>
      <c r="B3" s="368"/>
      <c r="C3" s="368"/>
      <c r="D3" s="368"/>
      <c r="E3" s="368"/>
      <c r="F3" s="369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95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197</v>
      </c>
      <c r="B5" s="48">
        <v>379360</v>
      </c>
      <c r="C5" s="192">
        <v>511490</v>
      </c>
      <c r="D5" s="48">
        <v>2580</v>
      </c>
      <c r="E5" s="48">
        <f>C5+D5</f>
        <v>514070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200</v>
      </c>
      <c r="B6" s="49">
        <v>533920</v>
      </c>
      <c r="C6" s="52">
        <v>509170</v>
      </c>
      <c r="D6" s="49">
        <v>5570</v>
      </c>
      <c r="E6" s="49">
        <f t="shared" ref="E6:E32" si="0">C6+D6</f>
        <v>514740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207</v>
      </c>
      <c r="B7" s="49">
        <v>530030</v>
      </c>
      <c r="C7" s="52">
        <v>402390</v>
      </c>
      <c r="D7" s="49">
        <v>1150</v>
      </c>
      <c r="E7" s="49">
        <f t="shared" si="0"/>
        <v>403540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/>
      <c r="B8" s="49"/>
      <c r="C8" s="52"/>
      <c r="D8" s="49"/>
      <c r="E8" s="49">
        <f t="shared" si="0"/>
        <v>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/>
      <c r="B9" s="49"/>
      <c r="C9" s="52"/>
      <c r="D9" s="49"/>
      <c r="E9" s="49">
        <f t="shared" si="0"/>
        <v>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/>
      <c r="B10" s="49"/>
      <c r="C10" s="52"/>
      <c r="D10" s="49"/>
      <c r="E10" s="49">
        <f t="shared" si="0"/>
        <v>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/>
      <c r="B11" s="49"/>
      <c r="C11" s="52"/>
      <c r="D11" s="49"/>
      <c r="E11" s="49">
        <f t="shared" si="0"/>
        <v>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/>
      <c r="B12" s="49"/>
      <c r="C12" s="52"/>
      <c r="D12" s="49"/>
      <c r="E12" s="49">
        <f t="shared" si="0"/>
        <v>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/>
      <c r="B13" s="49"/>
      <c r="C13" s="52"/>
      <c r="D13" s="49"/>
      <c r="E13" s="49">
        <f t="shared" si="0"/>
        <v>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/>
      <c r="B14" s="49"/>
      <c r="C14" s="52"/>
      <c r="D14" s="49"/>
      <c r="E14" s="49">
        <f t="shared" si="0"/>
        <v>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/>
      <c r="B15" s="49"/>
      <c r="C15" s="52"/>
      <c r="D15" s="49"/>
      <c r="E15" s="49">
        <f t="shared" si="0"/>
        <v>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/>
      <c r="B16" s="49"/>
      <c r="C16" s="52"/>
      <c r="D16" s="49"/>
      <c r="E16" s="49">
        <f t="shared" si="0"/>
        <v>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/>
      <c r="B17" s="49"/>
      <c r="C17" s="52"/>
      <c r="D17" s="49"/>
      <c r="E17" s="49">
        <f t="shared" si="0"/>
        <v>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/>
      <c r="B18" s="49"/>
      <c r="C18" s="52"/>
      <c r="D18" s="49"/>
      <c r="E18" s="49">
        <f t="shared" si="0"/>
        <v>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/>
      <c r="B19" s="49"/>
      <c r="C19" s="52"/>
      <c r="D19" s="49"/>
      <c r="E19" s="49">
        <f>C19+D19</f>
        <v>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/>
      <c r="B20" s="49"/>
      <c r="C20" s="52"/>
      <c r="D20" s="49"/>
      <c r="E20" s="49">
        <f t="shared" ref="E20:E23" si="1">C20+D20</f>
        <v>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/>
      <c r="B21" s="49"/>
      <c r="C21" s="52"/>
      <c r="D21" s="49"/>
      <c r="E21" s="49">
        <f t="shared" si="1"/>
        <v>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/>
      <c r="B22" s="49"/>
      <c r="C22" s="52"/>
      <c r="D22" s="49"/>
      <c r="E22" s="49">
        <f t="shared" si="1"/>
        <v>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/>
      <c r="B23" s="49"/>
      <c r="C23" s="52"/>
      <c r="D23" s="49"/>
      <c r="E23" s="49">
        <f t="shared" si="1"/>
        <v>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/>
      <c r="B24" s="49"/>
      <c r="C24" s="52"/>
      <c r="D24" s="49"/>
      <c r="E24" s="49">
        <f t="shared" si="0"/>
        <v>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/>
      <c r="B25" s="49"/>
      <c r="C25" s="52"/>
      <c r="D25" s="49"/>
      <c r="E25" s="49">
        <f t="shared" si="0"/>
        <v>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1443310</v>
      </c>
      <c r="C33" s="252">
        <f>SUM(C5:C32)</f>
        <v>1423050</v>
      </c>
      <c r="D33" s="251">
        <f>SUM(D5:D32)</f>
        <v>9300</v>
      </c>
      <c r="E33" s="251">
        <f>SUM(E5:E32)</f>
        <v>1432350</v>
      </c>
      <c r="F33" s="251">
        <f>B33-E33</f>
        <v>10960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60" t="s">
        <v>21</v>
      </c>
      <c r="C35" s="360"/>
      <c r="D35" s="360"/>
      <c r="E35" s="360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75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80</v>
      </c>
      <c r="B37" s="266" t="s">
        <v>123</v>
      </c>
      <c r="C37" s="127" t="s">
        <v>98</v>
      </c>
      <c r="D37" s="205">
        <v>3000</v>
      </c>
      <c r="E37" s="263" t="s">
        <v>197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80</v>
      </c>
      <c r="B38" s="119" t="s">
        <v>97</v>
      </c>
      <c r="C38" s="118" t="s">
        <v>90</v>
      </c>
      <c r="D38" s="206">
        <v>8640</v>
      </c>
      <c r="E38" s="175" t="s">
        <v>200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80</v>
      </c>
      <c r="B39" s="119" t="s">
        <v>109</v>
      </c>
      <c r="C39" s="118" t="s">
        <v>164</v>
      </c>
      <c r="D39" s="206">
        <v>12460</v>
      </c>
      <c r="E39" s="175" t="s">
        <v>197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80</v>
      </c>
      <c r="B40" s="57" t="s">
        <v>182</v>
      </c>
      <c r="C40" s="118" t="s">
        <v>183</v>
      </c>
      <c r="D40" s="206">
        <v>2000</v>
      </c>
      <c r="E40" s="176" t="s">
        <v>181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83" t="s">
        <v>80</v>
      </c>
      <c r="B41" s="57" t="s">
        <v>121</v>
      </c>
      <c r="C41" s="118"/>
      <c r="D41" s="206">
        <v>500</v>
      </c>
      <c r="E41" s="175" t="s">
        <v>200</v>
      </c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/>
      <c r="B42" s="57"/>
      <c r="C42" s="118"/>
      <c r="D42" s="206"/>
      <c r="E42" s="176"/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/>
      <c r="B43" s="119"/>
      <c r="C43" s="118"/>
      <c r="D43" s="206"/>
      <c r="E43" s="175"/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/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75</v>
      </c>
      <c r="B45" s="201" t="s">
        <v>71</v>
      </c>
      <c r="C45" s="201" t="s">
        <v>72</v>
      </c>
      <c r="D45" s="275" t="s">
        <v>58</v>
      </c>
      <c r="E45" s="276" t="s">
        <v>73</v>
      </c>
      <c r="F45" s="131"/>
      <c r="G45" s="137"/>
      <c r="H45" s="217" t="s">
        <v>83</v>
      </c>
      <c r="I45" s="213" t="s">
        <v>84</v>
      </c>
      <c r="J45" s="213" t="s">
        <v>58</v>
      </c>
      <c r="K45" s="218" t="s">
        <v>85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3" t="s">
        <v>86</v>
      </c>
      <c r="B46" s="294" t="s">
        <v>87</v>
      </c>
      <c r="C46" s="295">
        <v>1718911905</v>
      </c>
      <c r="D46" s="296">
        <v>432120</v>
      </c>
      <c r="E46" s="297" t="s">
        <v>207</v>
      </c>
      <c r="F46" s="130"/>
      <c r="G46" s="137"/>
      <c r="H46" s="190" t="s">
        <v>123</v>
      </c>
      <c r="I46" s="191" t="s">
        <v>98</v>
      </c>
      <c r="J46" s="192">
        <v>4000</v>
      </c>
      <c r="K46" s="127" t="s">
        <v>162</v>
      </c>
      <c r="L46" s="193">
        <v>4000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3" t="s">
        <v>86</v>
      </c>
      <c r="B47" s="298" t="s">
        <v>88</v>
      </c>
      <c r="C47" s="299">
        <v>1765002244</v>
      </c>
      <c r="D47" s="300">
        <v>200000</v>
      </c>
      <c r="E47" s="301" t="s">
        <v>197</v>
      </c>
      <c r="F47" s="131"/>
      <c r="G47" s="137"/>
      <c r="H47" s="186" t="s">
        <v>97</v>
      </c>
      <c r="I47" s="55" t="s">
        <v>90</v>
      </c>
      <c r="J47" s="52">
        <v>8140</v>
      </c>
      <c r="K47" s="52" t="s">
        <v>115</v>
      </c>
      <c r="L47" s="128">
        <v>8140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3" t="s">
        <v>86</v>
      </c>
      <c r="B48" s="302" t="s">
        <v>100</v>
      </c>
      <c r="C48" s="299">
        <v>1716697790</v>
      </c>
      <c r="D48" s="300">
        <v>200000</v>
      </c>
      <c r="E48" s="303" t="s">
        <v>197</v>
      </c>
      <c r="F48" s="131"/>
      <c r="G48" s="137"/>
      <c r="H48" s="186" t="s">
        <v>109</v>
      </c>
      <c r="I48" s="55" t="s">
        <v>164</v>
      </c>
      <c r="J48" s="52">
        <v>12960</v>
      </c>
      <c r="K48" s="170" t="s">
        <v>184</v>
      </c>
      <c r="L48" s="128">
        <v>12960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3" t="s">
        <v>86</v>
      </c>
      <c r="B49" s="304" t="s">
        <v>105</v>
      </c>
      <c r="C49" s="299">
        <v>1743942020</v>
      </c>
      <c r="D49" s="300">
        <v>200000</v>
      </c>
      <c r="E49" s="301" t="s">
        <v>194</v>
      </c>
      <c r="F49" s="131"/>
      <c r="G49" s="137"/>
      <c r="H49" s="186" t="s">
        <v>170</v>
      </c>
      <c r="I49" s="55" t="s">
        <v>175</v>
      </c>
      <c r="J49" s="52">
        <v>2320</v>
      </c>
      <c r="K49" s="170" t="s">
        <v>169</v>
      </c>
      <c r="L49" s="128">
        <v>2320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3" t="s">
        <v>86</v>
      </c>
      <c r="B50" s="302" t="s">
        <v>103</v>
      </c>
      <c r="C50" s="299">
        <v>1723246584</v>
      </c>
      <c r="D50" s="300">
        <v>88650</v>
      </c>
      <c r="E50" s="303" t="s">
        <v>155</v>
      </c>
      <c r="F50" s="131"/>
      <c r="G50" s="137"/>
      <c r="H50" s="174" t="s">
        <v>180</v>
      </c>
      <c r="I50" s="56"/>
      <c r="J50" s="168">
        <v>4000</v>
      </c>
      <c r="K50" s="169" t="s">
        <v>192</v>
      </c>
      <c r="L50" s="128">
        <v>4000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3" t="s">
        <v>86</v>
      </c>
      <c r="B51" s="298" t="s">
        <v>104</v>
      </c>
      <c r="C51" s="299">
        <v>1739791780</v>
      </c>
      <c r="D51" s="300">
        <v>24000</v>
      </c>
      <c r="E51" s="305" t="s">
        <v>209</v>
      </c>
      <c r="F51" s="131"/>
      <c r="G51" s="137"/>
      <c r="H51" s="186" t="s">
        <v>182</v>
      </c>
      <c r="I51" s="55" t="s">
        <v>183</v>
      </c>
      <c r="J51" s="52">
        <v>2000</v>
      </c>
      <c r="K51" s="170" t="s">
        <v>181</v>
      </c>
      <c r="L51" s="128">
        <v>2000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3" t="s">
        <v>86</v>
      </c>
      <c r="B52" s="302" t="s">
        <v>125</v>
      </c>
      <c r="C52" s="299">
        <v>1725821212</v>
      </c>
      <c r="D52" s="300">
        <v>80290</v>
      </c>
      <c r="E52" s="303" t="s">
        <v>207</v>
      </c>
      <c r="F52" s="131"/>
      <c r="G52" s="137"/>
      <c r="H52" s="186" t="s">
        <v>121</v>
      </c>
      <c r="I52" s="55"/>
      <c r="J52" s="52">
        <v>4600</v>
      </c>
      <c r="K52" s="170" t="s">
        <v>196</v>
      </c>
      <c r="L52" s="128">
        <v>4600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3" t="s">
        <v>86</v>
      </c>
      <c r="B53" s="302" t="s">
        <v>89</v>
      </c>
      <c r="C53" s="299">
        <v>1749334499</v>
      </c>
      <c r="D53" s="300">
        <v>59620</v>
      </c>
      <c r="E53" s="301" t="s">
        <v>207</v>
      </c>
      <c r="F53" s="131"/>
      <c r="G53" s="137"/>
      <c r="H53" s="186" t="s">
        <v>87</v>
      </c>
      <c r="I53" s="55">
        <v>1718911905</v>
      </c>
      <c r="J53" s="52">
        <v>427080</v>
      </c>
      <c r="K53" s="170" t="s">
        <v>196</v>
      </c>
      <c r="L53" s="128">
        <v>427080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3"/>
      <c r="B54" s="307"/>
      <c r="C54" s="299"/>
      <c r="D54" s="308"/>
      <c r="E54" s="303"/>
      <c r="F54" s="131"/>
      <c r="G54" s="137"/>
      <c r="H54" s="188" t="s">
        <v>88</v>
      </c>
      <c r="I54" s="61">
        <v>1765002244</v>
      </c>
      <c r="J54" s="52">
        <v>216620</v>
      </c>
      <c r="K54" s="170" t="s">
        <v>196</v>
      </c>
      <c r="L54" s="128">
        <v>216620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3"/>
      <c r="B55" s="304"/>
      <c r="C55" s="299"/>
      <c r="D55" s="300"/>
      <c r="E55" s="301"/>
      <c r="F55" s="131"/>
      <c r="G55" s="137" t="s">
        <v>12</v>
      </c>
      <c r="H55" s="186" t="s">
        <v>100</v>
      </c>
      <c r="I55" s="55">
        <v>1716697790</v>
      </c>
      <c r="J55" s="52">
        <v>227220</v>
      </c>
      <c r="K55" s="170">
        <v>31.082021999999998</v>
      </c>
      <c r="L55" s="128">
        <v>227220</v>
      </c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306"/>
      <c r="B56" s="298"/>
      <c r="C56" s="299"/>
      <c r="D56" s="300"/>
      <c r="E56" s="305"/>
      <c r="F56" s="131"/>
      <c r="G56" s="137"/>
      <c r="H56" s="186" t="s">
        <v>105</v>
      </c>
      <c r="I56" s="55">
        <v>1743942020</v>
      </c>
      <c r="J56" s="52">
        <v>200000</v>
      </c>
      <c r="K56" s="118" t="s">
        <v>194</v>
      </c>
      <c r="L56" s="128">
        <v>200000</v>
      </c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306"/>
      <c r="B57" s="302"/>
      <c r="C57" s="299"/>
      <c r="D57" s="300"/>
      <c r="E57" s="301"/>
      <c r="F57" s="131"/>
      <c r="G57" s="137"/>
      <c r="H57" s="186" t="s">
        <v>103</v>
      </c>
      <c r="I57" s="55">
        <v>1723246584</v>
      </c>
      <c r="J57" s="52">
        <v>88650</v>
      </c>
      <c r="K57" s="170" t="s">
        <v>155</v>
      </c>
      <c r="L57" s="128">
        <v>88650</v>
      </c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7" t="s">
        <v>79</v>
      </c>
      <c r="B58" s="288" t="s">
        <v>64</v>
      </c>
      <c r="C58" s="289" t="s">
        <v>59</v>
      </c>
      <c r="D58" s="290">
        <v>62210</v>
      </c>
      <c r="E58" s="310" t="s">
        <v>158</v>
      </c>
      <c r="F58" s="131"/>
      <c r="G58" s="137"/>
      <c r="H58" s="186" t="s">
        <v>104</v>
      </c>
      <c r="I58" s="55">
        <v>1739791780</v>
      </c>
      <c r="J58" s="52">
        <v>26450</v>
      </c>
      <c r="K58" s="170" t="s">
        <v>185</v>
      </c>
      <c r="L58" s="128">
        <v>26450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87" t="s">
        <v>78</v>
      </c>
      <c r="B59" s="292" t="s">
        <v>68</v>
      </c>
      <c r="C59" s="289" t="s">
        <v>62</v>
      </c>
      <c r="D59" s="290">
        <v>10500</v>
      </c>
      <c r="E59" s="309" t="s">
        <v>197</v>
      </c>
      <c r="F59" s="131"/>
      <c r="G59" s="137"/>
      <c r="H59" s="186" t="s">
        <v>125</v>
      </c>
      <c r="I59" s="55">
        <v>1725821212</v>
      </c>
      <c r="J59" s="52">
        <v>71270</v>
      </c>
      <c r="K59" s="170" t="s">
        <v>192</v>
      </c>
      <c r="L59" s="128">
        <v>71270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7" t="s">
        <v>78</v>
      </c>
      <c r="B60" s="288" t="s">
        <v>65</v>
      </c>
      <c r="C60" s="289" t="s">
        <v>60</v>
      </c>
      <c r="D60" s="290">
        <v>16510</v>
      </c>
      <c r="E60" s="309" t="s">
        <v>161</v>
      </c>
      <c r="F60" s="131"/>
      <c r="G60" s="137"/>
      <c r="H60" s="174" t="s">
        <v>89</v>
      </c>
      <c r="I60" s="56">
        <v>1749334499</v>
      </c>
      <c r="J60" s="168">
        <v>67150</v>
      </c>
      <c r="K60" s="169" t="s">
        <v>194</v>
      </c>
      <c r="L60" s="128">
        <v>67150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7" t="s">
        <v>78</v>
      </c>
      <c r="B61" s="288" t="s">
        <v>66</v>
      </c>
      <c r="C61" s="289" t="s">
        <v>61</v>
      </c>
      <c r="D61" s="290">
        <v>17400</v>
      </c>
      <c r="E61" s="310" t="s">
        <v>126</v>
      </c>
      <c r="F61" s="133"/>
      <c r="G61" s="137"/>
      <c r="H61" s="186" t="s">
        <v>64</v>
      </c>
      <c r="I61" s="55" t="s">
        <v>59</v>
      </c>
      <c r="J61" s="52">
        <v>62210</v>
      </c>
      <c r="K61" s="170" t="s">
        <v>158</v>
      </c>
      <c r="L61" s="128">
        <v>62210</v>
      </c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7" t="s">
        <v>78</v>
      </c>
      <c r="B62" s="288" t="s">
        <v>67</v>
      </c>
      <c r="C62" s="289">
        <v>1774412324</v>
      </c>
      <c r="D62" s="290">
        <v>21440</v>
      </c>
      <c r="E62" s="310" t="s">
        <v>157</v>
      </c>
      <c r="F62" s="130"/>
      <c r="G62" s="137"/>
      <c r="H62" s="186" t="s">
        <v>68</v>
      </c>
      <c r="I62" s="55" t="s">
        <v>62</v>
      </c>
      <c r="J62" s="52">
        <v>11000</v>
      </c>
      <c r="K62" s="171" t="s">
        <v>99</v>
      </c>
      <c r="L62" s="128">
        <v>11000</v>
      </c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87" t="s">
        <v>74</v>
      </c>
      <c r="B63" s="292" t="s">
        <v>117</v>
      </c>
      <c r="C63" s="289">
        <v>1745870700</v>
      </c>
      <c r="D63" s="290">
        <v>13000</v>
      </c>
      <c r="E63" s="310" t="s">
        <v>184</v>
      </c>
      <c r="F63" s="131"/>
      <c r="G63" s="137"/>
      <c r="H63" s="174" t="s">
        <v>65</v>
      </c>
      <c r="I63" s="56" t="s">
        <v>60</v>
      </c>
      <c r="J63" s="168">
        <v>16510</v>
      </c>
      <c r="K63" s="169" t="s">
        <v>161</v>
      </c>
      <c r="L63" s="128">
        <v>16510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7" t="s">
        <v>76</v>
      </c>
      <c r="B64" s="311" t="s">
        <v>70</v>
      </c>
      <c r="C64" s="289" t="s">
        <v>63</v>
      </c>
      <c r="D64" s="290">
        <v>5000</v>
      </c>
      <c r="E64" s="309" t="s">
        <v>146</v>
      </c>
      <c r="F64" s="131"/>
      <c r="G64" s="137"/>
      <c r="H64" s="174" t="s">
        <v>66</v>
      </c>
      <c r="I64" s="56" t="s">
        <v>61</v>
      </c>
      <c r="J64" s="168">
        <v>17400</v>
      </c>
      <c r="K64" s="169" t="s">
        <v>126</v>
      </c>
      <c r="L64" s="128">
        <v>17400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7" t="s">
        <v>201</v>
      </c>
      <c r="B65" s="292" t="s">
        <v>202</v>
      </c>
      <c r="C65" s="289" t="s">
        <v>203</v>
      </c>
      <c r="D65" s="290">
        <v>10000</v>
      </c>
      <c r="E65" s="310" t="s">
        <v>200</v>
      </c>
      <c r="F65" s="131"/>
      <c r="G65" s="137"/>
      <c r="H65" s="186" t="s">
        <v>67</v>
      </c>
      <c r="I65" s="55">
        <v>1774412324</v>
      </c>
      <c r="J65" s="52">
        <v>21440</v>
      </c>
      <c r="K65" s="170" t="s">
        <v>157</v>
      </c>
      <c r="L65" s="128">
        <v>21440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7"/>
      <c r="B66" s="288"/>
      <c r="C66" s="289"/>
      <c r="D66" s="290"/>
      <c r="E66" s="291"/>
      <c r="F66" s="131"/>
      <c r="G66" s="137"/>
      <c r="H66" s="186" t="s">
        <v>117</v>
      </c>
      <c r="I66" s="55">
        <v>1745870700</v>
      </c>
      <c r="J66" s="52">
        <v>13000</v>
      </c>
      <c r="K66" s="170" t="s">
        <v>184</v>
      </c>
      <c r="L66" s="128">
        <v>13000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7"/>
      <c r="B67" s="288"/>
      <c r="C67" s="289"/>
      <c r="D67" s="290"/>
      <c r="E67" s="310"/>
      <c r="F67" s="131"/>
      <c r="G67" s="137"/>
      <c r="H67" s="186" t="s">
        <v>193</v>
      </c>
      <c r="I67" s="55"/>
      <c r="J67" s="52">
        <v>10000</v>
      </c>
      <c r="K67" s="170" t="s">
        <v>192</v>
      </c>
      <c r="L67" s="128">
        <v>10000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7"/>
      <c r="B68" s="292"/>
      <c r="C68" s="289"/>
      <c r="D68" s="290"/>
      <c r="E68" s="310"/>
      <c r="F68" s="131"/>
      <c r="G68" s="137"/>
      <c r="H68" s="186" t="s">
        <v>70</v>
      </c>
      <c r="I68" s="55" t="s">
        <v>63</v>
      </c>
      <c r="J68" s="52">
        <v>5000</v>
      </c>
      <c r="K68" s="52" t="s">
        <v>146</v>
      </c>
      <c r="L68" s="128">
        <v>5000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87"/>
      <c r="B69" s="288"/>
      <c r="C69" s="289"/>
      <c r="D69" s="290"/>
      <c r="E69" s="291"/>
      <c r="F69" s="156"/>
      <c r="G69" s="137"/>
      <c r="H69" s="186" t="s">
        <v>178</v>
      </c>
      <c r="I69" s="55"/>
      <c r="J69" s="52">
        <v>5000</v>
      </c>
      <c r="K69" s="118" t="s">
        <v>176</v>
      </c>
      <c r="L69" s="128">
        <v>5000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7"/>
      <c r="B70" s="288"/>
      <c r="C70" s="289"/>
      <c r="D70" s="290"/>
      <c r="E70" s="309"/>
      <c r="F70" s="131"/>
      <c r="G70" s="137"/>
      <c r="H70" s="174" t="s">
        <v>189</v>
      </c>
      <c r="I70" s="56"/>
      <c r="J70" s="168">
        <v>5000</v>
      </c>
      <c r="K70" s="169" t="s">
        <v>194</v>
      </c>
      <c r="L70" s="128">
        <v>5000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312" t="s">
        <v>177</v>
      </c>
      <c r="B71" s="324" t="s">
        <v>178</v>
      </c>
      <c r="C71" s="314"/>
      <c r="D71" s="315">
        <v>5000</v>
      </c>
      <c r="E71" s="316" t="s">
        <v>176</v>
      </c>
      <c r="F71" s="133"/>
      <c r="G71" s="137"/>
      <c r="H71" s="189" t="s">
        <v>107</v>
      </c>
      <c r="I71" s="58">
        <v>1811710431</v>
      </c>
      <c r="J71" s="52">
        <v>1960</v>
      </c>
      <c r="K71" s="118" t="s">
        <v>156</v>
      </c>
      <c r="L71" s="128">
        <v>1960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12" t="s">
        <v>188</v>
      </c>
      <c r="B72" s="313" t="s">
        <v>189</v>
      </c>
      <c r="C72" s="314"/>
      <c r="D72" s="315">
        <v>5000</v>
      </c>
      <c r="E72" s="317" t="s">
        <v>194</v>
      </c>
      <c r="F72" s="133"/>
      <c r="G72" s="137"/>
      <c r="H72" s="174" t="s">
        <v>107</v>
      </c>
      <c r="I72" s="56">
        <v>1750481144</v>
      </c>
      <c r="J72" s="168">
        <v>29160</v>
      </c>
      <c r="K72" s="169" t="s">
        <v>122</v>
      </c>
      <c r="L72" s="128">
        <v>29160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12" t="s">
        <v>106</v>
      </c>
      <c r="B73" s="313" t="s">
        <v>107</v>
      </c>
      <c r="C73" s="320">
        <v>1811710431</v>
      </c>
      <c r="D73" s="315">
        <v>1960</v>
      </c>
      <c r="E73" s="317" t="s">
        <v>156</v>
      </c>
      <c r="F73" s="133"/>
      <c r="G73" s="137"/>
      <c r="H73" s="186" t="s">
        <v>186</v>
      </c>
      <c r="I73" s="55"/>
      <c r="J73" s="52">
        <v>7000</v>
      </c>
      <c r="K73" s="170" t="s">
        <v>185</v>
      </c>
      <c r="L73" s="128">
        <v>7000</v>
      </c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12" t="s">
        <v>106</v>
      </c>
      <c r="B74" s="313" t="s">
        <v>107</v>
      </c>
      <c r="C74" s="314">
        <v>1750481144</v>
      </c>
      <c r="D74" s="318">
        <v>29160</v>
      </c>
      <c r="E74" s="319" t="s">
        <v>122</v>
      </c>
      <c r="F74" s="133"/>
      <c r="G74" s="137"/>
      <c r="H74" s="174" t="s">
        <v>116</v>
      </c>
      <c r="I74" s="56">
        <v>1744752366</v>
      </c>
      <c r="J74" s="168">
        <v>9000</v>
      </c>
      <c r="K74" s="169" t="s">
        <v>165</v>
      </c>
      <c r="L74" s="128">
        <v>9000</v>
      </c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12" t="s">
        <v>171</v>
      </c>
      <c r="B75" s="323" t="s">
        <v>186</v>
      </c>
      <c r="C75" s="320"/>
      <c r="D75" s="315">
        <v>7000</v>
      </c>
      <c r="E75" s="317" t="s">
        <v>185</v>
      </c>
      <c r="F75" s="131"/>
      <c r="G75" s="137"/>
      <c r="H75" s="186" t="s">
        <v>130</v>
      </c>
      <c r="I75" s="55"/>
      <c r="J75" s="52">
        <v>15000</v>
      </c>
      <c r="K75" s="118" t="s">
        <v>146</v>
      </c>
      <c r="L75" s="128">
        <v>15000</v>
      </c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12" t="s">
        <v>77</v>
      </c>
      <c r="B76" s="313" t="s">
        <v>130</v>
      </c>
      <c r="C76" s="314"/>
      <c r="D76" s="315">
        <v>15000</v>
      </c>
      <c r="E76" s="317" t="s">
        <v>146</v>
      </c>
      <c r="F76" s="131"/>
      <c r="G76" s="137"/>
      <c r="H76" s="174" t="s">
        <v>69</v>
      </c>
      <c r="I76" s="56">
        <v>1761236031</v>
      </c>
      <c r="J76" s="168">
        <v>7000</v>
      </c>
      <c r="K76" s="168" t="s">
        <v>99</v>
      </c>
      <c r="L76" s="128">
        <v>7000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12" t="s">
        <v>77</v>
      </c>
      <c r="B77" s="313" t="s">
        <v>69</v>
      </c>
      <c r="C77" s="314">
        <v>1761236031</v>
      </c>
      <c r="D77" s="318">
        <v>7000</v>
      </c>
      <c r="E77" s="319" t="s">
        <v>99</v>
      </c>
      <c r="F77" s="137"/>
      <c r="G77" s="137"/>
      <c r="H77" s="186" t="s">
        <v>108</v>
      </c>
      <c r="I77" s="55">
        <v>1309083520</v>
      </c>
      <c r="J77" s="52">
        <v>280000</v>
      </c>
      <c r="K77" s="170" t="s">
        <v>194</v>
      </c>
      <c r="L77" s="128">
        <v>280000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12" t="s">
        <v>77</v>
      </c>
      <c r="B78" s="313" t="s">
        <v>108</v>
      </c>
      <c r="C78" s="314">
        <v>1309083520</v>
      </c>
      <c r="D78" s="315">
        <v>245000</v>
      </c>
      <c r="E78" s="319" t="s">
        <v>197</v>
      </c>
      <c r="F78" s="267"/>
      <c r="G78" s="137"/>
      <c r="H78" s="186" t="s">
        <v>163</v>
      </c>
      <c r="I78" s="55"/>
      <c r="J78" s="52">
        <v>15000</v>
      </c>
      <c r="K78" s="170" t="s">
        <v>196</v>
      </c>
      <c r="L78" s="128">
        <v>15000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12" t="s">
        <v>77</v>
      </c>
      <c r="B79" s="313" t="s">
        <v>205</v>
      </c>
      <c r="C79" s="320"/>
      <c r="D79" s="315">
        <v>24530</v>
      </c>
      <c r="E79" s="319" t="s">
        <v>200</v>
      </c>
      <c r="F79" s="131"/>
      <c r="G79" s="137"/>
      <c r="H79" s="186" t="s">
        <v>112</v>
      </c>
      <c r="I79" s="55"/>
      <c r="J79" s="52">
        <v>20000</v>
      </c>
      <c r="K79" s="170" t="s">
        <v>165</v>
      </c>
      <c r="L79" s="128">
        <v>20000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12" t="s">
        <v>77</v>
      </c>
      <c r="B80" s="313" t="s">
        <v>112</v>
      </c>
      <c r="C80" s="314"/>
      <c r="D80" s="315">
        <v>20000</v>
      </c>
      <c r="E80" s="319" t="s">
        <v>165</v>
      </c>
      <c r="F80" s="137"/>
      <c r="G80" s="137"/>
      <c r="H80" s="186" t="s">
        <v>148</v>
      </c>
      <c r="I80" s="55"/>
      <c r="J80" s="52">
        <v>5000</v>
      </c>
      <c r="K80" s="170" t="s">
        <v>196</v>
      </c>
      <c r="L80" s="128">
        <v>5000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21" t="s">
        <v>101</v>
      </c>
      <c r="B81" s="322" t="s">
        <v>148</v>
      </c>
      <c r="C81" s="314"/>
      <c r="D81" s="315">
        <v>5000</v>
      </c>
      <c r="E81" s="319" t="s">
        <v>196</v>
      </c>
      <c r="F81" s="131"/>
      <c r="G81" s="137"/>
      <c r="H81" s="186" t="s">
        <v>102</v>
      </c>
      <c r="I81" s="55">
        <v>1789726772</v>
      </c>
      <c r="J81" s="52">
        <v>45000</v>
      </c>
      <c r="K81" s="170" t="s">
        <v>174</v>
      </c>
      <c r="L81" s="128">
        <v>45000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12" t="s">
        <v>101</v>
      </c>
      <c r="B82" s="313" t="s">
        <v>102</v>
      </c>
      <c r="C82" s="314">
        <v>1789726772</v>
      </c>
      <c r="D82" s="315">
        <v>45000</v>
      </c>
      <c r="E82" s="319" t="s">
        <v>174</v>
      </c>
      <c r="F82" s="131"/>
      <c r="G82" s="137"/>
      <c r="H82" s="186" t="s">
        <v>147</v>
      </c>
      <c r="I82" s="55"/>
      <c r="J82" s="52">
        <v>20000</v>
      </c>
      <c r="K82" s="170" t="s">
        <v>187</v>
      </c>
      <c r="L82" s="128">
        <v>20000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12" t="s">
        <v>101</v>
      </c>
      <c r="B83" s="324" t="s">
        <v>147</v>
      </c>
      <c r="C83" s="314"/>
      <c r="D83" s="315">
        <v>50000</v>
      </c>
      <c r="E83" s="319" t="s">
        <v>207</v>
      </c>
      <c r="F83" s="131"/>
      <c r="G83" s="137"/>
      <c r="H83" s="186" t="s">
        <v>129</v>
      </c>
      <c r="I83" s="55"/>
      <c r="J83" s="52">
        <v>4000</v>
      </c>
      <c r="K83" s="170" t="s">
        <v>192</v>
      </c>
      <c r="L83" s="128">
        <v>4000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12" t="s">
        <v>128</v>
      </c>
      <c r="B84" s="324" t="s">
        <v>129</v>
      </c>
      <c r="C84" s="314"/>
      <c r="D84" s="315">
        <v>4000</v>
      </c>
      <c r="E84" s="319" t="s">
        <v>192</v>
      </c>
      <c r="F84" s="264"/>
      <c r="G84" s="137"/>
      <c r="H84" s="186" t="s">
        <v>179</v>
      </c>
      <c r="I84" s="55"/>
      <c r="J84" s="52">
        <v>1000</v>
      </c>
      <c r="K84" s="170" t="s">
        <v>192</v>
      </c>
      <c r="L84" s="128">
        <v>1000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12" t="s">
        <v>110</v>
      </c>
      <c r="B85" s="313" t="s">
        <v>111</v>
      </c>
      <c r="C85" s="314">
        <v>1729190349</v>
      </c>
      <c r="D85" s="315">
        <v>74000</v>
      </c>
      <c r="E85" s="319" t="s">
        <v>197</v>
      </c>
      <c r="F85" s="131"/>
      <c r="G85" s="137"/>
      <c r="H85" s="186" t="s">
        <v>111</v>
      </c>
      <c r="I85" s="55">
        <v>1729190349</v>
      </c>
      <c r="J85" s="52">
        <v>63000</v>
      </c>
      <c r="K85" s="170" t="s">
        <v>152</v>
      </c>
      <c r="L85" s="128">
        <v>63000</v>
      </c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12" t="s">
        <v>106</v>
      </c>
      <c r="B86" s="313" t="s">
        <v>204</v>
      </c>
      <c r="C86" s="314" t="s">
        <v>12</v>
      </c>
      <c r="D86" s="315">
        <v>3700</v>
      </c>
      <c r="E86" s="319" t="s">
        <v>200</v>
      </c>
      <c r="F86" s="131"/>
      <c r="G86" s="137"/>
      <c r="H86" s="186" t="s">
        <v>191</v>
      </c>
      <c r="I86" s="55"/>
      <c r="J86" s="52">
        <v>1330</v>
      </c>
      <c r="K86" s="170" t="s">
        <v>187</v>
      </c>
      <c r="L86" s="128">
        <v>1330</v>
      </c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12" t="s">
        <v>210</v>
      </c>
      <c r="B87" s="323" t="s">
        <v>211</v>
      </c>
      <c r="C87" s="314"/>
      <c r="D87" s="315">
        <v>24870</v>
      </c>
      <c r="E87" s="317" t="s">
        <v>207</v>
      </c>
      <c r="F87" s="131"/>
      <c r="G87" s="137"/>
      <c r="H87" s="186" t="s">
        <v>114</v>
      </c>
      <c r="I87" s="55">
        <v>1763999686</v>
      </c>
      <c r="J87" s="52">
        <v>62000</v>
      </c>
      <c r="K87" s="170" t="s">
        <v>168</v>
      </c>
      <c r="L87" s="128">
        <v>62000</v>
      </c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12" t="s">
        <v>77</v>
      </c>
      <c r="B88" s="313" t="s">
        <v>163</v>
      </c>
      <c r="C88" s="314"/>
      <c r="D88" s="315">
        <v>28540</v>
      </c>
      <c r="E88" s="316" t="s">
        <v>207</v>
      </c>
      <c r="F88" s="267"/>
      <c r="G88" s="137"/>
      <c r="H88" s="186" t="s">
        <v>43</v>
      </c>
      <c r="I88" s="55">
        <v>1739992171</v>
      </c>
      <c r="J88" s="52">
        <v>7500</v>
      </c>
      <c r="K88" s="170" t="s">
        <v>194</v>
      </c>
      <c r="L88" s="128">
        <v>7500</v>
      </c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12"/>
      <c r="B89" s="313"/>
      <c r="C89" s="314"/>
      <c r="D89" s="315"/>
      <c r="E89" s="319"/>
      <c r="F89" s="131"/>
      <c r="G89" s="137"/>
      <c r="H89" s="186" t="s">
        <v>113</v>
      </c>
      <c r="I89" s="55">
        <v>1758900692</v>
      </c>
      <c r="J89" s="52">
        <v>20000</v>
      </c>
      <c r="K89" s="52" t="s">
        <v>172</v>
      </c>
      <c r="L89" s="128">
        <v>20000</v>
      </c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25"/>
      <c r="B90" s="313"/>
      <c r="C90" s="314"/>
      <c r="D90" s="315"/>
      <c r="E90" s="316"/>
      <c r="F90" s="131"/>
      <c r="G90" s="137"/>
      <c r="H90" s="186"/>
      <c r="I90" s="55"/>
      <c r="J90" s="52"/>
      <c r="K90" s="170"/>
      <c r="L90" s="128"/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25"/>
      <c r="B91" s="313"/>
      <c r="C91" s="314"/>
      <c r="D91" s="315"/>
      <c r="E91" s="316"/>
      <c r="F91" s="137"/>
      <c r="G91" s="137"/>
      <c r="H91" s="174"/>
      <c r="I91" s="56"/>
      <c r="J91" s="168"/>
      <c r="K91" s="169"/>
      <c r="L91" s="128"/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12"/>
      <c r="B92" s="313"/>
      <c r="C92" s="314"/>
      <c r="D92" s="315"/>
      <c r="E92" s="317"/>
      <c r="F92" s="267"/>
      <c r="G92" s="137"/>
      <c r="H92" s="186"/>
      <c r="I92" s="55"/>
      <c r="J92" s="52"/>
      <c r="K92" s="170"/>
      <c r="L92" s="128"/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12"/>
      <c r="B93" s="313"/>
      <c r="C93" s="314"/>
      <c r="D93" s="315"/>
      <c r="E93" s="319"/>
      <c r="F93" s="131"/>
      <c r="G93" s="137"/>
      <c r="H93" s="186"/>
      <c r="I93" s="55"/>
      <c r="J93" s="52"/>
      <c r="K93" s="52"/>
      <c r="L93" s="128"/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12"/>
      <c r="B94" s="313"/>
      <c r="C94" s="314"/>
      <c r="D94" s="315"/>
      <c r="E94" s="316"/>
      <c r="F94" s="267"/>
      <c r="G94" s="137"/>
      <c r="H94" s="186"/>
      <c r="I94" s="55"/>
      <c r="J94" s="52"/>
      <c r="K94" s="170"/>
      <c r="L94" s="128"/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12"/>
      <c r="B95" s="313"/>
      <c r="C95" s="314"/>
      <c r="D95" s="315"/>
      <c r="E95" s="317"/>
      <c r="F95" s="137"/>
      <c r="G95" s="137"/>
      <c r="H95" s="174"/>
      <c r="I95" s="56"/>
      <c r="J95" s="168"/>
      <c r="K95" s="169"/>
      <c r="L95" s="128"/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12"/>
      <c r="B96" s="313"/>
      <c r="C96" s="314"/>
      <c r="D96" s="315"/>
      <c r="E96" s="317"/>
      <c r="F96" s="137"/>
      <c r="G96" s="137"/>
      <c r="H96" s="186"/>
      <c r="I96" s="55"/>
      <c r="J96" s="52"/>
      <c r="K96" s="118"/>
      <c r="L96" s="128"/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12"/>
      <c r="B97" s="313"/>
      <c r="C97" s="314"/>
      <c r="D97" s="315"/>
      <c r="E97" s="317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 t="s">
        <v>190</v>
      </c>
      <c r="B114" s="54" t="s">
        <v>191</v>
      </c>
      <c r="C114" s="118"/>
      <c r="D114" s="207">
        <v>1330</v>
      </c>
      <c r="E114" s="178" t="s">
        <v>187</v>
      </c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81</v>
      </c>
      <c r="B115" s="54" t="s">
        <v>114</v>
      </c>
      <c r="C115" s="118">
        <v>1763999686</v>
      </c>
      <c r="D115" s="207">
        <v>62000</v>
      </c>
      <c r="E115" s="178" t="s">
        <v>168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81</v>
      </c>
      <c r="B116" s="54" t="s">
        <v>43</v>
      </c>
      <c r="C116" s="118">
        <v>1739992171</v>
      </c>
      <c r="D116" s="207">
        <v>7500</v>
      </c>
      <c r="E116" s="178" t="s">
        <v>194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 t="s">
        <v>81</v>
      </c>
      <c r="B117" s="54" t="s">
        <v>113</v>
      </c>
      <c r="C117" s="118">
        <v>1758900692</v>
      </c>
      <c r="D117" s="207">
        <v>20000</v>
      </c>
      <c r="E117" s="178" t="s">
        <v>172</v>
      </c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58" t="s">
        <v>27</v>
      </c>
      <c r="B119" s="359"/>
      <c r="C119" s="370"/>
      <c r="D119" s="208">
        <f>SUM(D37:D118)</f>
        <v>2152930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58" t="s">
        <v>28</v>
      </c>
      <c r="B121" s="359"/>
      <c r="C121" s="359"/>
      <c r="D121" s="208">
        <f>D119+M121</f>
        <v>2152930</v>
      </c>
      <c r="E121" s="204"/>
      <c r="F121" s="137"/>
      <c r="G121" s="137"/>
      <c r="H121" s="212"/>
      <c r="I121" s="184"/>
      <c r="J121" s="213">
        <f>SUM(J46:J120)</f>
        <v>2141970</v>
      </c>
      <c r="K121" s="214"/>
      <c r="L121" s="215">
        <f>SUM(L46:L120)</f>
        <v>2141970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71:E87">
    <sortCondition ref="A71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0"/>
  <sheetViews>
    <sheetView tabSelected="1" zoomScaleNormal="100" workbookViewId="0">
      <selection activeCell="G9" sqref="G9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74" t="s">
        <v>44</v>
      </c>
      <c r="B1" s="375"/>
      <c r="C1" s="375"/>
      <c r="D1" s="375"/>
      <c r="E1" s="376"/>
      <c r="F1" s="5"/>
      <c r="G1" s="5"/>
    </row>
    <row r="2" spans="1:25" ht="21.75">
      <c r="A2" s="380" t="s">
        <v>57</v>
      </c>
      <c r="B2" s="381"/>
      <c r="C2" s="381"/>
      <c r="D2" s="381"/>
      <c r="E2" s="382"/>
      <c r="F2" s="5"/>
      <c r="G2" s="5"/>
    </row>
    <row r="3" spans="1:25" ht="23.25">
      <c r="A3" s="377" t="s">
        <v>208</v>
      </c>
      <c r="B3" s="378"/>
      <c r="C3" s="378"/>
      <c r="D3" s="378"/>
      <c r="E3" s="379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83" t="s">
        <v>94</v>
      </c>
      <c r="B4" s="384"/>
      <c r="C4" s="258"/>
      <c r="D4" s="385" t="s">
        <v>93</v>
      </c>
      <c r="E4" s="386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92</v>
      </c>
      <c r="B5" s="244">
        <v>8000000</v>
      </c>
      <c r="C5" s="39"/>
      <c r="D5" s="39" t="s">
        <v>10</v>
      </c>
      <c r="E5" s="240">
        <v>6174933.8741999995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38889.729599999999</v>
      </c>
      <c r="C6" s="41"/>
      <c r="D6" s="39" t="s">
        <v>16</v>
      </c>
      <c r="E6" s="240">
        <v>37238</v>
      </c>
      <c r="F6" s="7"/>
      <c r="G6" s="27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4"/>
      <c r="B7" s="260"/>
      <c r="C7" s="41"/>
      <c r="D7" s="39" t="s">
        <v>55</v>
      </c>
      <c r="E7" s="240">
        <v>171449.8554000007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32"/>
      <c r="B8" s="260"/>
      <c r="C8" s="39"/>
      <c r="D8" s="235"/>
      <c r="E8" s="241"/>
      <c r="F8" s="7"/>
      <c r="G8" s="232"/>
      <c r="H8" s="7"/>
      <c r="I8" s="1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9300</v>
      </c>
      <c r="C9" s="40"/>
      <c r="D9" s="39" t="s">
        <v>11</v>
      </c>
      <c r="E9" s="240">
        <v>2152930</v>
      </c>
      <c r="F9" s="7"/>
      <c r="G9" s="111"/>
      <c r="H9" s="7"/>
      <c r="I9" s="280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159</v>
      </c>
      <c r="B10" s="244">
        <v>0</v>
      </c>
      <c r="C10" s="40"/>
      <c r="D10" s="39" t="s">
        <v>195</v>
      </c>
      <c r="E10" s="242">
        <v>-541862</v>
      </c>
      <c r="F10" s="7"/>
      <c r="G10" s="232"/>
      <c r="H10" s="7"/>
      <c r="I10" s="28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278" t="s">
        <v>120</v>
      </c>
      <c r="B11" s="279">
        <f>B6-B9-B10</f>
        <v>29589.729599999999</v>
      </c>
      <c r="C11" s="40"/>
      <c r="D11" s="333"/>
      <c r="E11" s="242"/>
      <c r="F11" s="7"/>
      <c r="G11" s="232"/>
      <c r="H11" s="7"/>
      <c r="I11" s="280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5"/>
      <c r="B12" s="244"/>
      <c r="C12" s="40"/>
      <c r="D12" s="40"/>
      <c r="E12" s="240"/>
      <c r="F12" s="7" t="s">
        <v>42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32"/>
      <c r="B13" s="260"/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35"/>
      <c r="B14" s="336"/>
      <c r="C14" s="334"/>
      <c r="D14" s="39" t="s">
        <v>118</v>
      </c>
      <c r="E14" s="240">
        <v>34900</v>
      </c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65"/>
      <c r="B15" s="244"/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32"/>
      <c r="B16" s="260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B5+B11+B14</f>
        <v>8029589.7296000002</v>
      </c>
      <c r="C17" s="40"/>
      <c r="D17" s="40" t="s">
        <v>7</v>
      </c>
      <c r="E17" s="243">
        <f>SUM(E5:E16)</f>
        <v>8029589.7296000011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3"/>
      <c r="B18" s="284" t="s">
        <v>12</v>
      </c>
      <c r="C18" s="285"/>
      <c r="D18" s="285"/>
      <c r="E18" s="286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71" t="s">
        <v>14</v>
      </c>
      <c r="B19" s="372"/>
      <c r="C19" s="372"/>
      <c r="D19" s="372"/>
      <c r="E19" s="373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27" t="s">
        <v>141</v>
      </c>
      <c r="B20" s="328">
        <v>62210</v>
      </c>
      <c r="C20" s="329"/>
      <c r="D20" s="330" t="s">
        <v>131</v>
      </c>
      <c r="E20" s="331">
        <v>432120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2" t="s">
        <v>145</v>
      </c>
      <c r="B21" s="45">
        <v>17510</v>
      </c>
      <c r="C21" s="39"/>
      <c r="D21" s="261" t="s">
        <v>134</v>
      </c>
      <c r="E21" s="262">
        <v>200000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69" t="s">
        <v>144</v>
      </c>
      <c r="B22" s="270">
        <v>17800</v>
      </c>
      <c r="C22" s="39"/>
      <c r="D22" s="261" t="s">
        <v>133</v>
      </c>
      <c r="E22" s="262">
        <v>200000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42" t="s">
        <v>143</v>
      </c>
      <c r="B23" s="45">
        <v>21440</v>
      </c>
      <c r="C23" s="39"/>
      <c r="D23" s="261" t="s">
        <v>132</v>
      </c>
      <c r="E23" s="262">
        <v>200000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2" t="s">
        <v>154</v>
      </c>
      <c r="B24" s="45">
        <v>17500</v>
      </c>
      <c r="C24" s="39"/>
      <c r="D24" s="261" t="s">
        <v>135</v>
      </c>
      <c r="E24" s="262">
        <v>88650</v>
      </c>
      <c r="K24" s="1" t="s">
        <v>134</v>
      </c>
      <c r="L24" s="1">
        <v>599450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46" t="s">
        <v>142</v>
      </c>
      <c r="B25" s="120">
        <v>29160</v>
      </c>
      <c r="C25" s="121"/>
      <c r="D25" s="261" t="s">
        <v>137</v>
      </c>
      <c r="E25" s="262">
        <v>81090</v>
      </c>
      <c r="G25" s="33"/>
      <c r="K25" s="1" t="s">
        <v>133</v>
      </c>
      <c r="L25" s="1">
        <v>363900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46" t="s">
        <v>151</v>
      </c>
      <c r="B26" s="120">
        <v>17000</v>
      </c>
      <c r="C26" s="121"/>
      <c r="D26" s="261" t="s">
        <v>138</v>
      </c>
      <c r="E26" s="262">
        <v>59080</v>
      </c>
      <c r="G26" s="33"/>
      <c r="K26" s="1" t="s">
        <v>132</v>
      </c>
      <c r="L26" s="1">
        <v>227000</v>
      </c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42" t="s">
        <v>167</v>
      </c>
      <c r="B27" s="45">
        <v>20000</v>
      </c>
      <c r="C27" s="121"/>
      <c r="D27" s="261" t="s">
        <v>136</v>
      </c>
      <c r="E27" s="262">
        <v>24000</v>
      </c>
      <c r="G27" s="33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46" t="s">
        <v>149</v>
      </c>
      <c r="B28" s="120">
        <v>15000</v>
      </c>
      <c r="C28" s="121"/>
      <c r="D28" s="261" t="s">
        <v>150</v>
      </c>
      <c r="E28" s="262">
        <v>50000</v>
      </c>
      <c r="G28" s="16"/>
      <c r="K28" s="1" t="s">
        <v>137</v>
      </c>
      <c r="L28" s="1">
        <v>73440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46" t="s">
        <v>206</v>
      </c>
      <c r="B29" s="120">
        <v>24530</v>
      </c>
      <c r="C29" s="121"/>
      <c r="D29" s="261" t="s">
        <v>140</v>
      </c>
      <c r="E29" s="262">
        <v>45000</v>
      </c>
      <c r="G29" s="16"/>
      <c r="K29" s="1" t="s">
        <v>138</v>
      </c>
      <c r="L29" s="1">
        <v>59200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387" t="s">
        <v>212</v>
      </c>
      <c r="B30" s="388">
        <v>28540</v>
      </c>
      <c r="C30" s="389"/>
      <c r="D30" s="390" t="s">
        <v>213</v>
      </c>
      <c r="E30" s="391">
        <v>24870</v>
      </c>
      <c r="G30" s="16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2.5" thickBot="1">
      <c r="A31" s="337" t="s">
        <v>139</v>
      </c>
      <c r="B31" s="338">
        <v>235000</v>
      </c>
      <c r="C31" s="326"/>
      <c r="D31" s="272" t="s">
        <v>153</v>
      </c>
      <c r="E31" s="273">
        <v>74000</v>
      </c>
      <c r="G31" s="16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2:25"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2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2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2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2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2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2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2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2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2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2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2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2:25">
      <c r="B45" s="1"/>
      <c r="D45" s="1"/>
      <c r="E45" s="1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2:25">
      <c r="B46" s="1"/>
      <c r="D46" s="1"/>
      <c r="E46" s="1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2:25">
      <c r="B47" s="1"/>
      <c r="D47" s="1"/>
      <c r="E47" s="1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2:25">
      <c r="B48" s="1"/>
      <c r="D48" s="1"/>
      <c r="E48" s="1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2:25">
      <c r="B49" s="1"/>
      <c r="D49" s="1"/>
      <c r="E49" s="1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2:25">
      <c r="B50" s="1"/>
      <c r="D50" s="1"/>
      <c r="E50" s="1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2:25">
      <c r="B51" s="1"/>
      <c r="D51" s="1"/>
      <c r="E51" s="1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2:25">
      <c r="B52" s="1"/>
      <c r="D52" s="1"/>
      <c r="E52" s="1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2:25">
      <c r="B53" s="1"/>
      <c r="D53" s="1"/>
      <c r="E53" s="1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2:25">
      <c r="B54" s="1"/>
      <c r="D54" s="1"/>
      <c r="E54" s="1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2:25">
      <c r="B55" s="1"/>
      <c r="D55" s="1"/>
      <c r="E55" s="1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2:25">
      <c r="B56" s="1"/>
      <c r="D56" s="1"/>
      <c r="E56" s="1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2:25">
      <c r="B57" s="1"/>
      <c r="D57" s="1"/>
      <c r="E57" s="1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2:25">
      <c r="B58" s="1"/>
      <c r="D58" s="1"/>
      <c r="E58" s="1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2:25">
      <c r="B59" s="1"/>
      <c r="D59" s="1"/>
      <c r="E59" s="1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2:25">
      <c r="B60" s="1"/>
      <c r="D60" s="1"/>
      <c r="E60" s="1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2:25">
      <c r="B61" s="1"/>
      <c r="D61" s="1"/>
      <c r="E61" s="1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2:25">
      <c r="B62" s="1"/>
      <c r="D62" s="1"/>
      <c r="E62" s="1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2:25">
      <c r="B63" s="1"/>
      <c r="D63" s="1"/>
      <c r="E63" s="1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2:25">
      <c r="B64" s="1"/>
      <c r="D64" s="1"/>
      <c r="E64" s="1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2:25">
      <c r="B65" s="1"/>
      <c r="D65" s="1"/>
      <c r="E65" s="1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2:25">
      <c r="B66" s="1"/>
      <c r="D66" s="1"/>
      <c r="E66" s="1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2:25">
      <c r="B67" s="1"/>
      <c r="D67" s="1"/>
      <c r="E67" s="1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2:25">
      <c r="B68" s="1"/>
      <c r="D68" s="1"/>
      <c r="E68" s="1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2:25">
      <c r="B69" s="1"/>
      <c r="D69" s="1"/>
      <c r="E69" s="1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2:25">
      <c r="B70" s="1"/>
      <c r="D70" s="1"/>
      <c r="E70" s="1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2:25">
      <c r="B71" s="1"/>
      <c r="D71" s="1"/>
      <c r="E71" s="1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2:25">
      <c r="B72" s="1"/>
      <c r="D72" s="1"/>
      <c r="E72" s="1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2:25">
      <c r="B73" s="1"/>
      <c r="D73" s="1"/>
      <c r="E73" s="1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2:25">
      <c r="B74" s="1"/>
      <c r="D74" s="1"/>
      <c r="E74" s="1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2:25">
      <c r="B75" s="1"/>
      <c r="D75" s="1"/>
      <c r="E75" s="1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2:25">
      <c r="B76" s="1"/>
      <c r="D76" s="1"/>
      <c r="E76" s="1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2:25">
      <c r="B77" s="1"/>
      <c r="D77" s="1"/>
      <c r="E77" s="1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2:25">
      <c r="B78" s="1"/>
      <c r="D78" s="1"/>
      <c r="E78" s="1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2:25">
      <c r="B79" s="1"/>
      <c r="D79" s="1"/>
      <c r="E79" s="1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2:25">
      <c r="B80" s="1"/>
      <c r="D80" s="1"/>
      <c r="E80" s="1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2:25">
      <c r="B81" s="1"/>
      <c r="D81" s="1"/>
      <c r="E81" s="1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2:25">
      <c r="B82" s="1"/>
      <c r="D82" s="1"/>
      <c r="E82" s="1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2:25">
      <c r="B83" s="1"/>
      <c r="D83" s="1"/>
      <c r="E83" s="1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2:25">
      <c r="B84" s="1"/>
      <c r="D84" s="1"/>
      <c r="E84" s="1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2:25">
      <c r="B85" s="1"/>
      <c r="D85" s="1"/>
      <c r="E85" s="1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2:25">
      <c r="B86" s="1"/>
      <c r="D86" s="1"/>
      <c r="E86" s="1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2:25">
      <c r="B87" s="1"/>
      <c r="D87" s="1"/>
      <c r="E87" s="1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2:25">
      <c r="B88" s="1"/>
      <c r="D88" s="1"/>
      <c r="E88" s="1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2:25">
      <c r="B89" s="1"/>
      <c r="D89" s="1"/>
      <c r="E89" s="1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2:25">
      <c r="B90" s="1"/>
      <c r="D90" s="1"/>
      <c r="E90" s="1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2:25">
      <c r="B91" s="1"/>
      <c r="D91" s="1"/>
      <c r="E91" s="1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2:25">
      <c r="B92" s="1"/>
      <c r="D92" s="1"/>
      <c r="E92" s="1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2:25">
      <c r="B93" s="1"/>
      <c r="D93" s="1"/>
      <c r="E93" s="1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2:25">
      <c r="B94" s="1"/>
      <c r="D94" s="1"/>
      <c r="E94" s="1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2:25">
      <c r="B95" s="1"/>
      <c r="D95" s="1"/>
      <c r="E95" s="1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2:25">
      <c r="B96" s="1"/>
      <c r="D96" s="1"/>
      <c r="E96" s="1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2:25">
      <c r="B97" s="1"/>
      <c r="D97" s="1"/>
      <c r="E97" s="1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2:25">
      <c r="B98" s="1"/>
      <c r="D98" s="1"/>
      <c r="E98" s="1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2:25">
      <c r="B99" s="1"/>
      <c r="D99" s="1"/>
      <c r="E99" s="1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2:25">
      <c r="B100" s="1"/>
      <c r="D100" s="1"/>
      <c r="E100" s="1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2:25">
      <c r="B101" s="1"/>
      <c r="D101" s="1"/>
      <c r="E101" s="1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2:25">
      <c r="B102" s="1"/>
      <c r="D102" s="1"/>
      <c r="E102" s="1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2:25">
      <c r="B103" s="1"/>
      <c r="D103" s="1"/>
      <c r="E103" s="1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2:25">
      <c r="B104" s="1"/>
      <c r="D104" s="1"/>
      <c r="E104" s="1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2:25">
      <c r="B105" s="1"/>
      <c r="D105" s="1"/>
      <c r="E105" s="1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2:25">
      <c r="B106" s="1"/>
      <c r="D106" s="1"/>
      <c r="E106" s="1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2:25">
      <c r="B107" s="1"/>
      <c r="D107" s="1"/>
      <c r="E107" s="1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2:25">
      <c r="B108" s="1"/>
      <c r="D108" s="1"/>
      <c r="E108" s="1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2:25">
      <c r="B109" s="1"/>
      <c r="D109" s="1"/>
      <c r="E109" s="1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2:25">
      <c r="B110" s="1"/>
      <c r="D110" s="1"/>
      <c r="E110" s="1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2:25">
      <c r="B111" s="1"/>
      <c r="D111" s="1"/>
      <c r="E111" s="1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2:25">
      <c r="B112" s="1"/>
      <c r="D112" s="1"/>
      <c r="E112" s="1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2:25">
      <c r="B113" s="1"/>
      <c r="D113" s="1"/>
      <c r="E113" s="1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2:25">
      <c r="B114" s="1"/>
      <c r="D114" s="1"/>
      <c r="E114" s="1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2:25">
      <c r="B115" s="1"/>
      <c r="D115" s="1"/>
      <c r="E115" s="1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2:25">
      <c r="B116" s="1"/>
      <c r="D116" s="1"/>
      <c r="E116" s="1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2:25">
      <c r="B117" s="1"/>
      <c r="D117" s="1"/>
      <c r="E117" s="1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2:25">
      <c r="B118" s="1"/>
      <c r="D118" s="1"/>
      <c r="E118" s="1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2:25">
      <c r="B119" s="1"/>
      <c r="D119" s="1"/>
      <c r="E119" s="1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2:25">
      <c r="B120" s="1"/>
      <c r="D120" s="1"/>
      <c r="E120" s="1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2:25">
      <c r="B121" s="1"/>
      <c r="D121" s="1"/>
      <c r="E121" s="1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2:25">
      <c r="B122" s="1"/>
      <c r="D122" s="1"/>
      <c r="E122" s="1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2:25">
      <c r="B123" s="1"/>
      <c r="D123" s="1"/>
      <c r="E123" s="1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2:25">
      <c r="B124" s="1"/>
      <c r="D124" s="1"/>
      <c r="E124" s="1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2:25">
      <c r="B125" s="1"/>
      <c r="D125" s="1"/>
      <c r="E125" s="1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2:25">
      <c r="B126" s="1"/>
      <c r="D126" s="1"/>
      <c r="E126" s="1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2:25">
      <c r="B127" s="1"/>
      <c r="D127" s="1"/>
      <c r="E127" s="1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2:25">
      <c r="B128" s="1"/>
      <c r="D128" s="1"/>
      <c r="E128" s="1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2:25">
      <c r="B129" s="1"/>
      <c r="D129" s="1"/>
      <c r="E129" s="1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2:25">
      <c r="B130" s="1"/>
      <c r="D130" s="1"/>
      <c r="E130" s="1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2:25">
      <c r="B131" s="1"/>
      <c r="D131" s="1"/>
      <c r="E131" s="1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2:25">
      <c r="B132" s="1"/>
      <c r="D132" s="1"/>
      <c r="E132" s="1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2:25">
      <c r="B133" s="1"/>
      <c r="D133" s="1"/>
      <c r="E133" s="1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2:25">
      <c r="B134" s="1"/>
      <c r="D134" s="1"/>
      <c r="E134" s="1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2:25">
      <c r="B135" s="1"/>
      <c r="D135" s="1"/>
      <c r="E135" s="1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2:25">
      <c r="B136" s="1"/>
      <c r="D136" s="1"/>
      <c r="E136" s="1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2:25">
      <c r="B137" s="1"/>
      <c r="D137" s="1"/>
      <c r="E137" s="1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2:25">
      <c r="B138" s="1"/>
      <c r="D138" s="1"/>
      <c r="E138" s="1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2:25">
      <c r="B139" s="1"/>
      <c r="D139" s="1"/>
      <c r="E139" s="1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2:25">
      <c r="B140" s="1"/>
      <c r="D140" s="1"/>
      <c r="E140" s="1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2:25">
      <c r="B141" s="1"/>
      <c r="D141" s="1"/>
      <c r="E141" s="1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2:25">
      <c r="B142" s="1"/>
      <c r="D142" s="1"/>
      <c r="E142" s="1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2:25">
      <c r="B143" s="1"/>
      <c r="D143" s="1"/>
      <c r="E143" s="1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2:25">
      <c r="B144" s="1"/>
      <c r="D144" s="1"/>
      <c r="E144" s="1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2:25">
      <c r="B145" s="1"/>
      <c r="D145" s="1"/>
      <c r="E145" s="1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2:25">
      <c r="B146" s="1"/>
      <c r="D146" s="1"/>
      <c r="E146" s="1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2:25">
      <c r="B147" s="1"/>
      <c r="D147" s="1"/>
      <c r="E147" s="1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2:25">
      <c r="B148" s="1"/>
      <c r="D148" s="1"/>
      <c r="E148" s="1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2:25">
      <c r="B149" s="1"/>
      <c r="D149" s="1"/>
      <c r="E149" s="1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2:25">
      <c r="B150" s="1"/>
      <c r="D150" s="1"/>
      <c r="E150" s="1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2:25">
      <c r="B151" s="1"/>
      <c r="D151" s="1"/>
      <c r="E151" s="1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2:25">
      <c r="B152" s="1"/>
      <c r="D152" s="1"/>
      <c r="E152" s="1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2:25">
      <c r="B153" s="1"/>
      <c r="D153" s="1"/>
      <c r="E153" s="1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2:25">
      <c r="B154" s="1"/>
      <c r="D154" s="1"/>
      <c r="E154" s="1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2:25">
      <c r="B155" s="1"/>
      <c r="D155" s="1"/>
      <c r="E155" s="1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2:25">
      <c r="B156" s="1"/>
      <c r="D156" s="1"/>
      <c r="E156" s="1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2:25">
      <c r="B157" s="1"/>
      <c r="D157" s="1"/>
      <c r="E157" s="1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2:25">
      <c r="B158" s="1"/>
      <c r="D158" s="1"/>
      <c r="E158" s="1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2:25">
      <c r="B159" s="1"/>
      <c r="D159" s="1"/>
      <c r="E159" s="1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2:25">
      <c r="B160" s="1"/>
      <c r="D160" s="1"/>
      <c r="E160" s="1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2:25">
      <c r="B161" s="1"/>
      <c r="D161" s="1"/>
      <c r="E161" s="1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2:25">
      <c r="B162" s="1"/>
      <c r="D162" s="1"/>
      <c r="E162" s="1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2:25">
      <c r="B163" s="1"/>
      <c r="D163" s="1"/>
      <c r="E163" s="1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2:25">
      <c r="B164" s="1"/>
      <c r="D164" s="1"/>
      <c r="E164" s="1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2:25">
      <c r="B165" s="1"/>
      <c r="D165" s="1"/>
      <c r="E165" s="1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2:25">
      <c r="B166" s="1"/>
      <c r="D166" s="1"/>
      <c r="E166" s="1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2:25">
      <c r="B167" s="1"/>
      <c r="D167" s="1"/>
      <c r="E167" s="1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2:25">
      <c r="B168" s="1"/>
      <c r="D168" s="1"/>
      <c r="E168" s="1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2:25">
      <c r="B169" s="1"/>
      <c r="D169" s="1"/>
      <c r="E169" s="1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2:25">
      <c r="B170" s="1"/>
      <c r="D170" s="1"/>
      <c r="E170" s="1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2:25">
      <c r="B171" s="1"/>
      <c r="D171" s="1"/>
      <c r="E171" s="1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2:25">
      <c r="B172" s="1"/>
      <c r="D172" s="1"/>
      <c r="E172" s="1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2:25">
      <c r="B173" s="1"/>
      <c r="D173" s="1"/>
      <c r="E173" s="1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2:25">
      <c r="B174" s="1"/>
      <c r="D174" s="1"/>
      <c r="E174" s="1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2:25">
      <c r="B175" s="1"/>
      <c r="D175" s="1"/>
      <c r="E175" s="1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2:25">
      <c r="B176" s="1"/>
      <c r="D176" s="1"/>
      <c r="E176" s="1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2:25">
      <c r="B177" s="1"/>
      <c r="D177" s="1"/>
      <c r="E177" s="1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2:25">
      <c r="B178" s="1"/>
      <c r="D178" s="1"/>
      <c r="E178" s="1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2:25">
      <c r="B179" s="1"/>
      <c r="D179" s="1"/>
      <c r="E179" s="1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2:25">
      <c r="B180" s="1"/>
      <c r="D180" s="1"/>
      <c r="E180" s="1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2:25">
      <c r="B181" s="1"/>
      <c r="D181" s="1"/>
      <c r="E181" s="1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2:25">
      <c r="B182" s="1"/>
      <c r="D182" s="1"/>
      <c r="E182" s="1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2:25">
      <c r="B183" s="1"/>
      <c r="D183" s="1"/>
      <c r="E183" s="1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2:25">
      <c r="B184" s="1"/>
      <c r="D184" s="1"/>
      <c r="E184" s="1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2:25">
      <c r="B185" s="1"/>
      <c r="D185" s="1"/>
      <c r="E185" s="1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2:25">
      <c r="B186" s="1"/>
      <c r="D186" s="1"/>
      <c r="E186" s="1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2:25">
      <c r="B187" s="1"/>
      <c r="D187" s="1"/>
      <c r="E187" s="1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2:25">
      <c r="B188" s="1"/>
      <c r="D188" s="1"/>
      <c r="E188" s="1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2:25">
      <c r="B189" s="1"/>
      <c r="D189" s="1"/>
      <c r="E189" s="1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2:25">
      <c r="B190" s="1"/>
      <c r="D190" s="1"/>
      <c r="E190" s="1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2:25">
      <c r="B191" s="1"/>
      <c r="D191" s="1"/>
      <c r="E191" s="1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2:25">
      <c r="B192" s="1"/>
      <c r="D192" s="1"/>
      <c r="E192" s="1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2:25">
      <c r="B193" s="1"/>
      <c r="D193" s="1"/>
      <c r="E193" s="1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2:25">
      <c r="B194" s="1"/>
      <c r="D194" s="1"/>
      <c r="E194" s="1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2:25">
      <c r="B195" s="1"/>
      <c r="D195" s="1"/>
      <c r="E195" s="1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2:25">
      <c r="B196" s="1"/>
      <c r="D196" s="1"/>
      <c r="E196" s="1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2:25">
      <c r="B197" s="1"/>
      <c r="D197" s="1"/>
      <c r="E197" s="1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2:25">
      <c r="B198" s="1"/>
      <c r="D198" s="1"/>
      <c r="E198" s="1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2:25">
      <c r="B199" s="1"/>
      <c r="D199" s="1"/>
      <c r="E199" s="1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2:25">
      <c r="B200" s="1"/>
      <c r="D200" s="1"/>
      <c r="E200" s="1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</sheetData>
  <sortState ref="A21:B32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Sep-2022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2022-09-04T18:29:03Z</dcterms:modified>
</cp:coreProperties>
</file>