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25.09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H46" i="14" l="1"/>
  <c r="E18" i="10" l="1"/>
  <c r="B11" i="10" l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 xml:space="preserve">Total=12000
Realme=5000
Symphony=7000
</t>
        </r>
      </text>
    </comment>
  </commentList>
</comments>
</file>

<file path=xl/sharedStrings.xml><?xml version="1.0" encoding="utf-8"?>
<sst xmlns="http://schemas.openxmlformats.org/spreadsheetml/2006/main" count="169" uniqueCount="120">
  <si>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</si>
  <si>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</si>
  <si>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</si>
  <si>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</si>
  <si>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</si>
  <si>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</si>
  <si>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</si>
  <si>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</si>
  <si>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</si>
  <si>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</si>
  <si>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</si>
  <si>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</si>
  <si>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</si>
  <si>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</si>
  <si>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</si>
  <si>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</si>
  <si>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</si>
  <si>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</si>
  <si>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</si>
  <si>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</si>
  <si>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</si>
  <si>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</si>
  <si>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</si>
  <si>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</si>
  <si>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</si>
  <si>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</si>
  <si>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</si>
  <si>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</si>
  <si>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</si>
  <si>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</si>
  <si>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</si>
  <si>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</si>
  <si>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</si>
  <si>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</si>
  <si>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</si>
  <si>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</si>
  <si>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</si>
  <si>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</si>
  <si>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</si>
  <si>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</si>
  <si>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</si>
  <si>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</si>
  <si>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</si>
  <si>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</si>
  <si>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</si>
  <si>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</si>
  <si>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</si>
  <si>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</si>
  <si>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</si>
  <si>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</si>
  <si>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</si>
  <si>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</si>
  <si>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</si>
  <si>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</si>
  <si>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</si>
  <si>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</si>
  <si>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</si>
  <si>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</si>
  <si>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</si>
  <si>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</si>
  <si>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</si>
  <si>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</si>
  <si>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</si>
  <si>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</si>
  <si>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</si>
  <si>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</si>
  <si>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</si>
  <si>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</si>
  <si>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</si>
  <si>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</si>
  <si>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</si>
  <si>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</si>
  <si>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</si>
  <si>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</si>
  <si>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</si>
  <si>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GT+9pro&amp;9pro+</t>
  </si>
  <si>
    <t>DSR</t>
  </si>
  <si>
    <t>Market Branding Cost</t>
  </si>
  <si>
    <t>Roktim Electronics</t>
  </si>
  <si>
    <t>Sa=Roktim Electronics</t>
  </si>
  <si>
    <t>22.08.2022</t>
  </si>
  <si>
    <t>28.08.2022</t>
  </si>
  <si>
    <t>01.09.2022</t>
  </si>
  <si>
    <t>Bank Statement Sep-2022</t>
  </si>
  <si>
    <t>Month : Sep - 2022</t>
  </si>
  <si>
    <t>03.09.2022</t>
  </si>
  <si>
    <t>04.09.2022</t>
  </si>
  <si>
    <t>Biswas Mobile</t>
  </si>
  <si>
    <t xml:space="preserve">Sohan </t>
  </si>
  <si>
    <t>C=Biswas Telecom</t>
  </si>
  <si>
    <t>05.09.2022</t>
  </si>
  <si>
    <t>06.09.2022</t>
  </si>
  <si>
    <t>07.09.2022</t>
  </si>
  <si>
    <t>08.09.2022</t>
  </si>
  <si>
    <t>10.09.2022</t>
  </si>
  <si>
    <t>11.09.2022</t>
  </si>
  <si>
    <t>O=Shakil(C35)</t>
  </si>
  <si>
    <t>12.09.2022</t>
  </si>
  <si>
    <t>13.09.2022</t>
  </si>
  <si>
    <t>Rain Coat</t>
  </si>
  <si>
    <t>14.09.2022</t>
  </si>
  <si>
    <t>15.09.2022</t>
  </si>
  <si>
    <t>Padma Mobile</t>
  </si>
  <si>
    <t>Saha Enterprise</t>
  </si>
  <si>
    <t>N=Saha Realme Showroom</t>
  </si>
  <si>
    <t>N=Padma Mobile</t>
  </si>
  <si>
    <t>17.09.2022</t>
  </si>
  <si>
    <t>18.09.2022</t>
  </si>
  <si>
    <t>Memo Cost</t>
  </si>
  <si>
    <t>19.09.2022</t>
  </si>
  <si>
    <t>20.09.2022</t>
  </si>
  <si>
    <t>02.04.2022</t>
  </si>
  <si>
    <t>21.09.2022</t>
  </si>
  <si>
    <t>22.09.2022</t>
  </si>
  <si>
    <t>24.09.2022</t>
  </si>
  <si>
    <t>Usha Electronics</t>
  </si>
  <si>
    <t>D=Usha Electronics</t>
  </si>
  <si>
    <t>25.09.2022</t>
  </si>
  <si>
    <t>Date:25.09.2022</t>
  </si>
  <si>
    <t>Symphony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</si>
</sst>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7" workbookViewId="0">
      <selection activeCell="G24" sqref="G2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0"/>
      <c r="B1" s="230"/>
      <c r="C1" s="230"/>
      <c r="D1" s="230"/>
      <c r="E1" s="230"/>
      <c r="F1" s="230"/>
    </row>
    <row r="2" spans="1:11" ht="20.25">
      <c r="B2" s="228" t="s">
        <v>12</v>
      </c>
      <c r="C2" s="228"/>
      <c r="D2" s="228"/>
      <c r="E2" s="228"/>
    </row>
    <row r="3" spans="1:11" ht="16.5" customHeight="1">
      <c r="A3" s="15"/>
      <c r="B3" s="229" t="s">
        <v>83</v>
      </c>
      <c r="C3" s="229"/>
      <c r="D3" s="229"/>
      <c r="E3" s="229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82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85</v>
      </c>
      <c r="C9" s="19">
        <v>0</v>
      </c>
      <c r="D9" s="19">
        <v>0</v>
      </c>
      <c r="E9" s="21">
        <f t="shared" si="0"/>
        <v>249807</v>
      </c>
      <c r="F9" s="220"/>
      <c r="G9" s="1"/>
      <c r="H9" s="1"/>
      <c r="I9" s="15"/>
      <c r="J9" s="15"/>
    </row>
    <row r="10" spans="1:11">
      <c r="A10" s="15"/>
      <c r="B10" s="20" t="s">
        <v>86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 t="s">
        <v>90</v>
      </c>
      <c r="C11" s="19">
        <v>300000</v>
      </c>
      <c r="D11" s="19">
        <v>300000</v>
      </c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 t="s">
        <v>91</v>
      </c>
      <c r="C12" s="19">
        <v>0</v>
      </c>
      <c r="D12" s="19">
        <v>0</v>
      </c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 t="s">
        <v>92</v>
      </c>
      <c r="C13" s="19">
        <v>200000</v>
      </c>
      <c r="D13" s="19">
        <v>170000</v>
      </c>
      <c r="E13" s="21">
        <f t="shared" si="0"/>
        <v>129807</v>
      </c>
      <c r="F13" s="1"/>
      <c r="G13" s="15"/>
      <c r="H13" s="1"/>
      <c r="I13" s="15"/>
      <c r="J13" s="15"/>
    </row>
    <row r="14" spans="1:11">
      <c r="A14" s="15"/>
      <c r="B14" s="20" t="s">
        <v>93</v>
      </c>
      <c r="C14" s="19">
        <v>800000</v>
      </c>
      <c r="D14" s="19">
        <v>860000</v>
      </c>
      <c r="E14" s="21">
        <f t="shared" si="0"/>
        <v>69807</v>
      </c>
      <c r="F14" s="1"/>
      <c r="G14" s="1"/>
      <c r="H14" s="1"/>
      <c r="I14" s="15"/>
      <c r="J14" s="15"/>
    </row>
    <row r="15" spans="1:11">
      <c r="A15" s="15"/>
      <c r="B15" s="20" t="s">
        <v>93</v>
      </c>
      <c r="C15" s="19">
        <v>700000</v>
      </c>
      <c r="D15" s="19">
        <v>700000</v>
      </c>
      <c r="E15" s="21">
        <f t="shared" si="0"/>
        <v>69807</v>
      </c>
      <c r="F15" s="1"/>
      <c r="G15" s="8"/>
      <c r="H15" s="1"/>
      <c r="I15" s="15"/>
      <c r="J15" s="15"/>
    </row>
    <row r="16" spans="1:11">
      <c r="A16" s="15"/>
      <c r="B16" s="20" t="s">
        <v>94</v>
      </c>
      <c r="C16" s="19">
        <v>0</v>
      </c>
      <c r="D16" s="19">
        <v>0</v>
      </c>
      <c r="E16" s="21">
        <f t="shared" si="0"/>
        <v>69807</v>
      </c>
      <c r="F16" s="14"/>
      <c r="G16" s="1"/>
      <c r="H16" s="1"/>
      <c r="I16" s="15"/>
      <c r="J16" s="15"/>
    </row>
    <row r="17" spans="1:10">
      <c r="A17" s="15"/>
      <c r="B17" s="20" t="s">
        <v>95</v>
      </c>
      <c r="C17" s="19">
        <v>600000</v>
      </c>
      <c r="D17" s="19">
        <v>340000</v>
      </c>
      <c r="E17" s="21">
        <f t="shared" si="0"/>
        <v>329807</v>
      </c>
      <c r="F17" s="1"/>
      <c r="G17" s="1"/>
      <c r="H17" s="1"/>
      <c r="I17" s="15"/>
      <c r="J17" s="15"/>
    </row>
    <row r="18" spans="1:10">
      <c r="A18" s="15"/>
      <c r="B18" s="20" t="s">
        <v>97</v>
      </c>
      <c r="C18" s="19">
        <v>0</v>
      </c>
      <c r="D18" s="19">
        <v>0</v>
      </c>
      <c r="E18" s="21">
        <f>E17+C18-D18</f>
        <v>329807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98</v>
      </c>
      <c r="C19" s="19">
        <v>850000</v>
      </c>
      <c r="D19" s="19">
        <v>240000</v>
      </c>
      <c r="E19" s="21">
        <f t="shared" si="0"/>
        <v>939807</v>
      </c>
      <c r="F19" s="1"/>
      <c r="G19" s="23"/>
      <c r="H19" s="1"/>
      <c r="I19" s="15"/>
      <c r="J19" s="15"/>
    </row>
    <row r="20" spans="1:10">
      <c r="A20" s="15"/>
      <c r="B20" s="20" t="s">
        <v>100</v>
      </c>
      <c r="C20" s="19">
        <v>300000</v>
      </c>
      <c r="D20" s="19">
        <v>420000</v>
      </c>
      <c r="E20" s="21">
        <f t="shared" si="0"/>
        <v>819807</v>
      </c>
      <c r="F20" s="1"/>
      <c r="G20" s="1"/>
      <c r="H20" s="1"/>
      <c r="I20" s="15"/>
      <c r="J20" s="15"/>
    </row>
    <row r="21" spans="1:10">
      <c r="A21" s="15"/>
      <c r="B21" s="20" t="s">
        <v>101</v>
      </c>
      <c r="C21" s="19">
        <v>300000</v>
      </c>
      <c r="D21" s="19">
        <v>640000</v>
      </c>
      <c r="E21" s="21">
        <f>E20+C21-D21</f>
        <v>479807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0</v>
      </c>
      <c r="D22" s="19">
        <v>0</v>
      </c>
      <c r="E22" s="21">
        <f>E21+C22-D22</f>
        <v>479807</v>
      </c>
      <c r="F22" s="1"/>
      <c r="G22" s="1"/>
      <c r="H22" s="1"/>
      <c r="I22" s="15"/>
      <c r="J22" s="15"/>
    </row>
    <row r="23" spans="1:10">
      <c r="A23" s="15"/>
      <c r="B23" s="20" t="s">
        <v>107</v>
      </c>
      <c r="C23" s="19">
        <v>1200000</v>
      </c>
      <c r="D23" s="19">
        <v>1230000</v>
      </c>
      <c r="E23" s="21">
        <f>E22+C23-D23</f>
        <v>449807</v>
      </c>
      <c r="F23" s="1"/>
      <c r="G23" s="1"/>
      <c r="H23" s="1"/>
      <c r="I23" s="15"/>
      <c r="J23" s="15"/>
    </row>
    <row r="24" spans="1:10">
      <c r="A24" s="15"/>
      <c r="B24" s="20" t="s">
        <v>109</v>
      </c>
      <c r="C24" s="19">
        <v>900000</v>
      </c>
      <c r="D24" s="19">
        <v>950000</v>
      </c>
      <c r="E24" s="21">
        <f t="shared" si="0"/>
        <v>399807</v>
      </c>
      <c r="F24" s="1"/>
      <c r="G24" s="1"/>
      <c r="H24" s="1"/>
      <c r="I24" s="15"/>
      <c r="J24" s="15"/>
    </row>
    <row r="25" spans="1:10">
      <c r="A25" s="15"/>
      <c r="B25" s="20" t="s">
        <v>110</v>
      </c>
      <c r="C25" s="19">
        <v>600000</v>
      </c>
      <c r="D25" s="19">
        <v>960000</v>
      </c>
      <c r="E25" s="21">
        <f t="shared" si="0"/>
        <v>39807</v>
      </c>
      <c r="F25" s="1"/>
      <c r="G25" s="1"/>
      <c r="H25" s="1"/>
      <c r="I25" s="15"/>
      <c r="J25" s="15"/>
    </row>
    <row r="26" spans="1:10">
      <c r="A26" s="15"/>
      <c r="B26" s="20" t="s">
        <v>112</v>
      </c>
      <c r="C26" s="19">
        <v>0</v>
      </c>
      <c r="D26" s="19">
        <v>0</v>
      </c>
      <c r="E26" s="21">
        <f t="shared" si="0"/>
        <v>39807</v>
      </c>
      <c r="F26" s="1"/>
      <c r="G26" s="1"/>
      <c r="H26" s="1"/>
      <c r="I26" s="15"/>
      <c r="J26" s="15"/>
    </row>
    <row r="27" spans="1:10">
      <c r="A27" s="15"/>
      <c r="B27" s="20" t="s">
        <v>113</v>
      </c>
      <c r="C27" s="19">
        <v>200000</v>
      </c>
      <c r="D27" s="19">
        <v>180000</v>
      </c>
      <c r="E27" s="21">
        <f t="shared" si="0"/>
        <v>59807</v>
      </c>
      <c r="F27" s="1"/>
      <c r="G27" s="1"/>
      <c r="H27" s="1"/>
      <c r="I27" s="15"/>
      <c r="J27" s="15"/>
    </row>
    <row r="28" spans="1:10">
      <c r="A28" s="15"/>
      <c r="B28" s="20" t="s">
        <v>114</v>
      </c>
      <c r="C28" s="19">
        <v>0</v>
      </c>
      <c r="D28" s="19">
        <v>0</v>
      </c>
      <c r="E28" s="21">
        <f t="shared" si="0"/>
        <v>59807</v>
      </c>
      <c r="F28" s="1"/>
      <c r="G28" s="1"/>
      <c r="H28" s="1"/>
      <c r="I28" s="15"/>
      <c r="J28" s="15"/>
    </row>
    <row r="29" spans="1:10">
      <c r="A29" s="15"/>
      <c r="B29" s="20" t="s">
        <v>117</v>
      </c>
      <c r="C29" s="19">
        <v>400000</v>
      </c>
      <c r="D29" s="19">
        <v>410000</v>
      </c>
      <c r="E29" s="21">
        <f t="shared" si="0"/>
        <v>49807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49807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49807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49807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49807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49807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49807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49807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49807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49807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49807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49807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49807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49807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49807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49807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49807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49807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49807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49807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49807</v>
      </c>
      <c r="F49" s="1"/>
      <c r="G49" s="15"/>
    </row>
    <row r="50" spans="2:7">
      <c r="B50" s="20"/>
      <c r="C50" s="19"/>
      <c r="D50" s="19"/>
      <c r="E50" s="21">
        <f t="shared" si="0"/>
        <v>49807</v>
      </c>
      <c r="F50" s="1"/>
      <c r="G50" s="15"/>
    </row>
    <row r="51" spans="2:7">
      <c r="B51" s="20"/>
      <c r="C51" s="19"/>
      <c r="D51" s="19"/>
      <c r="E51" s="21">
        <f t="shared" si="0"/>
        <v>49807</v>
      </c>
      <c r="F51" s="1"/>
      <c r="G51" s="15"/>
    </row>
    <row r="52" spans="2:7">
      <c r="B52" s="25"/>
      <c r="C52" s="21">
        <f>SUM(C6:C51)</f>
        <v>8599807</v>
      </c>
      <c r="D52" s="21">
        <f>SUM(D6:D51)</f>
        <v>8550000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9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7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</row>
    <row r="2" spans="1:24" s="58" customFormat="1" ht="18">
      <c r="A2" s="238" t="s">
        <v>33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s="59" customFormat="1" ht="16.5" thickBot="1">
      <c r="A3" s="239" t="s">
        <v>84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1"/>
      <c r="S3" s="41"/>
      <c r="T3" s="5"/>
      <c r="U3" s="5"/>
      <c r="V3" s="5"/>
      <c r="W3" s="5"/>
      <c r="X3" s="11"/>
    </row>
    <row r="4" spans="1:24" s="61" customFormat="1">
      <c r="A4" s="242" t="s">
        <v>21</v>
      </c>
      <c r="B4" s="244" t="s">
        <v>22</v>
      </c>
      <c r="C4" s="231" t="s">
        <v>23</v>
      </c>
      <c r="D4" s="231" t="s">
        <v>24</v>
      </c>
      <c r="E4" s="231" t="s">
        <v>25</v>
      </c>
      <c r="F4" s="231" t="s">
        <v>49</v>
      </c>
      <c r="G4" s="231" t="s">
        <v>26</v>
      </c>
      <c r="H4" s="231" t="s">
        <v>108</v>
      </c>
      <c r="I4" s="231" t="s">
        <v>27</v>
      </c>
      <c r="J4" s="231" t="s">
        <v>28</v>
      </c>
      <c r="K4" s="231" t="s">
        <v>77</v>
      </c>
      <c r="L4" s="231" t="s">
        <v>51</v>
      </c>
      <c r="M4" s="231" t="s">
        <v>99</v>
      </c>
      <c r="N4" s="235" t="s">
        <v>62</v>
      </c>
      <c r="O4" s="233" t="s">
        <v>13</v>
      </c>
      <c r="P4" s="246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3"/>
      <c r="B5" s="245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6"/>
      <c r="O5" s="234"/>
      <c r="P5" s="247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82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85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86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90</v>
      </c>
      <c r="B9" s="77"/>
      <c r="C9" s="70"/>
      <c r="D9" s="78"/>
      <c r="E9" s="78"/>
      <c r="F9" s="78"/>
      <c r="G9" s="78">
        <v>50</v>
      </c>
      <c r="H9" s="78"/>
      <c r="I9" s="79">
        <v>50</v>
      </c>
      <c r="J9" s="78">
        <v>80</v>
      </c>
      <c r="K9" s="78"/>
      <c r="L9" s="78"/>
      <c r="M9" s="108"/>
      <c r="N9" s="78"/>
      <c r="O9" s="78"/>
      <c r="P9" s="80"/>
      <c r="Q9" s="74">
        <f t="shared" si="0"/>
        <v>180</v>
      </c>
      <c r="R9" s="75"/>
      <c r="S9" s="6"/>
      <c r="T9" s="6"/>
      <c r="U9" s="26"/>
      <c r="V9" s="26"/>
      <c r="W9" s="26"/>
    </row>
    <row r="10" spans="1:24" s="9" customFormat="1">
      <c r="A10" s="69" t="s">
        <v>91</v>
      </c>
      <c r="B10" s="77">
        <v>1400</v>
      </c>
      <c r="C10" s="70"/>
      <c r="D10" s="78"/>
      <c r="E10" s="78"/>
      <c r="F10" s="78"/>
      <c r="G10" s="78"/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1590</v>
      </c>
      <c r="R10" s="75"/>
      <c r="S10" s="26"/>
      <c r="T10" s="26"/>
      <c r="U10" s="3"/>
      <c r="V10" s="26"/>
      <c r="W10" s="3"/>
    </row>
    <row r="11" spans="1:24" s="9" customFormat="1">
      <c r="A11" s="69" t="s">
        <v>92</v>
      </c>
      <c r="B11" s="77"/>
      <c r="C11" s="70"/>
      <c r="D11" s="78"/>
      <c r="E11" s="78"/>
      <c r="F11" s="78"/>
      <c r="G11" s="78"/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190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93</v>
      </c>
      <c r="B12" s="77"/>
      <c r="C12" s="70"/>
      <c r="D12" s="78"/>
      <c r="E12" s="78"/>
      <c r="F12" s="78"/>
      <c r="G12" s="78"/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190</v>
      </c>
      <c r="R12" s="75"/>
      <c r="S12" s="26"/>
      <c r="T12" s="26"/>
      <c r="U12" s="3"/>
      <c r="V12" s="26"/>
      <c r="W12" s="3"/>
    </row>
    <row r="13" spans="1:24" s="9" customFormat="1">
      <c r="A13" s="69" t="s">
        <v>94</v>
      </c>
      <c r="B13" s="77">
        <v>700</v>
      </c>
      <c r="C13" s="70"/>
      <c r="D13" s="78"/>
      <c r="E13" s="78">
        <v>80</v>
      </c>
      <c r="F13" s="78"/>
      <c r="G13" s="78">
        <v>50</v>
      </c>
      <c r="H13" s="78"/>
      <c r="I13" s="78">
        <v>50</v>
      </c>
      <c r="J13" s="78">
        <v>80</v>
      </c>
      <c r="K13" s="81"/>
      <c r="L13" s="78"/>
      <c r="M13" s="108"/>
      <c r="N13" s="78"/>
      <c r="O13" s="78"/>
      <c r="P13" s="80"/>
      <c r="Q13" s="74">
        <f t="shared" si="0"/>
        <v>960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95</v>
      </c>
      <c r="B14" s="77">
        <v>700</v>
      </c>
      <c r="C14" s="70"/>
      <c r="D14" s="78"/>
      <c r="E14" s="78"/>
      <c r="F14" s="78"/>
      <c r="G14" s="78"/>
      <c r="H14" s="78"/>
      <c r="I14" s="78">
        <v>30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890</v>
      </c>
      <c r="R14" s="75"/>
      <c r="S14" s="83"/>
      <c r="T14" s="26"/>
      <c r="U14" s="3"/>
      <c r="V14" s="26"/>
      <c r="W14" s="3"/>
    </row>
    <row r="15" spans="1:24" s="9" customFormat="1">
      <c r="A15" s="69" t="s">
        <v>97</v>
      </c>
      <c r="B15" s="77"/>
      <c r="C15" s="70"/>
      <c r="D15" s="78"/>
      <c r="E15" s="78"/>
      <c r="F15" s="78"/>
      <c r="G15" s="78">
        <v>50</v>
      </c>
      <c r="H15" s="78"/>
      <c r="I15" s="78">
        <v>30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240</v>
      </c>
      <c r="R15" s="75"/>
      <c r="S15" s="4"/>
      <c r="T15" s="26"/>
      <c r="U15" s="26"/>
      <c r="V15" s="26"/>
      <c r="W15" s="26"/>
    </row>
    <row r="16" spans="1:24" s="9" customFormat="1">
      <c r="A16" s="69" t="s">
        <v>98</v>
      </c>
      <c r="B16" s="77">
        <v>700</v>
      </c>
      <c r="C16" s="70"/>
      <c r="D16" s="78"/>
      <c r="E16" s="78">
        <v>80</v>
      </c>
      <c r="F16" s="78"/>
      <c r="G16" s="78"/>
      <c r="H16" s="78"/>
      <c r="I16" s="78">
        <v>30</v>
      </c>
      <c r="J16" s="78">
        <v>160</v>
      </c>
      <c r="K16" s="78"/>
      <c r="L16" s="78"/>
      <c r="M16" s="108">
        <v>3000</v>
      </c>
      <c r="N16" s="78"/>
      <c r="O16" s="78"/>
      <c r="P16" s="80"/>
      <c r="Q16" s="74">
        <f t="shared" si="0"/>
        <v>3970</v>
      </c>
      <c r="R16" s="75"/>
      <c r="S16" s="4"/>
      <c r="T16" s="26"/>
      <c r="U16" s="3"/>
      <c r="V16" s="26"/>
      <c r="W16" s="3"/>
    </row>
    <row r="17" spans="1:23" s="9" customFormat="1">
      <c r="A17" s="69" t="s">
        <v>100</v>
      </c>
      <c r="B17" s="77"/>
      <c r="C17" s="70"/>
      <c r="D17" s="78"/>
      <c r="E17" s="78">
        <v>2580</v>
      </c>
      <c r="F17" s="78"/>
      <c r="G17" s="78"/>
      <c r="H17" s="78"/>
      <c r="I17" s="78">
        <v>40</v>
      </c>
      <c r="J17" s="78">
        <v>80</v>
      </c>
      <c r="K17" s="78"/>
      <c r="L17" s="78"/>
      <c r="M17" s="108"/>
      <c r="N17" s="80"/>
      <c r="O17" s="78"/>
      <c r="P17" s="80"/>
      <c r="Q17" s="74">
        <f t="shared" si="0"/>
        <v>2700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101</v>
      </c>
      <c r="B18" s="77">
        <v>700</v>
      </c>
      <c r="C18" s="70"/>
      <c r="D18" s="78"/>
      <c r="E18" s="78"/>
      <c r="F18" s="78"/>
      <c r="G18" s="78"/>
      <c r="H18" s="78"/>
      <c r="I18" s="78">
        <v>70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950</v>
      </c>
      <c r="R18" s="75"/>
      <c r="S18" s="4"/>
      <c r="T18" s="26"/>
      <c r="U18" s="3"/>
      <c r="V18" s="26"/>
      <c r="W18" s="3"/>
    </row>
    <row r="19" spans="1:23" s="9" customFormat="1">
      <c r="A19" s="69" t="s">
        <v>106</v>
      </c>
      <c r="B19" s="77"/>
      <c r="C19" s="70"/>
      <c r="D19" s="78"/>
      <c r="E19" s="78"/>
      <c r="F19" s="78"/>
      <c r="G19" s="78"/>
      <c r="H19" s="78"/>
      <c r="I19" s="78">
        <v>40</v>
      </c>
      <c r="J19" s="78">
        <v>0</v>
      </c>
      <c r="K19" s="78"/>
      <c r="L19" s="78"/>
      <c r="M19" s="109"/>
      <c r="N19" s="80"/>
      <c r="O19" s="78"/>
      <c r="P19" s="80"/>
      <c r="Q19" s="74">
        <f t="shared" si="0"/>
        <v>40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107</v>
      </c>
      <c r="B20" s="77">
        <v>700</v>
      </c>
      <c r="C20" s="70">
        <v>540</v>
      </c>
      <c r="D20" s="78"/>
      <c r="E20" s="78">
        <v>700</v>
      </c>
      <c r="F20" s="108"/>
      <c r="G20" s="78"/>
      <c r="H20" s="78">
        <v>5000</v>
      </c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7130</v>
      </c>
      <c r="R20" s="75"/>
      <c r="S20" s="4"/>
      <c r="T20" s="26"/>
      <c r="U20" s="3"/>
      <c r="V20" s="26"/>
      <c r="W20" s="3"/>
    </row>
    <row r="21" spans="1:23" s="9" customFormat="1">
      <c r="A21" s="69" t="s">
        <v>109</v>
      </c>
      <c r="B21" s="77"/>
      <c r="C21" s="70"/>
      <c r="D21" s="78"/>
      <c r="E21" s="78">
        <v>50</v>
      </c>
      <c r="F21" s="78"/>
      <c r="G21" s="78"/>
      <c r="H21" s="78"/>
      <c r="I21" s="78">
        <v>30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240</v>
      </c>
      <c r="R21" s="75"/>
      <c r="S21" s="4"/>
    </row>
    <row r="22" spans="1:23" s="9" customFormat="1">
      <c r="A22" s="69" t="s">
        <v>110</v>
      </c>
      <c r="B22" s="77">
        <v>700</v>
      </c>
      <c r="C22" s="70"/>
      <c r="D22" s="78"/>
      <c r="E22" s="78">
        <v>70</v>
      </c>
      <c r="F22" s="78"/>
      <c r="G22" s="78"/>
      <c r="H22" s="78"/>
      <c r="I22" s="78">
        <v>160</v>
      </c>
      <c r="J22" s="78">
        <v>270</v>
      </c>
      <c r="K22" s="78"/>
      <c r="L22" s="78"/>
      <c r="M22" s="108"/>
      <c r="N22" s="78"/>
      <c r="O22" s="78"/>
      <c r="P22" s="80"/>
      <c r="Q22" s="74">
        <f t="shared" si="0"/>
        <v>1200</v>
      </c>
      <c r="R22" s="75"/>
      <c r="S22" s="4"/>
    </row>
    <row r="23" spans="1:23" s="85" customFormat="1">
      <c r="A23" s="69" t="s">
        <v>112</v>
      </c>
      <c r="B23" s="77">
        <v>700</v>
      </c>
      <c r="C23" s="70"/>
      <c r="D23" s="78"/>
      <c r="E23" s="78">
        <v>100</v>
      </c>
      <c r="F23" s="78"/>
      <c r="G23" s="78"/>
      <c r="H23" s="78"/>
      <c r="I23" s="78">
        <v>30</v>
      </c>
      <c r="J23" s="78">
        <v>80</v>
      </c>
      <c r="K23" s="78"/>
      <c r="L23" s="78"/>
      <c r="M23" s="108"/>
      <c r="N23" s="78"/>
      <c r="O23" s="78"/>
      <c r="P23" s="80"/>
      <c r="Q23" s="74">
        <f t="shared" si="0"/>
        <v>910</v>
      </c>
      <c r="R23" s="84"/>
      <c r="S23" s="4"/>
    </row>
    <row r="24" spans="1:23" s="9" customFormat="1">
      <c r="A24" s="69" t="s">
        <v>113</v>
      </c>
      <c r="B24" s="77"/>
      <c r="C24" s="70"/>
      <c r="D24" s="78"/>
      <c r="E24" s="78"/>
      <c r="F24" s="78"/>
      <c r="G24" s="78"/>
      <c r="H24" s="78"/>
      <c r="I24" s="78">
        <v>40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200</v>
      </c>
      <c r="R24" s="75"/>
      <c r="S24" s="4"/>
      <c r="U24" s="86"/>
      <c r="V24" s="86"/>
      <c r="W24" s="86"/>
    </row>
    <row r="25" spans="1:23" s="85" customFormat="1">
      <c r="A25" s="69" t="s">
        <v>114</v>
      </c>
      <c r="B25" s="77">
        <v>700</v>
      </c>
      <c r="C25" s="70"/>
      <c r="D25" s="78"/>
      <c r="E25" s="78"/>
      <c r="F25" s="78"/>
      <c r="G25" s="78">
        <v>100</v>
      </c>
      <c r="H25" s="78"/>
      <c r="I25" s="78">
        <v>30</v>
      </c>
      <c r="J25" s="78">
        <v>160</v>
      </c>
      <c r="K25" s="78"/>
      <c r="L25" s="78"/>
      <c r="M25" s="108"/>
      <c r="N25" s="78"/>
      <c r="O25" s="78"/>
      <c r="P25" s="80"/>
      <c r="Q25" s="74">
        <f t="shared" si="0"/>
        <v>990</v>
      </c>
      <c r="R25" s="84"/>
      <c r="S25" s="4"/>
    </row>
    <row r="26" spans="1:23" s="9" customFormat="1">
      <c r="A26" s="69" t="s">
        <v>117</v>
      </c>
      <c r="B26" s="77"/>
      <c r="C26" s="70"/>
      <c r="D26" s="78"/>
      <c r="E26" s="78"/>
      <c r="F26" s="78"/>
      <c r="G26" s="78">
        <v>50</v>
      </c>
      <c r="H26" s="78"/>
      <c r="I26" s="78">
        <v>50</v>
      </c>
      <c r="J26" s="78">
        <v>160</v>
      </c>
      <c r="K26" s="78"/>
      <c r="L26" s="78"/>
      <c r="M26" s="108"/>
      <c r="N26" s="78"/>
      <c r="O26" s="78"/>
      <c r="P26" s="80"/>
      <c r="Q26" s="74">
        <f t="shared" si="0"/>
        <v>260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8400</v>
      </c>
      <c r="C37" s="96">
        <f t="shared" ref="C37:P37" si="1">SUM(C6:C36)</f>
        <v>540</v>
      </c>
      <c r="D37" s="96">
        <f t="shared" si="1"/>
        <v>0</v>
      </c>
      <c r="E37" s="96">
        <f t="shared" si="1"/>
        <v>4090</v>
      </c>
      <c r="F37" s="96">
        <f t="shared" si="1"/>
        <v>0</v>
      </c>
      <c r="G37" s="96">
        <f>SUM(G6:G36)</f>
        <v>790</v>
      </c>
      <c r="H37" s="96">
        <f t="shared" si="1"/>
        <v>5000</v>
      </c>
      <c r="I37" s="96">
        <f t="shared" si="1"/>
        <v>910</v>
      </c>
      <c r="J37" s="96">
        <f t="shared" si="1"/>
        <v>3010</v>
      </c>
      <c r="K37" s="96">
        <f t="shared" si="1"/>
        <v>0</v>
      </c>
      <c r="L37" s="96">
        <f t="shared" si="1"/>
        <v>799</v>
      </c>
      <c r="M37" s="111">
        <f t="shared" si="1"/>
        <v>3000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26539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5" zoomScale="120" zoomScaleNormal="120" workbookViewId="0">
      <selection activeCell="C39" sqref="C39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3" t="s">
        <v>12</v>
      </c>
      <c r="B1" s="254"/>
      <c r="C1" s="254"/>
      <c r="D1" s="254"/>
      <c r="E1" s="254"/>
      <c r="F1" s="255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6" t="s">
        <v>50</v>
      </c>
      <c r="B2" s="257"/>
      <c r="C2" s="257"/>
      <c r="D2" s="257"/>
      <c r="E2" s="257"/>
      <c r="F2" s="258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59" t="s">
        <v>34</v>
      </c>
      <c r="B3" s="260"/>
      <c r="C3" s="260"/>
      <c r="D3" s="260"/>
      <c r="E3" s="260"/>
      <c r="F3" s="261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-1284065</v>
      </c>
      <c r="D32" s="38"/>
      <c r="E32" s="175">
        <f t="shared" si="0"/>
        <v>-1284065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-1284065</v>
      </c>
      <c r="F33" s="187">
        <f>B33-E33</f>
        <v>1284065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3" t="s">
        <v>18</v>
      </c>
      <c r="B35" s="264"/>
      <c r="C35" s="264"/>
      <c r="D35" s="264"/>
      <c r="E35" s="265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1" t="s">
        <v>11</v>
      </c>
      <c r="B36" s="262"/>
      <c r="C36" s="262"/>
      <c r="D36" s="252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87</v>
      </c>
      <c r="B37" s="168"/>
      <c r="C37" s="169">
        <v>25400</v>
      </c>
      <c r="D37" s="209" t="s">
        <v>86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72</v>
      </c>
      <c r="B38" s="164">
        <v>4460</v>
      </c>
      <c r="C38" s="165">
        <v>4460</v>
      </c>
      <c r="D38" s="167" t="s">
        <v>111</v>
      </c>
      <c r="E38" s="40"/>
      <c r="F38" s="40"/>
      <c r="G38" s="248" t="s">
        <v>52</v>
      </c>
      <c r="H38" s="248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102</v>
      </c>
      <c r="B39" s="164"/>
      <c r="C39" s="165">
        <v>222440</v>
      </c>
      <c r="D39" s="166" t="s">
        <v>117</v>
      </c>
      <c r="E39" s="40"/>
      <c r="F39" s="41"/>
      <c r="G39" s="217"/>
      <c r="H39" s="206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37</v>
      </c>
      <c r="B40" s="164" t="s">
        <v>38</v>
      </c>
      <c r="C40" s="165">
        <v>25000</v>
      </c>
      <c r="D40" s="167" t="s">
        <v>94</v>
      </c>
      <c r="E40" s="40"/>
      <c r="F40" s="41"/>
      <c r="G40" s="218"/>
      <c r="H40" s="206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42</v>
      </c>
      <c r="B41" s="164" t="s">
        <v>38</v>
      </c>
      <c r="C41" s="165">
        <v>260000</v>
      </c>
      <c r="D41" s="167" t="s">
        <v>109</v>
      </c>
      <c r="E41" s="51"/>
      <c r="F41" s="41"/>
      <c r="G41" s="218"/>
      <c r="H41" s="206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71</v>
      </c>
      <c r="B42" s="164" t="s">
        <v>76</v>
      </c>
      <c r="C42" s="165">
        <v>500</v>
      </c>
      <c r="D42" s="166" t="s">
        <v>82</v>
      </c>
      <c r="F42" s="41"/>
      <c r="G42" s="218"/>
      <c r="H42" s="206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78</v>
      </c>
      <c r="B43" s="164"/>
      <c r="C43" s="165">
        <v>11850</v>
      </c>
      <c r="D43" s="166" t="s">
        <v>113</v>
      </c>
      <c r="E43" s="41"/>
      <c r="F43" s="112"/>
      <c r="G43" s="219"/>
      <c r="H43" s="206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48</v>
      </c>
      <c r="B44" s="164" t="s">
        <v>63</v>
      </c>
      <c r="C44" s="165">
        <v>87725</v>
      </c>
      <c r="D44" s="171" t="s">
        <v>81</v>
      </c>
      <c r="E44" s="40"/>
      <c r="G44" s="218"/>
      <c r="H44" s="206"/>
      <c r="I44" s="210"/>
      <c r="J44" s="210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103</v>
      </c>
      <c r="B45" s="205"/>
      <c r="C45" s="165">
        <v>104820</v>
      </c>
      <c r="D45" s="206" t="s">
        <v>117</v>
      </c>
      <c r="E45" s="40"/>
      <c r="G45" s="218"/>
      <c r="H45" s="206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47</v>
      </c>
      <c r="B46" s="164" t="s">
        <v>64</v>
      </c>
      <c r="C46" s="165">
        <v>190650</v>
      </c>
      <c r="D46" s="166" t="s">
        <v>117</v>
      </c>
      <c r="E46" s="40"/>
      <c r="F46" s="188"/>
      <c r="G46" s="221" t="s">
        <v>53</v>
      </c>
      <c r="H46" s="221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60</v>
      </c>
      <c r="B47" s="164" t="s">
        <v>65</v>
      </c>
      <c r="C47" s="165">
        <v>10090</v>
      </c>
      <c r="D47" s="166" t="s">
        <v>80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88</v>
      </c>
      <c r="B48" s="164" t="s">
        <v>76</v>
      </c>
      <c r="C48" s="165">
        <v>3000</v>
      </c>
      <c r="D48" s="166" t="s">
        <v>112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58</v>
      </c>
      <c r="B49" s="164" t="s">
        <v>74</v>
      </c>
      <c r="C49" s="165">
        <v>101970</v>
      </c>
      <c r="D49" s="166" t="s">
        <v>73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115</v>
      </c>
      <c r="B50" s="164"/>
      <c r="C50" s="165">
        <v>32220</v>
      </c>
      <c r="D50" s="166" t="s">
        <v>114</v>
      </c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57</v>
      </c>
      <c r="B51" s="164" t="s">
        <v>74</v>
      </c>
      <c r="C51" s="165">
        <v>101970</v>
      </c>
      <c r="D51" s="166" t="s">
        <v>70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 t="s">
        <v>66</v>
      </c>
      <c r="B52" s="164" t="s">
        <v>75</v>
      </c>
      <c r="C52" s="165">
        <v>101970</v>
      </c>
      <c r="D52" s="166" t="s">
        <v>113</v>
      </c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49" t="s">
        <v>19</v>
      </c>
      <c r="B117" s="250"/>
      <c r="C117" s="162">
        <f>SUM(C37:C116)</f>
        <v>1284065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1" t="s">
        <v>20</v>
      </c>
      <c r="B119" s="252"/>
      <c r="C119" s="129">
        <f>C117</f>
        <v>1284065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3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3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6" t="s">
        <v>35</v>
      </c>
      <c r="B1" s="267"/>
      <c r="C1" s="267"/>
      <c r="D1" s="267"/>
      <c r="E1" s="268"/>
      <c r="F1" s="138"/>
      <c r="G1" s="1"/>
    </row>
    <row r="2" spans="1:28" ht="21.75">
      <c r="A2" s="275" t="s">
        <v>46</v>
      </c>
      <c r="B2" s="276"/>
      <c r="C2" s="276"/>
      <c r="D2" s="276"/>
      <c r="E2" s="277"/>
      <c r="F2" s="138"/>
      <c r="G2" s="1"/>
    </row>
    <row r="3" spans="1:28" ht="24" thickBot="1">
      <c r="A3" s="269" t="s">
        <v>118</v>
      </c>
      <c r="B3" s="270"/>
      <c r="C3" s="270"/>
      <c r="D3" s="270"/>
      <c r="E3" s="271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8" t="s">
        <v>39</v>
      </c>
      <c r="B4" s="279"/>
      <c r="C4" s="279"/>
      <c r="D4" s="279"/>
      <c r="E4" s="280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6208068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144593.29999999999</v>
      </c>
      <c r="C6" s="34"/>
      <c r="D6" s="116" t="s">
        <v>44</v>
      </c>
      <c r="E6" s="120">
        <v>49807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652983.30000000075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26539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1284065</v>
      </c>
      <c r="F10" s="138"/>
      <c r="G10" s="28"/>
      <c r="H10" s="20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59</v>
      </c>
      <c r="B11" s="190">
        <f>B6-B9-B10</f>
        <v>118054.29999999999</v>
      </c>
      <c r="C11" s="32"/>
      <c r="D11" s="116" t="s">
        <v>36</v>
      </c>
      <c r="E11" s="137">
        <v>423131</v>
      </c>
      <c r="F11" s="138"/>
      <c r="G11" s="8"/>
      <c r="H11" s="203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/>
      <c r="E12" s="137"/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4"/>
      <c r="B13" s="225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6"/>
      <c r="B14" s="227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2" t="s">
        <v>119</v>
      </c>
      <c r="B15" s="223">
        <v>500000</v>
      </c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2"/>
      <c r="B16" s="223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8618054.3000000007</v>
      </c>
      <c r="C18" s="32"/>
      <c r="D18" s="116" t="s">
        <v>6</v>
      </c>
      <c r="E18" s="120">
        <f>SUM(E5:E17)</f>
        <v>8618054.3000000007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2" t="s">
        <v>11</v>
      </c>
      <c r="B20" s="273"/>
      <c r="C20" s="273"/>
      <c r="D20" s="273"/>
      <c r="E20" s="274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4" thickBot="1">
      <c r="A21" s="207" t="s">
        <v>54</v>
      </c>
      <c r="B21" s="208">
        <v>25000</v>
      </c>
      <c r="C21" s="192"/>
      <c r="D21" s="197" t="s">
        <v>68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55</v>
      </c>
      <c r="B22" s="195">
        <v>230000</v>
      </c>
      <c r="C22" s="196"/>
      <c r="D22" s="204" t="s">
        <v>67</v>
      </c>
      <c r="E22" s="193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8" t="s">
        <v>89</v>
      </c>
      <c r="B23" s="199">
        <v>25400</v>
      </c>
      <c r="C23" s="200"/>
      <c r="D23" s="202" t="s">
        <v>69</v>
      </c>
      <c r="E23" s="201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8" t="s">
        <v>96</v>
      </c>
      <c r="B24" s="199">
        <v>10090</v>
      </c>
      <c r="C24" s="200"/>
      <c r="D24" s="202" t="s">
        <v>56</v>
      </c>
      <c r="E24" s="201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198" t="s">
        <v>79</v>
      </c>
      <c r="B25" s="199">
        <v>11850</v>
      </c>
      <c r="C25" s="200"/>
      <c r="D25" s="202" t="s">
        <v>105</v>
      </c>
      <c r="E25" s="201">
        <v>222440</v>
      </c>
      <c r="F25" s="13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3.25">
      <c r="A26" s="198" t="s">
        <v>116</v>
      </c>
      <c r="B26" s="199">
        <v>42220</v>
      </c>
      <c r="C26" s="200"/>
      <c r="D26" s="202" t="s">
        <v>104</v>
      </c>
      <c r="E26" s="201">
        <v>104820</v>
      </c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 ht="24" thickBot="1">
      <c r="A27" s="211"/>
      <c r="B27" s="212"/>
      <c r="C27" s="213"/>
      <c r="D27" s="214" t="s">
        <v>61</v>
      </c>
      <c r="E27" s="215">
        <v>190650</v>
      </c>
      <c r="F27" s="13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8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B30" s="216"/>
      <c r="E30" s="21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2022-09-26T06:52:35Z</dcterms:modified>
</cp:coreProperties>
</file>