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6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14" l="1"/>
  <c r="C1" i="19"/>
  <c r="B13" i="10" l="1"/>
  <c r="G34" i="19" l="1"/>
  <c r="G13" i="19" l="1"/>
  <c r="G57" i="19" l="1"/>
  <c r="Q16" i="15" l="1"/>
  <c r="B11" i="10" l="1"/>
  <c r="B17" i="10" s="1"/>
  <c r="E17" i="10" l="1"/>
  <c r="G10" i="19" l="1"/>
  <c r="L35" i="10" l="1"/>
  <c r="E9" i="14" l="1"/>
  <c r="Q8" i="10" l="1"/>
  <c r="C73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<sst xmlns="http://schemas.openxmlformats.org/spreadsheetml/2006/main" count="638" uniqueCount="323">
  <si>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</si>
  <si>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</si>
  <si>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</si>
  <si>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</si>
  <si>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</si>
  <si>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</si>
  <si>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</si>
  <si>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</si>
  <si>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</si>
  <si>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</si>
  <si>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</si>
  <si>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</si>
  <si>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</si>
  <si>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</si>
  <si>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</si>
  <si>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</si>
  <si>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</si>
  <si>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</si>
  <si>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</si>
  <si>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</si>
  <si>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</si>
  <si>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</si>
  <si>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</si>
  <si>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</si>
  <si>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</si>
  <si>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</si>
  <si>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</si>
  <si>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</si>
  <si>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</si>
  <si>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</si>
  <si>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</si>
  <si>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</si>
  <si>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</si>
  <si>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</si>
  <si>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</si>
  <si>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</si>
  <si>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</si>
  <si>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</si>
  <si>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</si>
  <si>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</si>
  <si>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</si>
  <si>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</si>
  <si>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</si>
  <si>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</si>
  <si>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</si>
  <si>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</si>
  <si>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</si>
  <si>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</si>
  <si>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</si>
  <si>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</si>
  <si>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</si>
  <si>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</si>
  <si>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</si>
  <si>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</si>
  <si>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</si>
  <si>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</si>
  <si>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</si>
  <si>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</si>
  <si>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</si>
  <si>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</si>
  <si>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</si>
  <si>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</si>
  <si>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</si>
  <si>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</si>
  <si>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</si>
  <si>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</si>
  <si>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</si>
  <si>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</si>
  <si>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</si>
  <si>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</si>
  <si>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</si>
  <si>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</si>
  <si>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</si>
  <si>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</si>
  <si>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</si>
  <si>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</si>
  <si>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</si>
  <si>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</si>
  <si>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</si>
  <si>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</si>
  <si>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</si>
  <si>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</si>
  <si>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</si>
  <si>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</si>
  <si>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</si>
  <si>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</si>
  <si>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</si>
  <si>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</si>
  <si>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</si>
  <si>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</si>
  <si>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</si>
  <si>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</si>
  <si>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</si>
  <si>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</si>
  <si>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</si>
  <si>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</si>
  <si>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</si>
  <si>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</si>
  <si>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</si>
  <si>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</si>
  <si>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</si>
  <si>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</si>
  <si>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</si>
  <si>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</si>
  <si>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</si>
  <si>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</si>
  <si>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</si>
  <si>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</si>
  <si>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</si>
  <si>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</si>
  <si>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</si>
  <si>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</si>
  <si>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</si>
  <si>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</si>
  <si>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</si>
  <si>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</si>
  <si>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</si>
  <si>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</si>
  <si>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</si>
  <si>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</si>
  <si>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</si>
  <si>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</si>
  <si>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</si>
  <si>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</si>
  <si>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</si>
  <si>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</si>
  <si>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</si>
  <si>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</si>
  <si>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</si>
  <si>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</si>
  <si>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</si>
  <si>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</si>
  <si>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</si>
  <si>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</si>
  <si>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</si>
  <si>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</si>
  <si>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</si>
  <si>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</si>
  <si>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</si>
  <si>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</si>
  <si>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</si>
  <si>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</si>
  <si>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</si>
  <si>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</si>
  <si>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</si>
  <si>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</si>
  <si>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</si>
  <si>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</si>
  <si>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</si>
  <si>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</si>
  <si>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</si>
  <si>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</si>
  <si>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</si>
  <si>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</si>
  <si>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</si>
  <si>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</si>
  <si>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</si>
  <si>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</si>
  <si>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</si>
  <si>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</si>
  <si>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</si>
  <si>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</si>
  <si>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</si>
  <si>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</si>
  <si>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</si>
  <si>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</si>
  <si>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</si>
  <si>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</si>
  <si>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</si>
  <si>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</si>
  <si>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</si>
  <si>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</si>
  <si>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</si>
  <si>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</si>
  <si>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</si>
  <si>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</si>
  <si>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</si>
  <si>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</si>
  <si>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</si>
  <si>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</si>
  <si>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</si>
  <si>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</si>
  <si>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</si>
  <si>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</si>
  <si>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</si>
  <si>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</si>
  <si>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</si>
  <si>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</si>
  <si>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</si>
  <si>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</si>
  <si>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</si>
  <si>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</si>
  <si>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</si>
  <si>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</si>
  <si>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</si>
  <si>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</si>
  <si>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</si>
  <si>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</si>
  <si>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</si>
  <si>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</si>
  <si>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</si>
  <si>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</si>
  <si>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</si>
  <si>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</si>
  <si>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</si>
  <si>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</si>
  <si>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</si>
  <si>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</si>
  <si>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</si>
  <si>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</si>
  <si>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</si>
  <si>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</si>
  <si>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</si>
  <si>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</si>
  <si>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</si>
  <si>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</si>
  <si>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</si>
  <si>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</si>
  <si>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</si>
  <si>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</si>
  <si>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</si>
  <si>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</si>
  <si>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</si>
  <si>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</si>
  <si>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</si>
  <si>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</si>
  <si>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</si>
  <si>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</si>
  <si>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</si>
  <si>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</si>
  <si>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</si>
  <si>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</si>
  <si>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</si>
  <si>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</si>
  <si>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</si>
  <si>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</si>
  <si>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</si>
  <si>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</si>
  <si>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</si>
  <si>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</si>
  <si>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</si>
  <si>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</si>
  <si>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</si>
  <si>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</si>
  <si>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</si>
  <si>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</si>
  <si>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</si>
  <si>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</si>
  <si>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</si>
  <si>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</si>
  <si>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</si>
  <si>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</si>
  <si>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</si>
  <si>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</si>
  <si>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</si>
  <si>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</si>
  <si>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</si>
  <si>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</si>
  <si>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</si>
  <si>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</si>
  <si>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</si>
  <si>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</si>
  <si>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</si>
  <si>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</si>
  <si>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</si>
  <si>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</si>
  <si>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</si>
  <si>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</si>
  <si>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</si>
  <si>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</si>
  <si>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</si>
  <si>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</si>
  <si>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</si>
  <si>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</si>
  <si>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</si>
  <si>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</si>
  <si>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</si>
  <si>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</si>
  <si>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</si>
  <si>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</si>
  <si>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</si>
  <si>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</si>
  <si>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</si>
  <si>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</si>
  <si>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</si>
  <si>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</si>
  <si>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</si>
  <si>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</si>
  <si>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</si>
  <si>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</si>
  <si>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</si>
  <si>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</si>
  <si>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</si>
  <si>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</si>
  <si>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</si>
  <si>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</si>
  <si>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</si>
  <si>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</si>
  <si>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</si>
  <si>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</si>
  <si>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</si>
  <si>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</si>
  <si>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</si>
  <si>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</si>
  <si>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</si>
  <si>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</si>
  <si>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</si>
  <si>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</si>
  <si>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24.09.2022</t>
  </si>
  <si>
    <t>25.09.2022</t>
  </si>
  <si>
    <t>Munna (RK Mobile)</t>
  </si>
  <si>
    <t>(August Promo Disbusment)</t>
  </si>
  <si>
    <t>(July Promo Disbusment)</t>
  </si>
  <si>
    <t>Aug</t>
  </si>
  <si>
    <t>A03  Promo Alreary Given</t>
  </si>
  <si>
    <t>Date:26.09.2022</t>
  </si>
  <si>
    <t>Back Margin Aug'22</t>
  </si>
  <si>
    <t>Net Profit</t>
  </si>
  <si>
    <t>26.09.2022</t>
  </si>
  <si>
    <t>Infitaration Product Adj Due</t>
  </si>
  <si>
    <t>RE=Ripon</t>
  </si>
  <si>
    <t>Boss x Dri</t>
  </si>
  <si>
    <t>Alamin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</si>
</sst>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7"/>
      <c r="B1" s="417"/>
      <c r="C1" s="417"/>
      <c r="D1" s="417"/>
      <c r="E1" s="417"/>
      <c r="F1" s="417"/>
    </row>
    <row r="2" spans="1:8" ht="20.25">
      <c r="A2" s="418"/>
      <c r="B2" s="415" t="s">
        <v>14</v>
      </c>
      <c r="C2" s="415"/>
      <c r="D2" s="415"/>
      <c r="E2" s="415"/>
    </row>
    <row r="3" spans="1:8" ht="16.5" customHeight="1">
      <c r="A3" s="418"/>
      <c r="B3" s="416" t="s">
        <v>42</v>
      </c>
      <c r="C3" s="416"/>
      <c r="D3" s="416"/>
      <c r="E3" s="416"/>
    </row>
    <row r="4" spans="1:8" ht="15.75" customHeight="1">
      <c r="A4" s="418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8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8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8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8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8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8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4" workbookViewId="0">
      <selection activeCell="G44" sqref="G44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7"/>
      <c r="B1" s="417"/>
      <c r="C1" s="417"/>
      <c r="D1" s="417"/>
      <c r="E1" s="417"/>
      <c r="F1" s="417"/>
    </row>
    <row r="2" spans="1:9" ht="20.25">
      <c r="A2" s="418"/>
      <c r="B2" s="415" t="s">
        <v>14</v>
      </c>
      <c r="C2" s="415"/>
      <c r="D2" s="415"/>
      <c r="E2" s="415"/>
    </row>
    <row r="3" spans="1:9" ht="16.5" customHeight="1">
      <c r="A3" s="418"/>
      <c r="B3" s="416" t="s">
        <v>245</v>
      </c>
      <c r="C3" s="416"/>
      <c r="D3" s="416"/>
      <c r="E3" s="416"/>
    </row>
    <row r="4" spans="1:9" ht="15.75" customHeight="1">
      <c r="A4" s="418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8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8"/>
      <c r="B6" s="26" t="s">
        <v>244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8"/>
      <c r="B7" s="26" t="s">
        <v>251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8"/>
      <c r="B8" s="26" t="s">
        <v>253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8"/>
      <c r="B9" s="26" t="s">
        <v>257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8"/>
      <c r="B10" s="26" t="s">
        <v>260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8"/>
      <c r="B11" s="26" t="s">
        <v>266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8"/>
      <c r="B12" s="26" t="s">
        <v>268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8"/>
      <c r="B13" s="26" t="s">
        <v>269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8"/>
      <c r="B14" s="26" t="s">
        <v>272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8"/>
      <c r="B15" s="26" t="s">
        <v>273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8"/>
      <c r="B16" s="26" t="s">
        <v>277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8"/>
      <c r="B17" s="26" t="s">
        <v>292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8"/>
      <c r="B18" s="26" t="s">
        <v>295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8"/>
      <c r="B19" s="26" t="s">
        <v>296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8"/>
      <c r="B20" s="26" t="s">
        <v>297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8"/>
      <c r="B21" s="26" t="s">
        <v>298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8"/>
      <c r="B22" s="26" t="s">
        <v>300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8"/>
      <c r="B23" s="26" t="s">
        <v>301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8"/>
      <c r="B24" s="26" t="s">
        <v>304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8"/>
      <c r="B25" s="26" t="s">
        <v>308</v>
      </c>
      <c r="C25" s="217">
        <v>0</v>
      </c>
      <c r="D25" s="217">
        <v>0</v>
      </c>
      <c r="E25" s="218">
        <f t="shared" si="0"/>
        <v>0</v>
      </c>
      <c r="F25" s="2"/>
      <c r="G25" s="2"/>
      <c r="H25" s="21"/>
      <c r="I25" s="21"/>
    </row>
    <row r="26" spans="1:9">
      <c r="A26" s="418"/>
      <c r="B26" s="26" t="s">
        <v>309</v>
      </c>
      <c r="C26" s="217">
        <v>0</v>
      </c>
      <c r="D26" s="217">
        <v>0</v>
      </c>
      <c r="E26" s="218">
        <f t="shared" si="0"/>
        <v>0</v>
      </c>
      <c r="F26" s="2"/>
      <c r="G26" s="2"/>
      <c r="H26" s="21"/>
      <c r="I26" s="21"/>
    </row>
    <row r="27" spans="1:9">
      <c r="A27" s="418"/>
      <c r="B27" s="26" t="s">
        <v>318</v>
      </c>
      <c r="C27" s="217">
        <v>300000</v>
      </c>
      <c r="D27" s="217">
        <v>300000</v>
      </c>
      <c r="E27" s="218">
        <f t="shared" si="0"/>
        <v>0</v>
      </c>
      <c r="F27" s="2"/>
      <c r="G27" s="237"/>
      <c r="H27" s="21"/>
      <c r="I27" s="21"/>
    </row>
    <row r="28" spans="1:9">
      <c r="A28" s="418"/>
      <c r="B28" s="26"/>
      <c r="C28" s="217"/>
      <c r="D28" s="219"/>
      <c r="E28" s="218">
        <f>E27+C28-D28</f>
        <v>0</v>
      </c>
      <c r="F28" s="29"/>
      <c r="G28" s="21"/>
      <c r="H28" s="21"/>
      <c r="I28" s="21"/>
    </row>
    <row r="29" spans="1:9">
      <c r="A29" s="418"/>
      <c r="B29" s="26"/>
      <c r="C29" s="217"/>
      <c r="D29" s="217"/>
      <c r="E29" s="218">
        <f t="shared" si="0"/>
        <v>0</v>
      </c>
      <c r="F29" s="419"/>
      <c r="G29" s="420"/>
      <c r="H29" s="21"/>
      <c r="I29" s="21"/>
    </row>
    <row r="30" spans="1:9">
      <c r="A30" s="418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8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8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8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8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8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8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8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8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8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8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8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8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8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8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8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8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8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8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8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8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8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8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8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8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8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8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8"/>
      <c r="B57" s="26"/>
      <c r="C57" s="217"/>
      <c r="D57" s="217"/>
      <c r="E57" s="218">
        <f t="shared" si="0"/>
        <v>0</v>
      </c>
      <c r="F57" s="2"/>
    </row>
    <row r="58" spans="1:9">
      <c r="A58" s="418"/>
      <c r="B58" s="26"/>
      <c r="C58" s="217"/>
      <c r="D58" s="217"/>
      <c r="E58" s="218">
        <f t="shared" si="0"/>
        <v>0</v>
      </c>
      <c r="F58" s="2"/>
    </row>
    <row r="59" spans="1:9">
      <c r="A59" s="418"/>
      <c r="B59" s="26"/>
      <c r="C59" s="217"/>
      <c r="D59" s="217"/>
      <c r="E59" s="218">
        <f t="shared" si="0"/>
        <v>0</v>
      </c>
      <c r="F59" s="2"/>
    </row>
    <row r="60" spans="1:9">
      <c r="A60" s="418"/>
      <c r="B60" s="26"/>
      <c r="C60" s="217"/>
      <c r="D60" s="217"/>
      <c r="E60" s="218">
        <f t="shared" si="0"/>
        <v>0</v>
      </c>
      <c r="F60" s="2"/>
    </row>
    <row r="61" spans="1:9">
      <c r="A61" s="418"/>
      <c r="B61" s="26"/>
      <c r="C61" s="217"/>
      <c r="D61" s="217"/>
      <c r="E61" s="218">
        <f t="shared" si="0"/>
        <v>0</v>
      </c>
      <c r="F61" s="2"/>
    </row>
    <row r="62" spans="1:9">
      <c r="A62" s="418"/>
      <c r="B62" s="26"/>
      <c r="C62" s="217"/>
      <c r="D62" s="217"/>
      <c r="E62" s="218">
        <f t="shared" si="0"/>
        <v>0</v>
      </c>
      <c r="F62" s="2"/>
    </row>
    <row r="63" spans="1:9">
      <c r="A63" s="418"/>
      <c r="B63" s="26"/>
      <c r="C63" s="217"/>
      <c r="D63" s="217"/>
      <c r="E63" s="218">
        <f t="shared" si="0"/>
        <v>0</v>
      </c>
      <c r="F63" s="2"/>
    </row>
    <row r="64" spans="1:9">
      <c r="A64" s="418"/>
      <c r="B64" s="26"/>
      <c r="C64" s="217"/>
      <c r="D64" s="217"/>
      <c r="E64" s="218">
        <f t="shared" si="0"/>
        <v>0</v>
      </c>
      <c r="F64" s="2"/>
    </row>
    <row r="65" spans="1:7">
      <c r="A65" s="418"/>
      <c r="B65" s="26"/>
      <c r="C65" s="217"/>
      <c r="D65" s="217"/>
      <c r="E65" s="218">
        <f t="shared" si="0"/>
        <v>0</v>
      </c>
      <c r="F65" s="2"/>
    </row>
    <row r="66" spans="1:7">
      <c r="A66" s="418"/>
      <c r="B66" s="26"/>
      <c r="C66" s="217"/>
      <c r="D66" s="217"/>
      <c r="E66" s="218">
        <f t="shared" si="0"/>
        <v>0</v>
      </c>
      <c r="F66" s="2"/>
    </row>
    <row r="67" spans="1:7">
      <c r="A67" s="418"/>
      <c r="B67" s="26"/>
      <c r="C67" s="217"/>
      <c r="D67" s="217"/>
      <c r="E67" s="218">
        <f t="shared" si="0"/>
        <v>0</v>
      </c>
      <c r="F67" s="2"/>
    </row>
    <row r="68" spans="1:7">
      <c r="A68" s="418"/>
      <c r="B68" s="26"/>
      <c r="C68" s="217"/>
      <c r="D68" s="217"/>
      <c r="E68" s="218">
        <f t="shared" si="0"/>
        <v>0</v>
      </c>
      <c r="F68" s="2"/>
    </row>
    <row r="69" spans="1:7">
      <c r="A69" s="418"/>
      <c r="B69" s="26"/>
      <c r="C69" s="217"/>
      <c r="D69" s="217"/>
      <c r="E69" s="218">
        <f t="shared" si="0"/>
        <v>0</v>
      </c>
      <c r="F69" s="2"/>
    </row>
    <row r="70" spans="1:7">
      <c r="A70" s="418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8"/>
      <c r="B71" s="26"/>
      <c r="C71" s="217"/>
      <c r="D71" s="217"/>
      <c r="E71" s="218">
        <f t="shared" si="1"/>
        <v>0</v>
      </c>
      <c r="F71" s="2"/>
    </row>
    <row r="72" spans="1:7">
      <c r="A72" s="418"/>
      <c r="B72" s="26"/>
      <c r="C72" s="217"/>
      <c r="D72" s="217"/>
      <c r="E72" s="218">
        <f t="shared" si="1"/>
        <v>0</v>
      </c>
      <c r="F72" s="2"/>
    </row>
    <row r="73" spans="1:7">
      <c r="A73" s="418"/>
      <c r="B73" s="26"/>
      <c r="C73" s="217"/>
      <c r="D73" s="217"/>
      <c r="E73" s="218">
        <f t="shared" si="1"/>
        <v>0</v>
      </c>
      <c r="F73" s="2"/>
    </row>
    <row r="74" spans="1:7">
      <c r="A74" s="418"/>
      <c r="B74" s="26"/>
      <c r="C74" s="217"/>
      <c r="D74" s="217"/>
      <c r="E74" s="218">
        <f t="shared" si="1"/>
        <v>0</v>
      </c>
      <c r="F74" s="2"/>
    </row>
    <row r="75" spans="1:7">
      <c r="A75" s="418"/>
      <c r="B75" s="26"/>
      <c r="C75" s="217"/>
      <c r="D75" s="217"/>
      <c r="E75" s="218">
        <f t="shared" si="1"/>
        <v>0</v>
      </c>
      <c r="F75" s="2"/>
    </row>
    <row r="76" spans="1:7">
      <c r="A76" s="418"/>
      <c r="B76" s="26"/>
      <c r="C76" s="217"/>
      <c r="D76" s="217"/>
      <c r="E76" s="218">
        <f t="shared" si="1"/>
        <v>0</v>
      </c>
      <c r="F76" s="2"/>
    </row>
    <row r="77" spans="1:7">
      <c r="A77" s="418"/>
      <c r="B77" s="26"/>
      <c r="C77" s="217"/>
      <c r="D77" s="217"/>
      <c r="E77" s="218">
        <f t="shared" si="1"/>
        <v>0</v>
      </c>
      <c r="F77" s="2"/>
    </row>
    <row r="78" spans="1:7">
      <c r="A78" s="418"/>
      <c r="B78" s="26"/>
      <c r="C78" s="217"/>
      <c r="D78" s="217"/>
      <c r="E78" s="218">
        <f t="shared" si="1"/>
        <v>0</v>
      </c>
      <c r="F78" s="2"/>
    </row>
    <row r="79" spans="1:7">
      <c r="A79" s="418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8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8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8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8"/>
      <c r="B83" s="31"/>
      <c r="C83" s="218">
        <f>SUM(C5:C72)</f>
        <v>2050000</v>
      </c>
      <c r="D83" s="218">
        <f>SUM(D5:D77)</f>
        <v>2050000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41" sqref="M41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5" t="s">
        <v>14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</row>
    <row r="2" spans="1:24" s="59" customFormat="1" ht="18">
      <c r="A2" s="426" t="s">
        <v>62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</row>
    <row r="3" spans="1:24" s="60" customFormat="1" ht="16.5" thickBot="1">
      <c r="A3" s="427" t="s">
        <v>246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9"/>
      <c r="S3" s="45"/>
      <c r="T3" s="7"/>
      <c r="U3" s="7"/>
      <c r="V3" s="7"/>
      <c r="W3" s="7"/>
      <c r="X3" s="16"/>
    </row>
    <row r="4" spans="1:24" s="61" customFormat="1" ht="12.75" customHeight="1">
      <c r="A4" s="430" t="s">
        <v>27</v>
      </c>
      <c r="B4" s="432" t="s">
        <v>28</v>
      </c>
      <c r="C4" s="421" t="s">
        <v>29</v>
      </c>
      <c r="D4" s="421" t="s">
        <v>30</v>
      </c>
      <c r="E4" s="421" t="s">
        <v>31</v>
      </c>
      <c r="F4" s="421" t="s">
        <v>278</v>
      </c>
      <c r="G4" s="421" t="s">
        <v>32</v>
      </c>
      <c r="H4" s="421" t="s">
        <v>146</v>
      </c>
      <c r="I4" s="421"/>
      <c r="J4" s="421" t="s">
        <v>33</v>
      </c>
      <c r="K4" s="421" t="s">
        <v>34</v>
      </c>
      <c r="L4" s="421" t="s">
        <v>101</v>
      </c>
      <c r="M4" s="421" t="s">
        <v>280</v>
      </c>
      <c r="N4" s="421" t="s">
        <v>35</v>
      </c>
      <c r="O4" s="423" t="s">
        <v>110</v>
      </c>
      <c r="P4" s="434" t="s">
        <v>294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1"/>
      <c r="B5" s="433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4"/>
      <c r="P5" s="435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293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295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296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297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298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300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301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304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308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309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8600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5060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1265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40530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77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1" t="s">
        <v>14</v>
      </c>
      <c r="B1" s="442"/>
      <c r="C1" s="442"/>
      <c r="D1" s="442"/>
      <c r="E1" s="442"/>
      <c r="F1" s="443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4" t="s">
        <v>247</v>
      </c>
      <c r="B2" s="445"/>
      <c r="C2" s="445"/>
      <c r="D2" s="445"/>
      <c r="E2" s="445"/>
      <c r="F2" s="446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7" t="s">
        <v>61</v>
      </c>
      <c r="B3" s="448"/>
      <c r="C3" s="448"/>
      <c r="D3" s="448"/>
      <c r="E3" s="448"/>
      <c r="F3" s="449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244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293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295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296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297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298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300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301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304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 t="s">
        <v>308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 t="s">
        <v>309</v>
      </c>
      <c r="B25" s="44">
        <v>227367</v>
      </c>
      <c r="C25" s="47">
        <v>410808</v>
      </c>
      <c r="D25" s="44">
        <v>885</v>
      </c>
      <c r="E25" s="44">
        <f t="shared" si="0"/>
        <v>411693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 t="s">
        <v>318</v>
      </c>
      <c r="B26" s="44">
        <v>183325</v>
      </c>
      <c r="C26" s="47">
        <v>146745</v>
      </c>
      <c r="D26" s="44">
        <v>20</v>
      </c>
      <c r="E26" s="44">
        <f t="shared" si="0"/>
        <v>146765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/>
      <c r="B27" s="44"/>
      <c r="C27" s="47"/>
      <c r="D27" s="44"/>
      <c r="E27" s="44">
        <f t="shared" si="0"/>
        <v>0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7650361</v>
      </c>
      <c r="C33" s="222">
        <f>SUM(C5:C32)</f>
        <v>6937497</v>
      </c>
      <c r="D33" s="221">
        <f>SUM(D5:D32)</f>
        <v>34170</v>
      </c>
      <c r="E33" s="221">
        <f>SUM(E5:E32)</f>
        <v>6971667</v>
      </c>
      <c r="F33" s="221">
        <f>B33-E33</f>
        <v>678694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8" t="s">
        <v>19</v>
      </c>
      <c r="C35" s="438"/>
      <c r="D35" s="438"/>
      <c r="E35" s="438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282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284</v>
      </c>
      <c r="C38" s="110" t="s">
        <v>283</v>
      </c>
      <c r="D38" s="193">
        <v>10700</v>
      </c>
      <c r="E38" s="164" t="s">
        <v>309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285</v>
      </c>
      <c r="C39" s="110" t="s">
        <v>155</v>
      </c>
      <c r="D39" s="193">
        <v>106250</v>
      </c>
      <c r="E39" s="165" t="s">
        <v>277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286</v>
      </c>
      <c r="C40" s="110" t="s">
        <v>107</v>
      </c>
      <c r="D40" s="193">
        <v>17000</v>
      </c>
      <c r="E40" s="164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287</v>
      </c>
      <c r="C41" s="110" t="s">
        <v>181</v>
      </c>
      <c r="D41" s="193">
        <v>3230</v>
      </c>
      <c r="E41" s="165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289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288</v>
      </c>
      <c r="C43" s="110" t="s">
        <v>283</v>
      </c>
      <c r="D43" s="193">
        <v>9230</v>
      </c>
      <c r="E43" s="164" t="s">
        <v>301</v>
      </c>
      <c r="F43" s="124"/>
      <c r="G43" s="439"/>
      <c r="H43" s="439"/>
      <c r="I43" s="439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77"/>
      <c r="B44" s="177"/>
      <c r="C44" s="337"/>
      <c r="D44" s="193"/>
      <c r="E44" s="164"/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297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295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76566</v>
      </c>
      <c r="E48" s="275" t="s">
        <v>318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132640</v>
      </c>
      <c r="E49" s="275" t="s">
        <v>318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365684</v>
      </c>
      <c r="E50" s="275" t="s">
        <v>308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312098</v>
      </c>
      <c r="E51" s="275" t="s">
        <v>273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262</v>
      </c>
      <c r="B52" s="272" t="s">
        <v>67</v>
      </c>
      <c r="C52" s="273">
        <v>1758035002</v>
      </c>
      <c r="D52" s="274">
        <v>50000</v>
      </c>
      <c r="E52" s="275" t="s">
        <v>260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301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267</v>
      </c>
      <c r="C54" s="273">
        <v>1753838319</v>
      </c>
      <c r="D54" s="274">
        <v>10000</v>
      </c>
      <c r="E54" s="278" t="s">
        <v>266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274</v>
      </c>
      <c r="C55" s="273">
        <v>1740995252</v>
      </c>
      <c r="D55" s="274">
        <v>10935</v>
      </c>
      <c r="E55" s="278" t="s">
        <v>309</v>
      </c>
      <c r="F55" s="122"/>
      <c r="G55" s="174" t="s">
        <v>77</v>
      </c>
      <c r="H55" s="49"/>
      <c r="I55" s="47">
        <v>122560</v>
      </c>
      <c r="J55" s="160" t="s">
        <v>242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306</v>
      </c>
      <c r="C56" s="273"/>
      <c r="D56" s="274">
        <v>48645</v>
      </c>
      <c r="E56" s="278" t="s">
        <v>309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4" t="s">
        <v>74</v>
      </c>
      <c r="B57" s="255" t="s">
        <v>75</v>
      </c>
      <c r="C57" s="256"/>
      <c r="D57" s="257">
        <v>590810</v>
      </c>
      <c r="E57" s="258" t="s">
        <v>309</v>
      </c>
      <c r="F57" s="122" t="s">
        <v>12</v>
      </c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4" t="s">
        <v>68</v>
      </c>
      <c r="B58" s="261" t="s">
        <v>161</v>
      </c>
      <c r="C58" s="256"/>
      <c r="D58" s="257">
        <v>385590</v>
      </c>
      <c r="E58" s="259" t="s">
        <v>273</v>
      </c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4" t="s">
        <v>68</v>
      </c>
      <c r="B59" s="255" t="s">
        <v>93</v>
      </c>
      <c r="C59" s="256"/>
      <c r="D59" s="257">
        <v>365407</v>
      </c>
      <c r="E59" s="259" t="s">
        <v>301</v>
      </c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193</v>
      </c>
      <c r="B60" s="261" t="s">
        <v>194</v>
      </c>
      <c r="C60" s="256"/>
      <c r="D60" s="257">
        <v>70000</v>
      </c>
      <c r="E60" s="258" t="s">
        <v>227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80</v>
      </c>
      <c r="C61" s="256"/>
      <c r="D61" s="257">
        <v>104712</v>
      </c>
      <c r="E61" s="258" t="s">
        <v>273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74</v>
      </c>
      <c r="B62" s="255" t="s">
        <v>206</v>
      </c>
      <c r="C62" s="256"/>
      <c r="D62" s="257">
        <v>113000</v>
      </c>
      <c r="E62" s="268" t="s">
        <v>296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229</v>
      </c>
      <c r="C63" s="256"/>
      <c r="D63" s="257">
        <v>110000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74</v>
      </c>
      <c r="B64" s="255" t="s">
        <v>255</v>
      </c>
      <c r="C64" s="256"/>
      <c r="D64" s="257">
        <v>39000</v>
      </c>
      <c r="E64" s="259" t="s">
        <v>297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68</v>
      </c>
      <c r="B65" s="255" t="s">
        <v>270</v>
      </c>
      <c r="C65" s="256"/>
      <c r="D65" s="257">
        <v>20000</v>
      </c>
      <c r="E65" s="259" t="s">
        <v>298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/>
      <c r="B66" s="255"/>
      <c r="C66" s="256"/>
      <c r="D66" s="257"/>
      <c r="E66" s="258"/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/>
      <c r="B67" s="255"/>
      <c r="C67" s="256"/>
      <c r="D67" s="257"/>
      <c r="E67" s="259"/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65</v>
      </c>
      <c r="B68" s="249" t="s">
        <v>69</v>
      </c>
      <c r="C68" s="250"/>
      <c r="D68" s="251">
        <v>356403</v>
      </c>
      <c r="E68" s="253" t="s">
        <v>318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 t="s">
        <v>65</v>
      </c>
      <c r="B69" s="249" t="s">
        <v>66</v>
      </c>
      <c r="C69" s="250"/>
      <c r="D69" s="251">
        <v>351819</v>
      </c>
      <c r="E69" s="253" t="s">
        <v>297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 t="s">
        <v>65</v>
      </c>
      <c r="B70" s="249" t="s">
        <v>78</v>
      </c>
      <c r="C70" s="250"/>
      <c r="D70" s="251">
        <v>474462</v>
      </c>
      <c r="E70" s="253" t="s">
        <v>318</v>
      </c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 t="s">
        <v>65</v>
      </c>
      <c r="B71" s="249" t="s">
        <v>104</v>
      </c>
      <c r="C71" s="250"/>
      <c r="D71" s="251">
        <v>69599</v>
      </c>
      <c r="E71" s="262" t="s">
        <v>309</v>
      </c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 t="s">
        <v>65</v>
      </c>
      <c r="B72" s="249" t="s">
        <v>100</v>
      </c>
      <c r="C72" s="250"/>
      <c r="D72" s="251">
        <v>557609</v>
      </c>
      <c r="E72" s="252" t="s">
        <v>318</v>
      </c>
      <c r="F72" s="124"/>
      <c r="G72" s="163" t="s">
        <v>100</v>
      </c>
      <c r="H72" s="50"/>
      <c r="I72" s="158">
        <v>445304</v>
      </c>
      <c r="J72" s="159" t="s">
        <v>242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82</v>
      </c>
      <c r="C73" s="250"/>
      <c r="D73" s="251">
        <v>375880</v>
      </c>
      <c r="E73" s="253" t="s">
        <v>318</v>
      </c>
      <c r="F73" s="124"/>
      <c r="G73" s="174" t="s">
        <v>82</v>
      </c>
      <c r="H73" s="49"/>
      <c r="I73" s="47">
        <v>433882</v>
      </c>
      <c r="J73" s="160" t="s">
        <v>242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197</v>
      </c>
      <c r="C74" s="250"/>
      <c r="D74" s="251">
        <v>78918</v>
      </c>
      <c r="E74" s="253" t="s">
        <v>273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258</v>
      </c>
      <c r="C75" s="250"/>
      <c r="D75" s="251">
        <v>90252</v>
      </c>
      <c r="E75" s="253" t="s">
        <v>300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/>
      <c r="B76" s="249"/>
      <c r="C76" s="250"/>
      <c r="D76" s="251"/>
      <c r="E76" s="253"/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/>
      <c r="B77" s="249"/>
      <c r="C77" s="250"/>
      <c r="D77" s="251"/>
      <c r="E77" s="262"/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/>
      <c r="B78" s="249"/>
      <c r="C78" s="250"/>
      <c r="D78" s="251"/>
      <c r="E78" s="253"/>
      <c r="F78" s="122"/>
      <c r="G78" s="174" t="s">
        <v>243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/>
      <c r="B79" s="249"/>
      <c r="C79" s="250"/>
      <c r="D79" s="251"/>
      <c r="E79" s="252"/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/>
      <c r="B80" s="249"/>
      <c r="C80" s="250"/>
      <c r="D80" s="251"/>
      <c r="E80" s="253"/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242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243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242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3"/>
      <c r="B84" s="405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3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06" t="s">
        <v>305</v>
      </c>
      <c r="C86" s="110" t="s">
        <v>303</v>
      </c>
      <c r="D86" s="195">
        <v>3500</v>
      </c>
      <c r="E86" s="166" t="s">
        <v>318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06" t="s">
        <v>302</v>
      </c>
      <c r="C87" s="110" t="s">
        <v>303</v>
      </c>
      <c r="D87" s="195">
        <v>13500</v>
      </c>
      <c r="E87" s="166" t="s">
        <v>304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290</v>
      </c>
      <c r="C88" s="110" t="s">
        <v>291</v>
      </c>
      <c r="D88" s="195">
        <v>47000</v>
      </c>
      <c r="E88" s="166" t="s">
        <v>277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299</v>
      </c>
      <c r="D89" s="195">
        <v>55000</v>
      </c>
      <c r="E89" s="167" t="s">
        <v>309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3" t="s">
        <v>321</v>
      </c>
      <c r="B90" s="48" t="s">
        <v>322</v>
      </c>
      <c r="C90" s="110"/>
      <c r="D90" s="195">
        <v>18000</v>
      </c>
      <c r="E90" s="168" t="s">
        <v>318</v>
      </c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6" t="s">
        <v>25</v>
      </c>
      <c r="B91" s="437"/>
      <c r="C91" s="440"/>
      <c r="D91" s="196">
        <f>SUM(D37:D90)</f>
        <v>5943199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6" t="s">
        <v>26</v>
      </c>
      <c r="B93" s="437"/>
      <c r="C93" s="437"/>
      <c r="D93" s="196">
        <f>D91+L93</f>
        <v>5943199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3" t="s">
        <v>222</v>
      </c>
      <c r="B96" s="374" t="s">
        <v>223</v>
      </c>
      <c r="C96" s="375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3" t="s">
        <v>218</v>
      </c>
      <c r="B97" s="376" t="s">
        <v>219</v>
      </c>
      <c r="C97" s="375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7" t="s">
        <v>220</v>
      </c>
      <c r="B98" s="378" t="s">
        <v>221</v>
      </c>
      <c r="C98" s="375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7" t="s">
        <v>224</v>
      </c>
      <c r="B99" s="378" t="s">
        <v>225</v>
      </c>
      <c r="C99" s="375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70" t="s">
        <v>84</v>
      </c>
      <c r="B1" s="471"/>
      <c r="C1" s="471"/>
      <c r="D1" s="471"/>
      <c r="E1" s="472"/>
      <c r="F1" s="5"/>
      <c r="G1" s="5"/>
      <c r="H1" s="5"/>
      <c r="I1" s="465"/>
      <c r="J1" s="465"/>
      <c r="K1" s="465"/>
    </row>
    <row r="2" spans="1:18" ht="20.25">
      <c r="A2" s="479" t="s">
        <v>60</v>
      </c>
      <c r="B2" s="480"/>
      <c r="C2" s="480"/>
      <c r="D2" s="480"/>
      <c r="E2" s="481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73" t="s">
        <v>315</v>
      </c>
      <c r="B3" s="474"/>
      <c r="C3" s="474"/>
      <c r="D3" s="474"/>
      <c r="E3" s="475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2" t="s">
        <v>63</v>
      </c>
      <c r="B4" s="483"/>
      <c r="C4" s="483"/>
      <c r="D4" s="483"/>
      <c r="E4" s="484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8771745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111055.795</v>
      </c>
      <c r="C6" s="39"/>
      <c r="D6" s="37" t="s">
        <v>228</v>
      </c>
      <c r="E6" s="230">
        <v>136207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245819.79499999993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40530</v>
      </c>
      <c r="C9" s="38"/>
      <c r="D9" s="330" t="s">
        <v>11</v>
      </c>
      <c r="E9" s="245">
        <v>5943199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249</v>
      </c>
      <c r="B10" s="215">
        <v>0</v>
      </c>
      <c r="C10" s="38"/>
      <c r="D10" s="330" t="s">
        <v>196</v>
      </c>
      <c r="E10" s="319">
        <v>-2272125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413" t="s">
        <v>103</v>
      </c>
      <c r="B11" s="414">
        <f>B6-B9-B10</f>
        <v>70525.794999999998</v>
      </c>
      <c r="C11" s="38"/>
      <c r="D11" s="37" t="s">
        <v>111</v>
      </c>
      <c r="E11" s="232">
        <v>219510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 t="s">
        <v>316</v>
      </c>
      <c r="B12" s="215">
        <v>63309</v>
      </c>
      <c r="C12" s="38"/>
      <c r="D12" s="37" t="s">
        <v>319</v>
      </c>
      <c r="E12" s="232">
        <v>26170</v>
      </c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411" t="s">
        <v>317</v>
      </c>
      <c r="B13" s="412">
        <f>B11+B12</f>
        <v>133834.79499999998</v>
      </c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13070525.795</v>
      </c>
      <c r="C17" s="38"/>
      <c r="D17" s="38" t="s">
        <v>7</v>
      </c>
      <c r="E17" s="232">
        <f>SUM(E5:E16)</f>
        <v>13070525.795</v>
      </c>
      <c r="F17" s="5"/>
      <c r="G17" s="104">
        <f>B17-E17</f>
        <v>0</v>
      </c>
      <c r="H17" s="265"/>
      <c r="I17" s="456" t="s">
        <v>133</v>
      </c>
      <c r="J17" s="456"/>
      <c r="K17" s="456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6" t="s">
        <v>95</v>
      </c>
      <c r="J18" s="466"/>
      <c r="K18" s="46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6" t="s">
        <v>13</v>
      </c>
      <c r="B19" s="477"/>
      <c r="C19" s="477"/>
      <c r="D19" s="477"/>
      <c r="E19" s="478"/>
      <c r="F19" s="5"/>
      <c r="G19" s="8"/>
      <c r="H19" s="8"/>
      <c r="I19" s="461" t="s">
        <v>154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590810</v>
      </c>
      <c r="C20" s="236"/>
      <c r="D20" s="246" t="s">
        <v>165</v>
      </c>
      <c r="E20" s="247">
        <v>474462</v>
      </c>
      <c r="F20" s="5"/>
      <c r="G20" s="16"/>
      <c r="H20" s="16"/>
      <c r="I20" s="458" t="s">
        <v>136</v>
      </c>
      <c r="J20" s="458"/>
      <c r="K20" s="45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263</v>
      </c>
      <c r="B21" s="112">
        <v>50000</v>
      </c>
      <c r="C21" s="37"/>
      <c r="D21" s="225" t="s">
        <v>163</v>
      </c>
      <c r="E21" s="234">
        <v>356403</v>
      </c>
      <c r="G21" s="17"/>
      <c r="H21" s="17"/>
      <c r="I21" s="467" t="s">
        <v>153</v>
      </c>
      <c r="J21" s="468"/>
      <c r="K21" s="46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61" t="s">
        <v>156</v>
      </c>
      <c r="J22" s="461"/>
      <c r="K22" s="461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256</v>
      </c>
      <c r="B23" s="112">
        <v>39000</v>
      </c>
      <c r="C23" s="37"/>
      <c r="D23" s="225" t="s">
        <v>167</v>
      </c>
      <c r="E23" s="234">
        <v>557609</v>
      </c>
      <c r="I23" s="453" t="s">
        <v>173</v>
      </c>
      <c r="J23" s="454"/>
      <c r="K23" s="455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275</v>
      </c>
      <c r="B24" s="112">
        <v>10000</v>
      </c>
      <c r="C24" s="37"/>
      <c r="D24" s="285" t="s">
        <v>168</v>
      </c>
      <c r="E24" s="286">
        <v>375880</v>
      </c>
      <c r="I24" s="461" t="s">
        <v>188</v>
      </c>
      <c r="J24" s="461"/>
      <c r="K24" s="461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264</v>
      </c>
      <c r="B25" s="112">
        <v>218260</v>
      </c>
      <c r="C25" s="113"/>
      <c r="D25" s="225" t="s">
        <v>166</v>
      </c>
      <c r="E25" s="234">
        <v>69599</v>
      </c>
      <c r="I25" s="461" t="s">
        <v>215</v>
      </c>
      <c r="J25" s="461"/>
      <c r="K25" s="461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259</v>
      </c>
      <c r="E26" s="329">
        <v>90252</v>
      </c>
      <c r="I26" s="456" t="s">
        <v>157</v>
      </c>
      <c r="J26" s="456"/>
      <c r="K26" s="456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276</v>
      </c>
      <c r="B27" s="326">
        <v>10935</v>
      </c>
      <c r="C27" s="327"/>
      <c r="D27" s="328" t="s">
        <v>198</v>
      </c>
      <c r="E27" s="329">
        <v>78918</v>
      </c>
      <c r="L27" s="244">
        <v>28100</v>
      </c>
      <c r="M27" s="244" t="s">
        <v>281</v>
      </c>
      <c r="N27" s="7"/>
      <c r="O27" s="7"/>
      <c r="P27" s="7"/>
      <c r="Q27" s="7"/>
      <c r="R27" s="7"/>
    </row>
    <row r="28" spans="1:18" ht="20.100000000000001" customHeight="1">
      <c r="A28" s="367" t="s">
        <v>265</v>
      </c>
      <c r="B28" s="368">
        <v>145300</v>
      </c>
      <c r="C28" s="113"/>
      <c r="D28" s="225" t="s">
        <v>234</v>
      </c>
      <c r="E28" s="234">
        <v>70000</v>
      </c>
      <c r="I28" s="462" t="s">
        <v>190</v>
      </c>
      <c r="J28" s="463"/>
      <c r="K28" s="463"/>
      <c r="L28" s="463"/>
      <c r="M28" s="464"/>
    </row>
    <row r="29" spans="1:18" ht="20.100000000000001" customHeight="1">
      <c r="A29" s="235" t="s">
        <v>184</v>
      </c>
      <c r="B29" s="112">
        <v>76566</v>
      </c>
      <c r="C29" s="113"/>
      <c r="D29" s="225" t="s">
        <v>233</v>
      </c>
      <c r="E29" s="234">
        <v>110000</v>
      </c>
      <c r="I29" s="459" t="s">
        <v>124</v>
      </c>
      <c r="J29" s="459"/>
      <c r="K29" s="460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132640</v>
      </c>
      <c r="C30" s="327"/>
      <c r="D30" s="328" t="s">
        <v>192</v>
      </c>
      <c r="E30" s="329">
        <v>365407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57" t="s">
        <v>148</v>
      </c>
      <c r="J31" s="458"/>
      <c r="K31" s="458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365684</v>
      </c>
      <c r="C32" s="113"/>
      <c r="D32" s="225" t="s">
        <v>162</v>
      </c>
      <c r="E32" s="234">
        <v>385590</v>
      </c>
      <c r="I32" s="457" t="s">
        <v>148</v>
      </c>
      <c r="J32" s="458"/>
      <c r="K32" s="458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271</v>
      </c>
      <c r="E33" s="329">
        <v>20000</v>
      </c>
      <c r="I33" s="450" t="s">
        <v>148</v>
      </c>
      <c r="J33" s="451"/>
      <c r="K33" s="452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307</v>
      </c>
      <c r="B34" s="326">
        <v>48645</v>
      </c>
      <c r="C34" s="5"/>
      <c r="D34" s="328" t="s">
        <v>320</v>
      </c>
      <c r="E34" s="329">
        <v>16000</v>
      </c>
      <c r="I34" s="453"/>
      <c r="J34" s="454"/>
      <c r="K34" s="455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69" t="s">
        <v>159</v>
      </c>
      <c r="B35" s="370">
        <v>106250</v>
      </c>
      <c r="C35" s="403"/>
      <c r="D35" s="371" t="s">
        <v>213</v>
      </c>
      <c r="E35" s="372">
        <v>26100</v>
      </c>
      <c r="I35" s="456" t="s">
        <v>96</v>
      </c>
      <c r="J35" s="456"/>
      <c r="K35" s="456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2"/>
      <c r="B36" s="383"/>
      <c r="C36" s="384"/>
      <c r="D36" s="385"/>
      <c r="E36" s="38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2"/>
      <c r="B37" s="383"/>
      <c r="C37" s="384"/>
      <c r="D37" s="385"/>
      <c r="E37" s="38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2"/>
      <c r="B38" s="383"/>
      <c r="C38" s="384"/>
      <c r="D38" s="385"/>
      <c r="E38" s="386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0"/>
      <c r="C39" s="7"/>
      <c r="D39" s="381"/>
      <c r="E39" s="38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0"/>
      <c r="C40" s="7"/>
      <c r="D40" s="381"/>
      <c r="E40" s="38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0"/>
      <c r="C41" s="7"/>
      <c r="D41" s="381"/>
      <c r="E41" s="38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5" t="s">
        <v>145</v>
      </c>
      <c r="B1" s="486"/>
      <c r="C1" s="238">
        <f>C73+G3</f>
        <v>219510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248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261</v>
      </c>
      <c r="G3" s="302">
        <v>19810</v>
      </c>
      <c r="H3" s="339"/>
      <c r="J3" s="489" t="s">
        <v>151</v>
      </c>
      <c r="K3" s="489"/>
      <c r="L3" s="489"/>
    </row>
    <row r="4" spans="1:12">
      <c r="A4" s="24" t="s">
        <v>244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251</v>
      </c>
      <c r="B5" s="24" t="s">
        <v>254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251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253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257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260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266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268</v>
      </c>
      <c r="B11" s="24" t="s">
        <v>160</v>
      </c>
      <c r="C11" s="362">
        <v>7000</v>
      </c>
      <c r="D11" s="24"/>
      <c r="E11" s="59"/>
      <c r="F11" s="342" t="s">
        <v>252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269</v>
      </c>
      <c r="B12" s="24" t="s">
        <v>160</v>
      </c>
      <c r="C12" s="364">
        <v>7000</v>
      </c>
      <c r="D12" s="24"/>
      <c r="E12" s="59"/>
      <c r="F12" s="342" t="s">
        <v>252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272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 ht="13.5" thickBot="1">
      <c r="A14" s="24" t="s">
        <v>273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5.75">
      <c r="A15" s="24" t="s">
        <v>277</v>
      </c>
      <c r="B15" s="24" t="s">
        <v>160</v>
      </c>
      <c r="C15" s="365">
        <v>9400</v>
      </c>
      <c r="D15" s="24"/>
      <c r="E15" s="59"/>
      <c r="F15" s="493" t="s">
        <v>311</v>
      </c>
      <c r="G15" s="494"/>
      <c r="H15" s="495"/>
      <c r="J15" s="296" t="s">
        <v>137</v>
      </c>
      <c r="K15" s="296">
        <v>34500</v>
      </c>
      <c r="L15" s="296" t="s">
        <v>138</v>
      </c>
    </row>
    <row r="16" spans="1:12" ht="14.25">
      <c r="A16" s="366" t="s">
        <v>273</v>
      </c>
      <c r="B16" s="366" t="s">
        <v>279</v>
      </c>
      <c r="C16" s="283">
        <v>900</v>
      </c>
      <c r="D16" s="366"/>
      <c r="E16" s="59"/>
      <c r="F16" s="490" t="s">
        <v>237</v>
      </c>
      <c r="G16" s="491"/>
      <c r="H16" s="492"/>
      <c r="J16" s="296" t="s">
        <v>122</v>
      </c>
      <c r="K16" s="296">
        <v>500</v>
      </c>
      <c r="L16" s="296" t="s">
        <v>138</v>
      </c>
    </row>
    <row r="17" spans="1:12">
      <c r="A17" s="24" t="s">
        <v>295</v>
      </c>
      <c r="B17" s="24" t="s">
        <v>160</v>
      </c>
      <c r="C17" s="379">
        <v>1800</v>
      </c>
      <c r="D17" s="24"/>
      <c r="E17" s="210"/>
      <c r="F17" s="398" t="s">
        <v>121</v>
      </c>
      <c r="G17" s="408">
        <v>5400</v>
      </c>
      <c r="H17" s="399" t="s">
        <v>309</v>
      </c>
      <c r="J17" s="296" t="s">
        <v>121</v>
      </c>
      <c r="K17" s="296">
        <v>6500</v>
      </c>
      <c r="L17" s="296" t="s">
        <v>139</v>
      </c>
    </row>
    <row r="18" spans="1:12">
      <c r="A18" s="24" t="s">
        <v>296</v>
      </c>
      <c r="B18" s="24" t="s">
        <v>160</v>
      </c>
      <c r="C18" s="361">
        <v>22900</v>
      </c>
      <c r="D18" s="24"/>
      <c r="E18" s="210"/>
      <c r="F18" s="388" t="s">
        <v>122</v>
      </c>
      <c r="G18" s="305">
        <v>57400</v>
      </c>
      <c r="H18" s="389" t="s">
        <v>309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297</v>
      </c>
      <c r="B19" s="24" t="s">
        <v>160</v>
      </c>
      <c r="C19" s="361">
        <v>12000</v>
      </c>
      <c r="D19" s="24"/>
      <c r="E19" s="210"/>
      <c r="F19" s="388" t="s">
        <v>122</v>
      </c>
      <c r="G19" s="305">
        <v>40200</v>
      </c>
      <c r="H19" s="389" t="s">
        <v>318</v>
      </c>
      <c r="J19" s="295" t="s">
        <v>122</v>
      </c>
      <c r="K19" s="296">
        <v>4000</v>
      </c>
      <c r="L19" s="296" t="s">
        <v>139</v>
      </c>
    </row>
    <row r="20" spans="1:12">
      <c r="A20" s="24" t="s">
        <v>298</v>
      </c>
      <c r="B20" s="24" t="s">
        <v>160</v>
      </c>
      <c r="C20" s="402">
        <v>3400</v>
      </c>
      <c r="D20" s="24"/>
      <c r="E20" s="210"/>
      <c r="F20" s="398"/>
      <c r="G20" s="408"/>
      <c r="H20" s="399"/>
      <c r="J20" s="297" t="s">
        <v>140</v>
      </c>
      <c r="K20" s="297">
        <v>23000</v>
      </c>
      <c r="L20" s="297" t="s">
        <v>141</v>
      </c>
    </row>
    <row r="21" spans="1:12">
      <c r="A21" s="24" t="s">
        <v>300</v>
      </c>
      <c r="B21" s="24" t="s">
        <v>160</v>
      </c>
      <c r="C21" s="361">
        <v>5500</v>
      </c>
      <c r="D21" s="24"/>
      <c r="E21" s="210"/>
      <c r="F21" s="388"/>
      <c r="G21" s="305"/>
      <c r="H21" s="389"/>
      <c r="J21" s="298" t="s">
        <v>121</v>
      </c>
      <c r="K21" s="298">
        <v>6500</v>
      </c>
      <c r="L21" s="298" t="s">
        <v>142</v>
      </c>
    </row>
    <row r="22" spans="1:12">
      <c r="A22" s="24" t="s">
        <v>301</v>
      </c>
      <c r="B22" s="24" t="s">
        <v>160</v>
      </c>
      <c r="C22" s="361">
        <v>8000</v>
      </c>
      <c r="D22" s="24"/>
      <c r="E22" s="210"/>
      <c r="F22" s="388"/>
      <c r="G22" s="305"/>
      <c r="H22" s="389"/>
      <c r="J22" s="296" t="s">
        <v>121</v>
      </c>
      <c r="K22" s="296">
        <v>2000</v>
      </c>
      <c r="L22" s="296" t="s">
        <v>143</v>
      </c>
    </row>
    <row r="23" spans="1:12">
      <c r="A23" s="24" t="s">
        <v>304</v>
      </c>
      <c r="B23" s="24" t="s">
        <v>160</v>
      </c>
      <c r="C23" s="407">
        <v>6100</v>
      </c>
      <c r="D23" s="24"/>
      <c r="E23" s="210"/>
      <c r="F23" s="398"/>
      <c r="G23" s="408"/>
      <c r="H23" s="399"/>
      <c r="J23" s="299" t="s">
        <v>121</v>
      </c>
      <c r="K23" s="299">
        <v>9500</v>
      </c>
      <c r="L23" s="299" t="s">
        <v>144</v>
      </c>
    </row>
    <row r="24" spans="1:12">
      <c r="A24" s="24" t="s">
        <v>308</v>
      </c>
      <c r="B24" s="24" t="s">
        <v>160</v>
      </c>
      <c r="C24" s="407">
        <v>4300</v>
      </c>
      <c r="D24" s="24"/>
      <c r="E24" s="210"/>
      <c r="F24" s="388"/>
      <c r="G24" s="305"/>
      <c r="H24" s="389"/>
      <c r="J24" s="296"/>
      <c r="K24" s="296"/>
      <c r="L24" s="296"/>
    </row>
    <row r="25" spans="1:12" ht="15">
      <c r="A25" s="24" t="s">
        <v>309</v>
      </c>
      <c r="B25" s="24" t="s">
        <v>160</v>
      </c>
      <c r="C25" s="409">
        <v>11200</v>
      </c>
      <c r="D25" s="24"/>
      <c r="E25" s="210"/>
      <c r="F25" s="388"/>
      <c r="G25" s="305" t="s">
        <v>12</v>
      </c>
      <c r="H25" s="343"/>
      <c r="J25" s="294" t="s">
        <v>4</v>
      </c>
      <c r="K25" s="294">
        <f>SUM(K4:K24)</f>
        <v>173500</v>
      </c>
      <c r="L25" s="294"/>
    </row>
    <row r="26" spans="1:12">
      <c r="A26" s="366" t="s">
        <v>309</v>
      </c>
      <c r="B26" s="366" t="s">
        <v>310</v>
      </c>
      <c r="C26" s="283">
        <v>1000</v>
      </c>
      <c r="D26" s="366"/>
      <c r="E26" s="210"/>
      <c r="F26" s="388"/>
      <c r="G26" s="305"/>
      <c r="H26" s="343" t="s">
        <v>12</v>
      </c>
    </row>
    <row r="27" spans="1:12">
      <c r="A27" s="24" t="s">
        <v>318</v>
      </c>
      <c r="B27" s="24" t="s">
        <v>160</v>
      </c>
      <c r="C27" s="410">
        <v>8600</v>
      </c>
      <c r="D27" s="24"/>
      <c r="E27" s="210"/>
      <c r="F27" s="388"/>
      <c r="G27" s="305"/>
      <c r="H27" s="389"/>
    </row>
    <row r="28" spans="1:12">
      <c r="A28" s="24"/>
      <c r="B28" s="24"/>
      <c r="C28" s="361"/>
      <c r="D28" s="24"/>
      <c r="E28" s="210"/>
      <c r="F28" s="388"/>
      <c r="G28" s="305"/>
      <c r="H28" s="389"/>
    </row>
    <row r="29" spans="1:12">
      <c r="A29" s="24"/>
      <c r="B29" s="24"/>
      <c r="C29" s="361"/>
      <c r="D29" s="24"/>
      <c r="E29" s="210"/>
      <c r="F29" s="388"/>
      <c r="G29" s="305"/>
      <c r="H29" s="389"/>
    </row>
    <row r="30" spans="1:12">
      <c r="A30" s="24"/>
      <c r="B30" s="24"/>
      <c r="C30" s="361"/>
      <c r="D30" s="24"/>
      <c r="E30" s="210"/>
      <c r="F30" s="390"/>
      <c r="G30" s="335"/>
      <c r="H30" s="391"/>
    </row>
    <row r="31" spans="1:12">
      <c r="A31" s="24"/>
      <c r="B31" s="24"/>
      <c r="C31" s="361"/>
      <c r="D31" s="24"/>
      <c r="E31" s="210"/>
      <c r="F31" s="390" t="s">
        <v>314</v>
      </c>
      <c r="G31" s="335">
        <v>40000</v>
      </c>
      <c r="H31" s="391" t="s">
        <v>313</v>
      </c>
    </row>
    <row r="32" spans="1:12">
      <c r="A32" s="24"/>
      <c r="B32" s="24"/>
      <c r="C32" s="324"/>
      <c r="D32" s="24"/>
      <c r="E32" s="210"/>
      <c r="F32" s="392" t="s">
        <v>238</v>
      </c>
      <c r="G32" s="335">
        <v>115900</v>
      </c>
      <c r="H32" s="393" t="s">
        <v>313</v>
      </c>
    </row>
    <row r="33" spans="1:8">
      <c r="A33" s="24"/>
      <c r="B33" s="24"/>
      <c r="C33" s="324"/>
      <c r="D33" s="24"/>
      <c r="E33" s="210"/>
      <c r="F33" s="392" t="s">
        <v>240</v>
      </c>
      <c r="G33" s="335">
        <v>11000</v>
      </c>
      <c r="H33" s="393" t="s">
        <v>313</v>
      </c>
    </row>
    <row r="34" spans="1:8" ht="15.75" thickBot="1">
      <c r="A34" s="24"/>
      <c r="B34" s="24"/>
      <c r="C34" s="304"/>
      <c r="D34" s="24"/>
      <c r="E34" s="210"/>
      <c r="F34" s="394" t="s">
        <v>203</v>
      </c>
      <c r="G34" s="395">
        <f>SUM(G17:G33)</f>
        <v>269900</v>
      </c>
      <c r="H34" s="396"/>
    </row>
    <row r="35" spans="1:8">
      <c r="A35" s="24"/>
      <c r="B35" s="24"/>
      <c r="C35" s="304"/>
      <c r="D35" s="24"/>
      <c r="E35" s="59"/>
    </row>
    <row r="36" spans="1:8">
      <c r="A36" s="24"/>
      <c r="B36" s="24"/>
      <c r="C36" s="304"/>
      <c r="D36" s="24"/>
      <c r="E36" s="210"/>
    </row>
    <row r="37" spans="1:8" ht="13.5" thickBot="1">
      <c r="A37" s="24"/>
      <c r="B37" s="24"/>
      <c r="C37" s="304"/>
      <c r="D37" s="24"/>
      <c r="E37" s="59"/>
    </row>
    <row r="38" spans="1:8" ht="15.75">
      <c r="A38" s="24"/>
      <c r="B38" s="24"/>
      <c r="C38" s="304"/>
      <c r="D38" s="24"/>
      <c r="E38" s="210"/>
      <c r="F38" s="493" t="s">
        <v>312</v>
      </c>
      <c r="G38" s="494"/>
      <c r="H38" s="495"/>
    </row>
    <row r="39" spans="1:8" ht="14.25">
      <c r="A39" s="24"/>
      <c r="B39" s="24"/>
      <c r="C39" s="304"/>
      <c r="D39" s="24"/>
      <c r="E39" s="210"/>
      <c r="F39" s="490" t="s">
        <v>237</v>
      </c>
      <c r="G39" s="491"/>
      <c r="H39" s="492"/>
    </row>
    <row r="40" spans="1:8">
      <c r="A40" s="24"/>
      <c r="B40" s="24"/>
      <c r="C40" s="304"/>
      <c r="D40" s="24"/>
      <c r="E40" s="210"/>
      <c r="F40" s="398" t="s">
        <v>122</v>
      </c>
      <c r="G40" s="404">
        <v>26500</v>
      </c>
      <c r="H40" s="399" t="s">
        <v>236</v>
      </c>
    </row>
    <row r="41" spans="1:8">
      <c r="A41" s="24"/>
      <c r="B41" s="24"/>
      <c r="C41" s="304"/>
      <c r="D41" s="24"/>
      <c r="E41" s="210"/>
      <c r="F41" s="388" t="s">
        <v>121</v>
      </c>
      <c r="G41" s="305">
        <v>39500</v>
      </c>
      <c r="H41" s="389" t="s">
        <v>236</v>
      </c>
    </row>
    <row r="42" spans="1:8">
      <c r="A42" s="24"/>
      <c r="B42" s="24"/>
      <c r="C42" s="304"/>
      <c r="D42" s="24"/>
      <c r="E42" s="210"/>
      <c r="F42" s="388" t="s">
        <v>121</v>
      </c>
      <c r="G42" s="305">
        <v>6000</v>
      </c>
      <c r="H42" s="389" t="s">
        <v>272</v>
      </c>
    </row>
    <row r="43" spans="1:8">
      <c r="A43" s="24"/>
      <c r="B43" s="24"/>
      <c r="C43" s="304"/>
      <c r="D43" s="24"/>
      <c r="E43" s="279"/>
      <c r="F43" s="398" t="s">
        <v>122</v>
      </c>
      <c r="G43" s="404">
        <v>23500</v>
      </c>
      <c r="H43" s="399" t="s">
        <v>272</v>
      </c>
    </row>
    <row r="44" spans="1:8">
      <c r="A44" s="24"/>
      <c r="B44" s="24"/>
      <c r="C44" s="304"/>
      <c r="D44" s="24"/>
      <c r="E44" s="279"/>
      <c r="F44" s="388" t="s">
        <v>122</v>
      </c>
      <c r="G44" s="305">
        <v>39500</v>
      </c>
      <c r="H44" s="389" t="s">
        <v>273</v>
      </c>
    </row>
    <row r="45" spans="1:8">
      <c r="A45" s="24"/>
      <c r="B45" s="24"/>
      <c r="C45" s="304"/>
      <c r="D45" s="24"/>
      <c r="E45" s="279"/>
      <c r="F45" s="388" t="s">
        <v>121</v>
      </c>
      <c r="G45" s="305">
        <v>4000</v>
      </c>
      <c r="H45" s="389" t="s">
        <v>277</v>
      </c>
    </row>
    <row r="46" spans="1:8">
      <c r="A46" s="24"/>
      <c r="B46" s="24"/>
      <c r="C46" s="304"/>
      <c r="D46" s="24"/>
      <c r="E46" s="279"/>
      <c r="F46" s="398" t="s">
        <v>122</v>
      </c>
      <c r="G46" s="404">
        <v>2500</v>
      </c>
      <c r="H46" s="399" t="s">
        <v>277</v>
      </c>
    </row>
    <row r="47" spans="1:8">
      <c r="A47" s="24"/>
      <c r="B47" s="24"/>
      <c r="C47" s="304"/>
      <c r="D47" s="24"/>
      <c r="E47" s="279"/>
      <c r="F47" s="388" t="s">
        <v>121</v>
      </c>
      <c r="G47" s="305">
        <v>9000</v>
      </c>
      <c r="H47" s="389" t="s">
        <v>295</v>
      </c>
    </row>
    <row r="48" spans="1:8">
      <c r="A48" s="24"/>
      <c r="B48" s="24"/>
      <c r="C48" s="304"/>
      <c r="D48" s="24"/>
      <c r="E48" s="279"/>
      <c r="F48" s="388" t="s">
        <v>122</v>
      </c>
      <c r="G48" s="305">
        <v>2000</v>
      </c>
      <c r="H48" s="343" t="s">
        <v>297</v>
      </c>
    </row>
    <row r="49" spans="1:8">
      <c r="A49" s="24"/>
      <c r="B49" s="24"/>
      <c r="C49" s="304"/>
      <c r="D49" s="24"/>
      <c r="E49" s="279"/>
      <c r="F49" s="388" t="s">
        <v>122</v>
      </c>
      <c r="G49" s="305">
        <v>3500</v>
      </c>
      <c r="H49" s="343" t="s">
        <v>298</v>
      </c>
    </row>
    <row r="50" spans="1:8">
      <c r="A50" s="24"/>
      <c r="B50" s="24"/>
      <c r="C50" s="304"/>
      <c r="D50" s="24"/>
      <c r="E50" s="279"/>
      <c r="F50" s="388" t="s">
        <v>121</v>
      </c>
      <c r="G50" s="305">
        <v>4000</v>
      </c>
      <c r="H50" s="389" t="s">
        <v>298</v>
      </c>
    </row>
    <row r="51" spans="1:8">
      <c r="A51" s="24"/>
      <c r="B51" s="24"/>
      <c r="C51" s="304"/>
      <c r="D51" s="24"/>
      <c r="E51" s="279"/>
      <c r="F51" s="388" t="s">
        <v>121</v>
      </c>
      <c r="G51" s="305">
        <v>3500</v>
      </c>
      <c r="H51" s="389" t="s">
        <v>300</v>
      </c>
    </row>
    <row r="52" spans="1:8">
      <c r="A52" s="24"/>
      <c r="B52" s="24"/>
      <c r="C52" s="304"/>
      <c r="D52" s="24"/>
      <c r="E52" s="279"/>
      <c r="F52" s="388" t="s">
        <v>121</v>
      </c>
      <c r="G52" s="305">
        <v>2500</v>
      </c>
      <c r="H52" s="389" t="s">
        <v>301</v>
      </c>
    </row>
    <row r="53" spans="1:8">
      <c r="A53" s="24"/>
      <c r="B53" s="24"/>
      <c r="C53" s="304"/>
      <c r="D53" s="24"/>
      <c r="E53" s="279"/>
      <c r="F53" s="400"/>
      <c r="G53" s="397"/>
      <c r="H53" s="401"/>
    </row>
    <row r="54" spans="1:8">
      <c r="A54" s="24"/>
      <c r="B54" s="24"/>
      <c r="C54" s="304"/>
      <c r="D54" s="24"/>
      <c r="E54" s="279"/>
      <c r="F54" s="390" t="s">
        <v>241</v>
      </c>
      <c r="G54" s="335">
        <v>1600</v>
      </c>
      <c r="H54" s="391" t="s">
        <v>239</v>
      </c>
    </row>
    <row r="55" spans="1:8">
      <c r="A55" s="24"/>
      <c r="B55" s="24"/>
      <c r="C55" s="304"/>
      <c r="D55" s="24"/>
      <c r="E55" s="279"/>
      <c r="F55" s="392" t="s">
        <v>238</v>
      </c>
      <c r="G55" s="335">
        <v>182000</v>
      </c>
      <c r="H55" s="393" t="s">
        <v>239</v>
      </c>
    </row>
    <row r="56" spans="1:8">
      <c r="A56" s="24"/>
      <c r="B56" s="24"/>
      <c r="C56" s="304"/>
      <c r="D56" s="24"/>
      <c r="E56" s="279"/>
      <c r="F56" s="392" t="s">
        <v>240</v>
      </c>
      <c r="G56" s="335">
        <v>3600</v>
      </c>
      <c r="H56" s="393" t="s">
        <v>239</v>
      </c>
    </row>
    <row r="57" spans="1:8" ht="15.75" thickBot="1">
      <c r="A57" s="24"/>
      <c r="B57" s="24"/>
      <c r="C57" s="304"/>
      <c r="D57" s="24"/>
      <c r="E57" s="279"/>
      <c r="F57" s="394" t="s">
        <v>203</v>
      </c>
      <c r="G57" s="395">
        <f>SUM(G40:G56)</f>
        <v>353200</v>
      </c>
      <c r="H57" s="396"/>
    </row>
    <row r="58" spans="1:8">
      <c r="A58" s="24"/>
      <c r="B58" s="24"/>
      <c r="C58" s="304"/>
      <c r="D58" s="24"/>
      <c r="E58" s="279"/>
    </row>
    <row r="59" spans="1:8">
      <c r="A59" s="24"/>
      <c r="B59" s="24"/>
      <c r="C59" s="304"/>
      <c r="D59" s="24"/>
      <c r="E59" s="279"/>
    </row>
    <row r="60" spans="1:8">
      <c r="A60" s="24"/>
      <c r="B60" s="24"/>
      <c r="C60" s="304"/>
      <c r="D60" s="24"/>
      <c r="E60" s="279"/>
    </row>
    <row r="61" spans="1:8">
      <c r="A61" s="24"/>
      <c r="B61" s="24"/>
      <c r="C61" s="304"/>
      <c r="D61" s="24"/>
      <c r="E61" s="279"/>
    </row>
    <row r="62" spans="1:8">
      <c r="A62" s="24"/>
      <c r="B62" s="24"/>
      <c r="C62" s="304"/>
      <c r="D62" s="24"/>
      <c r="E62" s="279"/>
    </row>
    <row r="63" spans="1:8">
      <c r="A63" s="24"/>
      <c r="B63" s="24"/>
      <c r="C63" s="304"/>
      <c r="D63" s="24"/>
      <c r="E63" s="279"/>
    </row>
    <row r="64" spans="1:8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7" t="s">
        <v>73</v>
      </c>
      <c r="B73" s="488"/>
      <c r="C73" s="263">
        <f>SUM(C4:C72)</f>
        <v>199700</v>
      </c>
      <c r="D73" s="264"/>
      <c r="E73" s="279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2022-09-26T18:18:32Z</dcterms:modified>
</cp:coreProperties>
</file>