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12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14" l="1"/>
  <c r="C121" i="14" s="1"/>
  <c r="B18" i="10" l="1"/>
  <c r="E18" i="10" l="1"/>
  <c r="B11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8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<sst xmlns="http://schemas.openxmlformats.org/spreadsheetml/2006/main" count="144" uniqueCount="110">
  <si>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</si>
  <si>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</si>
  <si>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</si>
  <si>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</si>
  <si>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</si>
  <si>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</si>
  <si>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</si>
  <si>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</si>
  <si>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</si>
  <si>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</si>
  <si>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</si>
  <si>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</si>
  <si>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</si>
  <si>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</si>
  <si>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</si>
  <si>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</si>
  <si>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</si>
  <si>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</si>
  <si>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</si>
  <si>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</si>
  <si>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</si>
  <si>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</si>
  <si>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</si>
  <si>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</si>
  <si>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</si>
  <si>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</si>
  <si>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</si>
  <si>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</si>
  <si>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</si>
  <si>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</si>
  <si>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</si>
  <si>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</si>
  <si>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</si>
  <si>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</si>
  <si>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</si>
  <si>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</si>
  <si>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</si>
  <si>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</si>
  <si>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</si>
  <si>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</si>
  <si>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</si>
  <si>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</si>
  <si>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</si>
  <si>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</si>
  <si>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</si>
  <si>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</si>
  <si>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</si>
  <si>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</si>
  <si>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</si>
  <si>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</si>
  <si>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</si>
  <si>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</si>
  <si>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</si>
  <si>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</si>
  <si>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</si>
  <si>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</si>
  <si>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</si>
  <si>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</si>
  <si>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</si>
  <si>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</si>
  <si>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</si>
  <si>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</si>
  <si>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</si>
  <si>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</si>
  <si>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</si>
  <si>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</si>
  <si>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</si>
  <si>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</si>
  <si>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</si>
  <si>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</si>
  <si>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</si>
  <si>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</si>
  <si>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BOSS (+)</t>
  </si>
  <si>
    <t>Realme Adj: Due</t>
  </si>
  <si>
    <t>Rose Mobile</t>
  </si>
  <si>
    <t>N=Rose Mobile Point</t>
  </si>
  <si>
    <t>N=SH Realme Showroom</t>
  </si>
  <si>
    <t>Realme Retail Meet cost</t>
  </si>
  <si>
    <t>Iftar</t>
  </si>
  <si>
    <t>Narzo30=1</t>
  </si>
  <si>
    <t>29.04.2022</t>
  </si>
  <si>
    <t>Momtaj Telecom</t>
  </si>
  <si>
    <t>Sohel Store</t>
  </si>
  <si>
    <t>B=Sohel Store</t>
  </si>
  <si>
    <t>C=Momtaj Telecom</t>
  </si>
  <si>
    <t>30.04.2022</t>
  </si>
  <si>
    <t>DSR Campaign</t>
  </si>
  <si>
    <t>01.05.2022</t>
  </si>
  <si>
    <t>Bank Statement May-2022</t>
  </si>
  <si>
    <t>Boss(-)</t>
  </si>
  <si>
    <t>Month : May - 2022</t>
  </si>
  <si>
    <t>02.05.2022</t>
  </si>
  <si>
    <t>Others</t>
  </si>
  <si>
    <t>05.05.2022</t>
  </si>
  <si>
    <t>Balance Statement May-2022</t>
  </si>
  <si>
    <t>C25s</t>
  </si>
  <si>
    <t>07.05.2022</t>
  </si>
  <si>
    <t>08.05.2022</t>
  </si>
  <si>
    <t>09.05.2022</t>
  </si>
  <si>
    <t>Jamuna Bank Deposit</t>
  </si>
  <si>
    <t>10.05.2022</t>
  </si>
  <si>
    <t>L=Noyon</t>
  </si>
  <si>
    <t>Moom Telecom</t>
  </si>
  <si>
    <t>11.05.2022</t>
  </si>
  <si>
    <t>D=Moom Telecom</t>
  </si>
  <si>
    <t>12.05.2022</t>
  </si>
  <si>
    <t>Sohag Telecom</t>
  </si>
  <si>
    <t>Date:12.05.2022</t>
  </si>
  <si>
    <t>C=Sohag</t>
  </si>
  <si>
    <t>13.05.2022(Kabir to A.M Tipu Boss Cash Handover=13 Lac) | 4050000-1300000= 2750000 Boss(+)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</si>
</sst>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1" fontId="4" fillId="40" borderId="50" xfId="0" applyNumberFormat="1" applyFont="1" applyFill="1" applyBorder="1" applyAlignment="1">
      <alignment horizontal="center" vertical="center"/>
    </xf>
    <xf numFmtId="1" fontId="4" fillId="40" borderId="35" xfId="0" applyNumberFormat="1" applyFont="1" applyFill="1" applyBorder="1" applyAlignment="1">
      <alignment horizontal="center" vertical="center"/>
    </xf>
    <xf numFmtId="1" fontId="4" fillId="40" borderId="51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19" sqref="G19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88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6" t="s">
        <v>87</v>
      </c>
      <c r="C8" s="193">
        <v>2700000</v>
      </c>
      <c r="D8" s="193">
        <v>2700000</v>
      </c>
      <c r="E8" s="207">
        <f t="shared" si="0"/>
        <v>104807</v>
      </c>
      <c r="F8" s="194" t="s">
        <v>89</v>
      </c>
      <c r="G8" s="1"/>
      <c r="H8" s="1"/>
      <c r="I8" s="15"/>
      <c r="J8" s="15"/>
    </row>
    <row r="9" spans="1:11">
      <c r="A9" s="15"/>
      <c r="B9" s="206" t="s">
        <v>91</v>
      </c>
      <c r="C9" s="193">
        <v>1550000</v>
      </c>
      <c r="D9" s="193">
        <v>1550000</v>
      </c>
      <c r="E9" s="207">
        <f t="shared" si="0"/>
        <v>104807</v>
      </c>
      <c r="F9" s="194" t="s">
        <v>89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96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97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6" t="s">
        <v>98</v>
      </c>
      <c r="C13" s="193">
        <v>2200000</v>
      </c>
      <c r="D13" s="193">
        <v>2200000</v>
      </c>
      <c r="E13" s="207">
        <f t="shared" si="0"/>
        <v>104807</v>
      </c>
      <c r="F13" s="194" t="s">
        <v>89</v>
      </c>
      <c r="G13" s="2" t="s">
        <v>99</v>
      </c>
      <c r="H13" s="1"/>
      <c r="I13" s="15"/>
      <c r="J13" s="15"/>
    </row>
    <row r="14" spans="1:11">
      <c r="A14" s="15"/>
      <c r="B14" s="20" t="s">
        <v>100</v>
      </c>
      <c r="C14" s="19">
        <v>0</v>
      </c>
      <c r="D14" s="19">
        <v>0</v>
      </c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 t="s">
        <v>103</v>
      </c>
      <c r="C15" s="19">
        <v>0</v>
      </c>
      <c r="D15" s="19">
        <v>0</v>
      </c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 t="s">
        <v>105</v>
      </c>
      <c r="C16" s="19">
        <v>0</v>
      </c>
      <c r="D16" s="19">
        <v>0</v>
      </c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104807</v>
      </c>
      <c r="F17" s="8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104807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104807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104807</v>
      </c>
      <c r="F49" s="1"/>
      <c r="G49" s="15"/>
    </row>
    <row r="50" spans="2:7">
      <c r="B50" s="20"/>
      <c r="C50" s="19"/>
      <c r="D50" s="19"/>
      <c r="E50" s="21">
        <f t="shared" si="0"/>
        <v>104807</v>
      </c>
      <c r="F50" s="1"/>
      <c r="G50" s="15"/>
    </row>
    <row r="51" spans="2:7">
      <c r="B51" s="20"/>
      <c r="C51" s="19"/>
      <c r="D51" s="19"/>
      <c r="E51" s="21">
        <f t="shared" si="0"/>
        <v>104807</v>
      </c>
      <c r="F51" s="1"/>
      <c r="G51" s="15"/>
    </row>
    <row r="52" spans="2:7">
      <c r="B52" s="25"/>
      <c r="C52" s="21">
        <f>SUM(C6:C51)</f>
        <v>6554807</v>
      </c>
      <c r="D52" s="21">
        <f>SUM(D6:D51)</f>
        <v>6450000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1" priority="4" operator="greaterThan">
      <formula>0</formula>
    </cfRule>
  </conditionalFormatting>
  <conditionalFormatting sqref="D6:D46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4" t="s">
        <v>13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</row>
    <row r="2" spans="1:24" s="62" customFormat="1" ht="18">
      <c r="A2" s="235" t="s">
        <v>36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</row>
    <row r="3" spans="1:24" s="63" customFormat="1" ht="16.5" thickBot="1">
      <c r="A3" s="236" t="s">
        <v>90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8"/>
      <c r="S3" s="42"/>
      <c r="T3" s="5"/>
      <c r="U3" s="5"/>
      <c r="V3" s="5"/>
      <c r="W3" s="5"/>
      <c r="X3" s="11"/>
    </row>
    <row r="4" spans="1:24" s="65" customFormat="1">
      <c r="A4" s="239" t="s">
        <v>22</v>
      </c>
      <c r="B4" s="241" t="s">
        <v>23</v>
      </c>
      <c r="C4" s="228" t="s">
        <v>24</v>
      </c>
      <c r="D4" s="228" t="s">
        <v>25</v>
      </c>
      <c r="E4" s="228" t="s">
        <v>26</v>
      </c>
      <c r="F4" s="228" t="s">
        <v>86</v>
      </c>
      <c r="G4" s="228" t="s">
        <v>27</v>
      </c>
      <c r="H4" s="228" t="s">
        <v>78</v>
      </c>
      <c r="I4" s="228" t="s">
        <v>28</v>
      </c>
      <c r="J4" s="228" t="s">
        <v>29</v>
      </c>
      <c r="K4" s="228" t="s">
        <v>77</v>
      </c>
      <c r="L4" s="228" t="s">
        <v>30</v>
      </c>
      <c r="M4" s="228" t="s">
        <v>92</v>
      </c>
      <c r="N4" s="232" t="s">
        <v>58</v>
      </c>
      <c r="O4" s="230" t="s">
        <v>14</v>
      </c>
      <c r="P4" s="243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40"/>
      <c r="B5" s="242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33"/>
      <c r="O5" s="231"/>
      <c r="P5" s="244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87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91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93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96</v>
      </c>
      <c r="B9" s="81">
        <v>500</v>
      </c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718</v>
      </c>
      <c r="R9" s="79"/>
      <c r="S9" s="6"/>
      <c r="T9" s="6"/>
      <c r="U9" s="26"/>
      <c r="V9" s="26"/>
      <c r="W9" s="26"/>
    </row>
    <row r="10" spans="1:24" s="9" customFormat="1">
      <c r="A10" s="73" t="s">
        <v>97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98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100</v>
      </c>
      <c r="B12" s="81">
        <v>500</v>
      </c>
      <c r="C12" s="74"/>
      <c r="D12" s="82">
        <v>130</v>
      </c>
      <c r="E12" s="82"/>
      <c r="F12" s="82"/>
      <c r="G12" s="82"/>
      <c r="H12" s="82"/>
      <c r="I12" s="82">
        <v>170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960</v>
      </c>
      <c r="R12" s="79"/>
      <c r="S12" s="26"/>
      <c r="T12" s="26"/>
      <c r="U12" s="3"/>
      <c r="V12" s="26"/>
      <c r="W12" s="3"/>
    </row>
    <row r="13" spans="1:24" s="9" customFormat="1">
      <c r="A13" s="73" t="s">
        <v>103</v>
      </c>
      <c r="B13" s="81"/>
      <c r="C13" s="74"/>
      <c r="D13" s="82"/>
      <c r="E13" s="82"/>
      <c r="F13" s="82"/>
      <c r="G13" s="82">
        <v>50</v>
      </c>
      <c r="H13" s="82"/>
      <c r="I13" s="82">
        <v>130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340</v>
      </c>
      <c r="R13" s="79"/>
      <c r="S13" s="80"/>
      <c r="T13" s="26"/>
      <c r="U13" s="26"/>
      <c r="V13" s="26"/>
      <c r="W13" s="26"/>
    </row>
    <row r="14" spans="1:24" s="9" customFormat="1">
      <c r="A14" s="73" t="s">
        <v>105</v>
      </c>
      <c r="B14" s="81"/>
      <c r="C14" s="74"/>
      <c r="D14" s="82"/>
      <c r="E14" s="82"/>
      <c r="F14" s="82"/>
      <c r="G14" s="82"/>
      <c r="H14" s="82"/>
      <c r="I14" s="82">
        <v>320</v>
      </c>
      <c r="J14" s="82">
        <v>160</v>
      </c>
      <c r="K14" s="86"/>
      <c r="L14" s="82"/>
      <c r="M14" s="112"/>
      <c r="N14" s="82"/>
      <c r="O14" s="82"/>
      <c r="P14" s="84"/>
      <c r="Q14" s="78">
        <f t="shared" si="0"/>
        <v>480</v>
      </c>
      <c r="R14" s="79"/>
      <c r="S14" s="87"/>
      <c r="T14" s="26"/>
      <c r="U14" s="3"/>
      <c r="V14" s="26"/>
      <c r="W14" s="3"/>
    </row>
    <row r="15" spans="1:24" s="9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75"/>
      <c r="L15" s="82"/>
      <c r="M15" s="112"/>
      <c r="N15" s="82"/>
      <c r="O15" s="82"/>
      <c r="P15" s="84"/>
      <c r="Q15" s="78">
        <f t="shared" si="0"/>
        <v>0</v>
      </c>
      <c r="R15" s="79"/>
      <c r="S15" s="4"/>
      <c r="T15" s="26"/>
      <c r="U15" s="26"/>
      <c r="V15" s="26"/>
      <c r="W15" s="26"/>
    </row>
    <row r="16" spans="1:24" s="9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112"/>
      <c r="N16" s="82"/>
      <c r="O16" s="82"/>
      <c r="P16" s="84"/>
      <c r="Q16" s="78">
        <f t="shared" si="0"/>
        <v>0</v>
      </c>
      <c r="R16" s="79"/>
      <c r="S16" s="4"/>
      <c r="T16" s="26"/>
      <c r="U16" s="3"/>
      <c r="V16" s="26"/>
      <c r="W16" s="3"/>
    </row>
    <row r="17" spans="1:23" s="9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112"/>
      <c r="N17" s="84"/>
      <c r="O17" s="82"/>
      <c r="P17" s="84"/>
      <c r="Q17" s="78">
        <f t="shared" si="0"/>
        <v>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1500</v>
      </c>
      <c r="C37" s="100">
        <f t="shared" ref="C37:P37" si="1">SUM(C6:C36)</f>
        <v>0</v>
      </c>
      <c r="D37" s="100">
        <f t="shared" si="1"/>
        <v>178</v>
      </c>
      <c r="E37" s="100">
        <f t="shared" si="1"/>
        <v>2420</v>
      </c>
      <c r="F37" s="100">
        <f t="shared" si="1"/>
        <v>2050</v>
      </c>
      <c r="G37" s="100">
        <f>SUM(G6:G36)</f>
        <v>600</v>
      </c>
      <c r="H37" s="100">
        <f t="shared" si="1"/>
        <v>40</v>
      </c>
      <c r="I37" s="100">
        <f t="shared" si="1"/>
        <v>1870</v>
      </c>
      <c r="J37" s="100">
        <f t="shared" si="1"/>
        <v>1200</v>
      </c>
      <c r="K37" s="100">
        <f t="shared" si="1"/>
        <v>0</v>
      </c>
      <c r="L37" s="100">
        <f t="shared" si="1"/>
        <v>0</v>
      </c>
      <c r="M37" s="115">
        <f t="shared" si="1"/>
        <v>0</v>
      </c>
      <c r="N37" s="100">
        <f t="shared" si="1"/>
        <v>0</v>
      </c>
      <c r="O37" s="100">
        <f t="shared" si="1"/>
        <v>0</v>
      </c>
      <c r="P37" s="101">
        <f t="shared" si="1"/>
        <v>0</v>
      </c>
      <c r="Q37" s="102">
        <f>SUM(Q6:Q36)</f>
        <v>9858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31" zoomScale="120" zoomScaleNormal="120" workbookViewId="0">
      <selection activeCell="C46" sqref="C46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94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37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208"/>
      <c r="B5" s="135"/>
      <c r="C5" s="135"/>
      <c r="D5" s="135"/>
      <c r="E5" s="209">
        <f>C5+D5</f>
        <v>0</v>
      </c>
      <c r="F5" s="214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10"/>
      <c r="B6" s="39"/>
      <c r="C6" s="39"/>
      <c r="D6" s="39"/>
      <c r="E6" s="211">
        <f t="shared" ref="E6:E32" si="0">C6+D6</f>
        <v>0</v>
      </c>
      <c r="F6" s="215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10"/>
      <c r="B7" s="39"/>
      <c r="C7" s="39"/>
      <c r="D7" s="39"/>
      <c r="E7" s="211">
        <f t="shared" si="0"/>
        <v>0</v>
      </c>
      <c r="F7" s="215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10"/>
      <c r="B8" s="39"/>
      <c r="C8" s="39"/>
      <c r="D8" s="39"/>
      <c r="E8" s="211">
        <f t="shared" si="0"/>
        <v>0</v>
      </c>
      <c r="F8" s="216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10"/>
      <c r="B9" s="39"/>
      <c r="C9" s="39"/>
      <c r="D9" s="39"/>
      <c r="E9" s="211">
        <f t="shared" si="0"/>
        <v>0</v>
      </c>
      <c r="F9" s="217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10"/>
      <c r="B10" s="39"/>
      <c r="C10" s="39"/>
      <c r="D10" s="39"/>
      <c r="E10" s="211">
        <f t="shared" si="0"/>
        <v>0</v>
      </c>
      <c r="F10" s="218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10"/>
      <c r="B11" s="39"/>
      <c r="C11" s="39"/>
      <c r="D11" s="39"/>
      <c r="E11" s="211">
        <f t="shared" si="0"/>
        <v>0</v>
      </c>
      <c r="F11" s="216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10"/>
      <c r="B12" s="39"/>
      <c r="C12" s="39"/>
      <c r="D12" s="39"/>
      <c r="E12" s="211">
        <f t="shared" si="0"/>
        <v>0</v>
      </c>
      <c r="F12" s="216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10"/>
      <c r="B13" s="39"/>
      <c r="C13" s="39"/>
      <c r="D13" s="39"/>
      <c r="E13" s="211">
        <f t="shared" si="0"/>
        <v>0</v>
      </c>
      <c r="F13" s="218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10"/>
      <c r="B14" s="39"/>
      <c r="C14" s="39"/>
      <c r="D14" s="39"/>
      <c r="E14" s="211">
        <f t="shared" si="0"/>
        <v>0</v>
      </c>
      <c r="F14" s="217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10"/>
      <c r="B15" s="39"/>
      <c r="C15" s="39"/>
      <c r="D15" s="39"/>
      <c r="E15" s="211">
        <f t="shared" si="0"/>
        <v>0</v>
      </c>
      <c r="F15" s="216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10"/>
      <c r="B16" s="39"/>
      <c r="C16" s="39"/>
      <c r="D16" s="39"/>
      <c r="E16" s="211">
        <f t="shared" si="0"/>
        <v>0</v>
      </c>
      <c r="F16" s="216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10"/>
      <c r="B17" s="39"/>
      <c r="C17" s="39"/>
      <c r="D17" s="39"/>
      <c r="E17" s="211">
        <f t="shared" si="0"/>
        <v>0</v>
      </c>
      <c r="F17" s="215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10"/>
      <c r="B18" s="39"/>
      <c r="C18" s="39"/>
      <c r="D18" s="39"/>
      <c r="E18" s="211">
        <f t="shared" si="0"/>
        <v>0</v>
      </c>
      <c r="F18" s="218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10"/>
      <c r="B19" s="39"/>
      <c r="C19" s="39"/>
      <c r="D19" s="39"/>
      <c r="E19" s="211">
        <f t="shared" si="0"/>
        <v>0</v>
      </c>
      <c r="F19" s="217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10"/>
      <c r="B20" s="39"/>
      <c r="C20" s="39"/>
      <c r="D20" s="39"/>
      <c r="E20" s="211">
        <f t="shared" si="0"/>
        <v>0</v>
      </c>
      <c r="F20" s="215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10"/>
      <c r="B21" s="39"/>
      <c r="C21" s="39"/>
      <c r="D21" s="39"/>
      <c r="E21" s="211">
        <f t="shared" si="0"/>
        <v>0</v>
      </c>
      <c r="F21" s="215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10"/>
      <c r="B22" s="39"/>
      <c r="C22" s="39"/>
      <c r="D22" s="39"/>
      <c r="E22" s="211">
        <f>C22+D22</f>
        <v>0</v>
      </c>
      <c r="F22" s="215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10"/>
      <c r="B23" s="39"/>
      <c r="C23" s="39"/>
      <c r="D23" s="39"/>
      <c r="E23" s="211">
        <f t="shared" si="0"/>
        <v>0</v>
      </c>
      <c r="F23" s="215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10"/>
      <c r="B24" s="39"/>
      <c r="C24" s="39"/>
      <c r="D24" s="39"/>
      <c r="E24" s="211">
        <f t="shared" si="0"/>
        <v>0</v>
      </c>
      <c r="F24" s="215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10"/>
      <c r="B25" s="39"/>
      <c r="C25" s="39"/>
      <c r="D25" s="39"/>
      <c r="E25" s="211">
        <f t="shared" si="0"/>
        <v>0</v>
      </c>
      <c r="F25" s="217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10"/>
      <c r="B26" s="39"/>
      <c r="C26" s="39"/>
      <c r="D26" s="39"/>
      <c r="E26" s="211">
        <f t="shared" si="0"/>
        <v>0</v>
      </c>
      <c r="F26" s="219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10"/>
      <c r="B27" s="39"/>
      <c r="C27" s="39"/>
      <c r="D27" s="39"/>
      <c r="E27" s="211">
        <f t="shared" si="0"/>
        <v>0</v>
      </c>
      <c r="F27" s="217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10"/>
      <c r="B28" s="39"/>
      <c r="C28" s="39"/>
      <c r="D28" s="39"/>
      <c r="E28" s="211">
        <f t="shared" si="0"/>
        <v>0</v>
      </c>
      <c r="F28" s="217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10"/>
      <c r="B29" s="39"/>
      <c r="C29" s="39"/>
      <c r="D29" s="39"/>
      <c r="E29" s="211">
        <f t="shared" si="0"/>
        <v>0</v>
      </c>
      <c r="F29" s="217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10"/>
      <c r="B30" s="39"/>
      <c r="C30" s="39"/>
      <c r="D30" s="39"/>
      <c r="E30" s="211">
        <f t="shared" si="0"/>
        <v>0</v>
      </c>
      <c r="F30" s="216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10"/>
      <c r="B31" s="39"/>
      <c r="C31" s="39"/>
      <c r="D31" s="39"/>
      <c r="E31" s="211">
        <f t="shared" si="0"/>
        <v>0</v>
      </c>
      <c r="F31" s="216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10"/>
      <c r="B32" s="39"/>
      <c r="C32" s="39"/>
      <c r="D32" s="39">
        <v>-838960</v>
      </c>
      <c r="E32" s="211">
        <f t="shared" si="0"/>
        <v>-838960</v>
      </c>
      <c r="F32" s="216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20" t="s">
        <v>3</v>
      </c>
      <c r="B33" s="221">
        <f>SUM(B5:B32)</f>
        <v>0</v>
      </c>
      <c r="C33" s="221"/>
      <c r="D33" s="221"/>
      <c r="E33" s="222">
        <f>SUM(E5:E32)</f>
        <v>-838960</v>
      </c>
      <c r="F33" s="223">
        <f>B33-E33</f>
        <v>838960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12"/>
      <c r="B34" s="41"/>
      <c r="C34" s="41"/>
      <c r="D34" s="41"/>
      <c r="E34" s="213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3" t="s">
        <v>46</v>
      </c>
      <c r="B37" s="196" t="s">
        <v>47</v>
      </c>
      <c r="C37" s="184">
        <v>1800</v>
      </c>
      <c r="D37" s="197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9" t="s">
        <v>66</v>
      </c>
      <c r="B38" s="179" t="s">
        <v>56</v>
      </c>
      <c r="C38" s="180">
        <v>30180</v>
      </c>
      <c r="D38" s="181" t="s">
        <v>85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9" t="s">
        <v>65</v>
      </c>
      <c r="B39" s="179" t="s">
        <v>45</v>
      </c>
      <c r="C39" s="180">
        <v>4500</v>
      </c>
      <c r="D39" s="181" t="s">
        <v>69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9" t="s">
        <v>81</v>
      </c>
      <c r="B40" s="179"/>
      <c r="C40" s="180">
        <v>18830</v>
      </c>
      <c r="D40" s="182" t="s">
        <v>97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9" t="s">
        <v>49</v>
      </c>
      <c r="B41" s="179" t="s">
        <v>41</v>
      </c>
      <c r="C41" s="180">
        <v>4460</v>
      </c>
      <c r="D41" s="181" t="s">
        <v>67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9" t="s">
        <v>40</v>
      </c>
      <c r="B42" s="179" t="s">
        <v>41</v>
      </c>
      <c r="C42" s="180">
        <v>100000</v>
      </c>
      <c r="D42" s="182" t="s">
        <v>68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9" t="s">
        <v>50</v>
      </c>
      <c r="B43" s="179" t="s">
        <v>41</v>
      </c>
      <c r="C43" s="180">
        <v>260000</v>
      </c>
      <c r="D43" s="182" t="s">
        <v>103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9" t="s">
        <v>71</v>
      </c>
      <c r="B44" s="179" t="s">
        <v>95</v>
      </c>
      <c r="C44" s="180">
        <v>1000</v>
      </c>
      <c r="D44" s="181" t="s">
        <v>80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9" t="s">
        <v>74</v>
      </c>
      <c r="B45" s="179"/>
      <c r="C45" s="180">
        <v>87500</v>
      </c>
      <c r="D45" s="198" t="s">
        <v>80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9" t="s">
        <v>61</v>
      </c>
      <c r="B46" s="179"/>
      <c r="C46" s="180">
        <v>152850</v>
      </c>
      <c r="D46" s="181" t="s">
        <v>105</v>
      </c>
      <c r="E46" s="41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9" t="s">
        <v>82</v>
      </c>
      <c r="B47" s="179"/>
      <c r="C47" s="180">
        <v>84000</v>
      </c>
      <c r="D47" s="181" t="s">
        <v>80</v>
      </c>
      <c r="E47" s="41" t="s">
        <v>11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5" t="s">
        <v>57</v>
      </c>
      <c r="B48" s="179" t="s">
        <v>56</v>
      </c>
      <c r="C48" s="180">
        <v>30180</v>
      </c>
      <c r="D48" s="182" t="s">
        <v>70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9" t="s">
        <v>52</v>
      </c>
      <c r="B49" s="179" t="s">
        <v>56</v>
      </c>
      <c r="C49" s="180">
        <v>30180</v>
      </c>
      <c r="D49" s="181" t="s">
        <v>87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9" t="s">
        <v>102</v>
      </c>
      <c r="B50" s="179"/>
      <c r="C50" s="180">
        <v>28480</v>
      </c>
      <c r="D50" s="182" t="s">
        <v>103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9" t="s">
        <v>106</v>
      </c>
      <c r="B51" s="179"/>
      <c r="C51" s="180">
        <v>5000</v>
      </c>
      <c r="D51" s="181" t="s">
        <v>105</v>
      </c>
      <c r="E51" s="41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8"/>
      <c r="AX51" s="178"/>
    </row>
    <row r="52" spans="1:50" ht="14.25">
      <c r="A52" s="179"/>
      <c r="B52" s="179"/>
      <c r="C52" s="180"/>
      <c r="D52" s="181"/>
      <c r="E52" s="41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  <c r="AS52" s="178"/>
      <c r="AT52" s="178"/>
      <c r="AU52" s="178"/>
      <c r="AV52" s="178"/>
      <c r="AW52" s="178"/>
      <c r="AX52" s="178"/>
    </row>
    <row r="53" spans="1:50" ht="14.25">
      <c r="A53" s="179"/>
      <c r="B53" s="179"/>
      <c r="C53" s="180"/>
      <c r="D53" s="181"/>
      <c r="E53" s="41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8"/>
      <c r="AD53" s="178"/>
      <c r="AE53" s="178"/>
      <c r="AF53" s="178"/>
      <c r="AG53" s="178"/>
      <c r="AH53" s="178"/>
      <c r="AI53" s="178"/>
      <c r="AJ53" s="178"/>
      <c r="AK53" s="178"/>
      <c r="AL53" s="178"/>
      <c r="AM53" s="178"/>
      <c r="AN53" s="178"/>
      <c r="AO53" s="178"/>
      <c r="AP53" s="178"/>
      <c r="AQ53" s="178"/>
      <c r="AR53" s="178"/>
      <c r="AS53" s="178"/>
      <c r="AT53" s="178"/>
      <c r="AU53" s="178"/>
      <c r="AV53" s="178"/>
      <c r="AW53" s="178"/>
      <c r="AX53" s="178"/>
    </row>
    <row r="54" spans="1:50" ht="14.25">
      <c r="A54" s="179"/>
      <c r="B54" s="179"/>
      <c r="C54" s="180"/>
      <c r="D54" s="181"/>
      <c r="E54" s="41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  <c r="AL54" s="178"/>
      <c r="AM54" s="178"/>
      <c r="AN54" s="178"/>
      <c r="AO54" s="178"/>
      <c r="AP54" s="178"/>
      <c r="AQ54" s="178"/>
      <c r="AR54" s="178"/>
      <c r="AS54" s="178"/>
      <c r="AT54" s="178"/>
      <c r="AU54" s="178"/>
      <c r="AV54" s="178"/>
      <c r="AW54" s="178"/>
      <c r="AX54" s="178"/>
    </row>
    <row r="55" spans="1:50" ht="14.25">
      <c r="A55" s="179"/>
      <c r="B55" s="179"/>
      <c r="C55" s="180"/>
      <c r="D55" s="181"/>
      <c r="E55" s="41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  <c r="AV55" s="178"/>
      <c r="AW55" s="178"/>
      <c r="AX55" s="178"/>
    </row>
    <row r="56" spans="1:50" ht="14.25">
      <c r="A56" s="179"/>
      <c r="B56" s="179"/>
      <c r="C56" s="180"/>
      <c r="D56" s="182"/>
      <c r="E56" s="41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  <c r="AL56" s="178"/>
      <c r="AM56" s="178"/>
      <c r="AN56" s="178"/>
      <c r="AO56" s="178"/>
      <c r="AP56" s="178"/>
      <c r="AQ56" s="178"/>
      <c r="AR56" s="178"/>
      <c r="AS56" s="178"/>
      <c r="AT56" s="178"/>
      <c r="AU56" s="178"/>
      <c r="AV56" s="178"/>
      <c r="AW56" s="178"/>
      <c r="AX56" s="178"/>
    </row>
    <row r="57" spans="1:50" ht="13.5" thickBot="1">
      <c r="A57" s="159"/>
      <c r="B57" s="18"/>
      <c r="C57" s="158"/>
      <c r="D57" s="160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1"/>
      <c r="B58" s="162"/>
      <c r="C58" s="163"/>
      <c r="D58" s="164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1"/>
      <c r="B59" s="18"/>
      <c r="C59" s="163"/>
      <c r="D59" s="165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6"/>
      <c r="B60" s="157"/>
      <c r="C60" s="163"/>
      <c r="D60" s="164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7"/>
      <c r="B61" s="18"/>
      <c r="C61" s="163"/>
      <c r="D61" s="168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7"/>
      <c r="B62" s="18"/>
      <c r="C62" s="163"/>
      <c r="D62" s="157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61"/>
      <c r="B63" s="18"/>
      <c r="C63" s="163"/>
      <c r="D63" s="165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9"/>
      <c r="B64" s="169"/>
      <c r="C64" s="163"/>
      <c r="D64" s="165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61"/>
      <c r="B65" s="18"/>
      <c r="C65" s="163"/>
      <c r="D65" s="165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61"/>
      <c r="B66" s="18"/>
      <c r="C66" s="163"/>
      <c r="D66" s="165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61"/>
      <c r="B67" s="18"/>
      <c r="C67" s="163"/>
      <c r="D67" s="168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70"/>
      <c r="B68" s="170"/>
      <c r="C68" s="163"/>
      <c r="D68" s="168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61"/>
      <c r="B69" s="18"/>
      <c r="C69" s="163"/>
      <c r="D69" s="168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61"/>
      <c r="B70" s="157"/>
      <c r="C70" s="163"/>
      <c r="D70" s="168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61"/>
      <c r="B71" s="18"/>
      <c r="C71" s="163"/>
      <c r="D71" s="157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1"/>
      <c r="B72" s="157"/>
      <c r="C72" s="163"/>
      <c r="D72" s="168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1"/>
      <c r="B73" s="18"/>
      <c r="C73" s="163"/>
      <c r="D73" s="168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7"/>
      <c r="B74" s="18"/>
      <c r="C74" s="163"/>
      <c r="D74" s="168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7"/>
      <c r="B75" s="18"/>
      <c r="C75" s="163"/>
      <c r="D75" s="168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61"/>
      <c r="B76" s="18"/>
      <c r="C76" s="163"/>
      <c r="D76" s="157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1"/>
      <c r="B77" s="18"/>
      <c r="C77" s="163"/>
      <c r="D77" s="165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61"/>
      <c r="B78" s="18"/>
      <c r="C78" s="163"/>
      <c r="D78" s="165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7"/>
      <c r="B79" s="18"/>
      <c r="C79" s="163"/>
      <c r="D79" s="165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61"/>
      <c r="B80" s="18"/>
      <c r="C80" s="163"/>
      <c r="D80" s="168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61"/>
      <c r="B81" s="18"/>
      <c r="C81" s="163"/>
      <c r="D81" s="165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61"/>
      <c r="B82" s="18"/>
      <c r="C82" s="163"/>
      <c r="D82" s="165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61"/>
      <c r="B83" s="18"/>
      <c r="C83" s="163"/>
      <c r="D83" s="165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61"/>
      <c r="B84" s="18"/>
      <c r="C84" s="158"/>
      <c r="D84" s="165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61"/>
      <c r="B85" s="18"/>
      <c r="C85" s="163"/>
      <c r="D85" s="165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61"/>
      <c r="B86" s="157"/>
      <c r="C86" s="163"/>
      <c r="D86" s="168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1"/>
      <c r="B87" s="18"/>
      <c r="C87" s="163"/>
      <c r="D87" s="165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1"/>
      <c r="B88" s="18"/>
      <c r="C88" s="163"/>
      <c r="D88" s="165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7"/>
      <c r="B89" s="168"/>
      <c r="C89" s="163"/>
      <c r="D89" s="165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7"/>
      <c r="B90" s="18"/>
      <c r="C90" s="163"/>
      <c r="D90" s="165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61"/>
      <c r="B91" s="18"/>
      <c r="C91" s="163"/>
      <c r="D91" s="165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61"/>
      <c r="B92" s="157"/>
      <c r="C92" s="163"/>
      <c r="D92" s="157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1"/>
      <c r="B93" s="18"/>
      <c r="C93" s="163"/>
      <c r="D93" s="165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61"/>
      <c r="B94" s="157"/>
      <c r="C94" s="163"/>
      <c r="D94" s="157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7"/>
      <c r="B95" s="18"/>
      <c r="C95" s="163"/>
      <c r="D95" s="168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61"/>
      <c r="B96" s="18"/>
      <c r="C96" s="163"/>
      <c r="D96" s="168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61"/>
      <c r="B97" s="157"/>
      <c r="C97" s="163"/>
      <c r="D97" s="157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61"/>
      <c r="B98" s="18"/>
      <c r="C98" s="163"/>
      <c r="D98" s="157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61"/>
      <c r="B99" s="18"/>
      <c r="C99" s="163"/>
      <c r="D99" s="165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61"/>
      <c r="B100" s="157"/>
      <c r="C100" s="163"/>
      <c r="D100" s="157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61"/>
      <c r="B101" s="157"/>
      <c r="C101" s="163"/>
      <c r="D101" s="157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61"/>
      <c r="B102" s="157"/>
      <c r="C102" s="163"/>
      <c r="D102" s="157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61"/>
      <c r="B103" s="157"/>
      <c r="C103" s="163"/>
      <c r="D103" s="157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61"/>
      <c r="B104" s="18"/>
      <c r="C104" s="163"/>
      <c r="D104" s="16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61"/>
      <c r="B105" s="157"/>
      <c r="C105" s="163"/>
      <c r="D105" s="157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61"/>
      <c r="B106" s="157"/>
      <c r="C106" s="163"/>
      <c r="D106" s="157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61"/>
      <c r="B107" s="157"/>
      <c r="C107" s="163"/>
      <c r="D107" s="157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61"/>
      <c r="B108" s="171"/>
      <c r="C108" s="163"/>
      <c r="D108" s="157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61"/>
      <c r="B109" s="157"/>
      <c r="C109" s="163"/>
      <c r="D109" s="157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61"/>
      <c r="B110" s="157"/>
      <c r="C110" s="163"/>
      <c r="D110" s="157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61"/>
      <c r="B111" s="18"/>
      <c r="C111" s="163"/>
      <c r="D111" s="165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61"/>
      <c r="B112" s="157"/>
      <c r="C112" s="163"/>
      <c r="D112" s="157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61"/>
      <c r="B113" s="157"/>
      <c r="C113" s="163"/>
      <c r="D113" s="157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1"/>
      <c r="B114" s="157"/>
      <c r="C114" s="163"/>
      <c r="D114" s="157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61"/>
      <c r="B115" s="157"/>
      <c r="C115" s="163"/>
      <c r="D115" s="157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7"/>
      <c r="B116" s="171"/>
      <c r="C116" s="163"/>
      <c r="D116" s="157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61"/>
      <c r="B117" s="157"/>
      <c r="C117" s="163"/>
      <c r="D117" s="157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2"/>
      <c r="B118" s="173"/>
      <c r="C118" s="174"/>
      <c r="D118" s="175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7">
        <f>SUM(C37:C118)</f>
        <v>838960</v>
      </c>
      <c r="D119" s="17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838960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5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5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5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5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5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5"/>
      <c r="F131" s="116"/>
      <c r="G131" s="116"/>
      <c r="H131" s="116"/>
      <c r="I131" s="116"/>
      <c r="J131" s="116"/>
    </row>
    <row r="132" spans="1:13">
      <c r="A132" s="155"/>
      <c r="F132" s="116"/>
      <c r="G132" s="116"/>
      <c r="H132" s="116"/>
      <c r="I132" s="116"/>
      <c r="J132" s="116"/>
    </row>
    <row r="133" spans="1:13">
      <c r="A133" s="155"/>
      <c r="F133" s="116"/>
      <c r="G133" s="116"/>
      <c r="H133" s="116"/>
      <c r="I133" s="116"/>
      <c r="J133" s="116"/>
    </row>
    <row r="134" spans="1:13">
      <c r="A134" s="155"/>
      <c r="F134" s="116"/>
      <c r="G134" s="116"/>
      <c r="H134" s="116"/>
      <c r="I134" s="116"/>
      <c r="J134" s="116"/>
    </row>
    <row r="135" spans="1:13">
      <c r="A135" s="155"/>
      <c r="F135" s="116"/>
      <c r="G135" s="116"/>
      <c r="H135" s="116"/>
      <c r="I135" s="116"/>
      <c r="J135" s="116"/>
    </row>
    <row r="136" spans="1:13">
      <c r="A136" s="155"/>
      <c r="F136" s="116"/>
      <c r="G136" s="116"/>
      <c r="H136" s="116"/>
      <c r="I136" s="116"/>
      <c r="J136" s="116"/>
    </row>
    <row r="137" spans="1:13">
      <c r="A137" s="155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5"/>
      <c r="H140" s="36"/>
    </row>
    <row r="141" spans="1:13">
      <c r="A141" s="155"/>
      <c r="H141" s="36"/>
    </row>
    <row r="142" spans="1:13">
      <c r="A142" s="155"/>
      <c r="H142" s="36"/>
    </row>
    <row r="143" spans="1:13">
      <c r="A143" s="155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0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9"/>
  <sheetViews>
    <sheetView tabSelected="1" zoomScaleNormal="100" workbookViewId="0">
      <selection activeCell="G1" sqref="G1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2" t="s">
        <v>38</v>
      </c>
      <c r="B1" s="263"/>
      <c r="C1" s="263"/>
      <c r="D1" s="263"/>
      <c r="E1" s="264"/>
      <c r="F1" s="144"/>
      <c r="G1" s="1"/>
    </row>
    <row r="2" spans="1:28" ht="21.75">
      <c r="A2" s="271" t="s">
        <v>55</v>
      </c>
      <c r="B2" s="272"/>
      <c r="C2" s="272"/>
      <c r="D2" s="272"/>
      <c r="E2" s="273"/>
      <c r="F2" s="144"/>
      <c r="G2" s="1"/>
    </row>
    <row r="3" spans="1:28" ht="24" thickBot="1">
      <c r="A3" s="265" t="s">
        <v>107</v>
      </c>
      <c r="B3" s="266"/>
      <c r="C3" s="266"/>
      <c r="D3" s="266"/>
      <c r="E3" s="267"/>
      <c r="F3" s="14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4" t="s">
        <v>42</v>
      </c>
      <c r="B4" s="275"/>
      <c r="C4" s="275"/>
      <c r="D4" s="275"/>
      <c r="E4" s="276"/>
      <c r="F4" s="144"/>
      <c r="G4" s="186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8" t="s">
        <v>54</v>
      </c>
      <c r="B5" s="149">
        <v>9000000</v>
      </c>
      <c r="C5" s="129"/>
      <c r="D5" s="130" t="s">
        <v>10</v>
      </c>
      <c r="E5" s="140">
        <v>10799590</v>
      </c>
      <c r="F5" s="144"/>
      <c r="G5" s="187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105844.6</v>
      </c>
      <c r="C6" s="34"/>
      <c r="D6" s="120" t="s">
        <v>53</v>
      </c>
      <c r="E6" s="124">
        <v>104807</v>
      </c>
      <c r="F6" s="14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188"/>
      <c r="B7" s="142"/>
      <c r="C7" s="32"/>
      <c r="D7" s="120" t="s">
        <v>51</v>
      </c>
      <c r="E7" s="141">
        <v>5202.5999999996275</v>
      </c>
      <c r="F7" s="14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9758</v>
      </c>
      <c r="C9" s="32"/>
      <c r="D9" s="120"/>
      <c r="E9" s="124"/>
      <c r="F9" s="14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838960</v>
      </c>
      <c r="F10" s="14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1" t="s">
        <v>7</v>
      </c>
      <c r="B11" s="192">
        <f>B6-B9-B10</f>
        <v>96086.6</v>
      </c>
      <c r="C11" s="32"/>
      <c r="D11" s="120" t="s">
        <v>73</v>
      </c>
      <c r="E11" s="124">
        <v>89290</v>
      </c>
      <c r="F11" s="144"/>
      <c r="G11" s="27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189"/>
      <c r="B12" s="190"/>
      <c r="C12" s="32"/>
      <c r="D12" s="120" t="s">
        <v>39</v>
      </c>
      <c r="E12" s="141">
        <v>8237</v>
      </c>
      <c r="F12" s="144"/>
      <c r="H12" s="19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88"/>
      <c r="B13" s="142"/>
      <c r="C13" s="120"/>
      <c r="D13" s="120"/>
      <c r="E13" s="124"/>
      <c r="F13" s="14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04" t="s">
        <v>72</v>
      </c>
      <c r="B14" s="205">
        <v>2750000</v>
      </c>
      <c r="C14" s="32"/>
      <c r="D14" s="120"/>
      <c r="E14" s="124"/>
      <c r="F14" s="14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B5+B6-B9-B10+B14-B16</f>
        <v>11846086.6</v>
      </c>
      <c r="C18" s="32"/>
      <c r="D18" s="120" t="s">
        <v>6</v>
      </c>
      <c r="E18" s="124">
        <f>SUM(E5:E17)</f>
        <v>11846086.6</v>
      </c>
      <c r="F18" s="144"/>
      <c r="G18" s="110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8" t="s">
        <v>12</v>
      </c>
      <c r="B20" s="269"/>
      <c r="C20" s="269"/>
      <c r="D20" s="269"/>
      <c r="E20" s="270"/>
      <c r="F20" s="14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24" t="s">
        <v>83</v>
      </c>
      <c r="B21" s="146">
        <v>84000</v>
      </c>
      <c r="C21" s="143"/>
      <c r="D21" s="143" t="s">
        <v>76</v>
      </c>
      <c r="E21" s="147">
        <v>152850</v>
      </c>
      <c r="F21" s="14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3" t="s">
        <v>84</v>
      </c>
      <c r="B22" s="151">
        <v>18830</v>
      </c>
      <c r="C22" s="152"/>
      <c r="D22" s="150" t="s">
        <v>75</v>
      </c>
      <c r="E22" s="154">
        <v>87500</v>
      </c>
      <c r="F22" s="145"/>
      <c r="G22" s="1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3" t="s">
        <v>63</v>
      </c>
      <c r="B23" s="151">
        <v>100000</v>
      </c>
      <c r="C23" s="152"/>
      <c r="D23" s="150" t="s">
        <v>60</v>
      </c>
      <c r="E23" s="154">
        <v>30810</v>
      </c>
      <c r="F23" s="127"/>
      <c r="G23" s="127"/>
      <c r="H23" s="195"/>
    </row>
    <row r="24" spans="1:28" s="1" customFormat="1" ht="21.75">
      <c r="A24" s="199" t="s">
        <v>62</v>
      </c>
      <c r="B24" s="200">
        <v>240000</v>
      </c>
      <c r="C24" s="201"/>
      <c r="D24" s="202" t="s">
        <v>59</v>
      </c>
      <c r="E24" s="203">
        <v>30810</v>
      </c>
      <c r="F24" s="127"/>
      <c r="G24" s="127"/>
    </row>
    <row r="25" spans="1:28" s="1" customFormat="1" ht="21.75">
      <c r="A25" s="199" t="s">
        <v>101</v>
      </c>
      <c r="B25" s="200">
        <v>9000</v>
      </c>
      <c r="C25" s="201"/>
      <c r="D25" s="202" t="s">
        <v>64</v>
      </c>
      <c r="E25" s="203">
        <v>30810</v>
      </c>
      <c r="G25" s="127"/>
    </row>
    <row r="26" spans="1:28" s="1" customFormat="1" ht="21.75">
      <c r="A26" s="150" t="s">
        <v>104</v>
      </c>
      <c r="B26" s="151">
        <v>28480</v>
      </c>
      <c r="C26" s="152"/>
      <c r="D26" s="150" t="s">
        <v>108</v>
      </c>
      <c r="E26" s="151">
        <v>10000</v>
      </c>
      <c r="G26" s="127"/>
    </row>
    <row r="27" spans="1:28" ht="22.5" thickBot="1">
      <c r="A27" s="277" t="s">
        <v>109</v>
      </c>
      <c r="B27" s="278"/>
      <c r="C27" s="278"/>
      <c r="D27" s="278"/>
      <c r="E27" s="279"/>
      <c r="F27" s="127"/>
      <c r="G27" s="12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8" ht="21.75">
      <c r="A28" s="156"/>
      <c r="B28" s="156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E35" s="2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8:28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</sheetData>
  <sortState ref="D23:E26">
    <sortCondition ref="D23"/>
  </sortState>
  <mergeCells count="6">
    <mergeCell ref="A27:E27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2022-05-12T19:41:43Z</dcterms:modified>
</cp:coreProperties>
</file>