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CTOBER\27.10.2022\"/>
    </mc:Choice>
  </mc:AlternateContent>
  <bookViews>
    <workbookView xWindow="-120" yWindow="-120" windowWidth="20730" windowHeight="11310" tabRatio="599" activeTab="3"/>
  </bookViews>
  <sheets>
    <sheet name="OCT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Tissue=95
A4=265
</t>
        </r>
      </text>
    </comment>
    <comment ref="I18" authorId="0" shapeId="0">
      <text>
        <r>
          <rPr>
            <b/>
            <sz val="9"/>
            <color indexed="81"/>
            <rFont val="Tahoma"/>
            <charset val="1"/>
          </rPr>
          <t xml:space="preserve">Lalpur Route 
details Samsung cost
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 xml:space="preserve">Lalpur Route
Details Samsung Cost
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Bonpara 6 Month
Total=3500
Realme=1700
Symphony=1800</t>
        </r>
      </text>
    </comment>
  </commentList>
</comments>
</file>

<file path=xl/sharedStrings.xml><?xml version="1.0" encoding="utf-8"?>
<sst xmlns="http://schemas.openxmlformats.org/spreadsheetml/2006/main" count="168" uniqueCount="120">
  <si>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</si>
  <si>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</si>
  <si>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</si>
  <si>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</si>
  <si>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</si>
  <si>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</si>
  <si>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</si>
  <si>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</si>
  <si>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</si>
  <si>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</si>
  <si>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</si>
  <si>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</si>
  <si>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</si>
  <si>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</si>
  <si>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</si>
  <si>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</si>
  <si>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</si>
  <si>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</si>
  <si>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</si>
  <si>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</si>
  <si>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</si>
  <si>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</si>
  <si>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</si>
  <si>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</si>
  <si>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</si>
  <si>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</si>
  <si>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</si>
  <si>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</si>
  <si>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</si>
  <si>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</si>
  <si>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</si>
  <si>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</si>
  <si>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</si>
  <si>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</si>
  <si>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</si>
  <si>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</si>
  <si>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</si>
  <si>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</si>
  <si>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</si>
  <si>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</si>
  <si>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</si>
  <si>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</si>
  <si>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</si>
  <si>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</si>
  <si>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</si>
  <si>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</si>
  <si>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</si>
  <si>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</si>
  <si>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Rose Mobile</t>
  </si>
  <si>
    <t>DSR Campaign</t>
  </si>
  <si>
    <t>Balance Statement May-2022</t>
  </si>
  <si>
    <t>Wifi</t>
  </si>
  <si>
    <t>Realme Adjustment Due</t>
  </si>
  <si>
    <t xml:space="preserve">Total = 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</si>
  <si>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</si>
  <si>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</si>
  <si>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</si>
  <si>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</si>
  <si>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</si>
  <si>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</si>
  <si>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</si>
  <si>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</si>
  <si>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</si>
  <si>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</si>
  <si>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</si>
  <si>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</si>
  <si>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</si>
  <si>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</si>
  <si>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</si>
  <si>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</si>
  <si>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04.08.2022</t>
  </si>
  <si>
    <t>08.08.2022</t>
  </si>
  <si>
    <t>GT, 9pro &amp; 9pro+</t>
  </si>
  <si>
    <t>GT+9pro&amp;9pro+</t>
  </si>
  <si>
    <t>28.08.2022</t>
  </si>
  <si>
    <t>Biswas Mobile</t>
  </si>
  <si>
    <t>C=Biswas Telecom</t>
  </si>
  <si>
    <t>O=Shakil(C35)</t>
  </si>
  <si>
    <t>Rain Coat</t>
  </si>
  <si>
    <t>Padma Mobile</t>
  </si>
  <si>
    <t>Saha Enterprise</t>
  </si>
  <si>
    <t>N=Saha Realme Showroom</t>
  </si>
  <si>
    <t>N=Padma Mobile</t>
  </si>
  <si>
    <t>Memo Cost</t>
  </si>
  <si>
    <t>Office</t>
  </si>
  <si>
    <t>29.09.2022</t>
  </si>
  <si>
    <t xml:space="preserve">  </t>
  </si>
  <si>
    <t>01.10.2022</t>
  </si>
  <si>
    <t>Bank Statement OCT-2022</t>
  </si>
  <si>
    <t>Month : Oct - 2022</t>
  </si>
  <si>
    <t>02.10.2022</t>
  </si>
  <si>
    <t>03.10.2022</t>
  </si>
  <si>
    <t>04.10.2022</t>
  </si>
  <si>
    <t>05.10.2022</t>
  </si>
  <si>
    <t>06.10.2022</t>
  </si>
  <si>
    <t>08.10.2022</t>
  </si>
  <si>
    <t>09.10.2022</t>
  </si>
  <si>
    <t>Gstore</t>
  </si>
  <si>
    <t>R=Gstore</t>
  </si>
  <si>
    <t>10.10.2022</t>
  </si>
  <si>
    <t>10.010.2022</t>
  </si>
  <si>
    <t>11.10.2022</t>
  </si>
  <si>
    <t>12.10.2022</t>
  </si>
  <si>
    <t>13.10.2022</t>
  </si>
  <si>
    <t>15.10.2022</t>
  </si>
  <si>
    <t>16.10.2022</t>
  </si>
  <si>
    <t>17.10.2022</t>
  </si>
  <si>
    <t>18.10.2022</t>
  </si>
  <si>
    <t>19.10.2022</t>
  </si>
  <si>
    <t>20.10.2022</t>
  </si>
  <si>
    <t>22.10.2022</t>
  </si>
  <si>
    <t>23.10.2022</t>
  </si>
  <si>
    <t>24.10.2022</t>
  </si>
  <si>
    <t>Jafor Bhai</t>
  </si>
  <si>
    <t>DOA(C31)</t>
  </si>
  <si>
    <t>25.10.2022</t>
  </si>
  <si>
    <t>26.10.2022</t>
  </si>
  <si>
    <t>27.10.2022</t>
  </si>
  <si>
    <t>Sohan</t>
  </si>
  <si>
    <t>Date:27.10.2022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</si>
</sst>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 vertical="center"/>
    </xf>
    <xf numFmtId="1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" fontId="7" fillId="0" borderId="45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E32" sqref="E3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2"/>
      <c r="B1" s="232"/>
      <c r="C1" s="232"/>
      <c r="D1" s="232"/>
      <c r="E1" s="232"/>
      <c r="F1" s="232"/>
    </row>
    <row r="2" spans="1:11" ht="20.25">
      <c r="B2" s="230" t="s">
        <v>12</v>
      </c>
      <c r="C2" s="230"/>
      <c r="D2" s="230"/>
      <c r="E2" s="230"/>
    </row>
    <row r="3" spans="1:11" ht="16.5" customHeight="1">
      <c r="A3" s="15"/>
      <c r="B3" s="231" t="s">
        <v>88</v>
      </c>
      <c r="C3" s="231"/>
      <c r="D3" s="231"/>
      <c r="E3" s="231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125807</v>
      </c>
      <c r="D6" s="19">
        <v>0</v>
      </c>
      <c r="E6" s="21">
        <f t="shared" ref="E6:E51" si="0">E5+C6-D6</f>
        <v>125807</v>
      </c>
      <c r="F6" s="12"/>
      <c r="G6" s="13"/>
    </row>
    <row r="7" spans="1:11">
      <c r="A7" s="15"/>
      <c r="B7" s="20"/>
      <c r="C7" s="19"/>
      <c r="D7" s="19"/>
      <c r="E7" s="21">
        <f t="shared" si="0"/>
        <v>125807</v>
      </c>
      <c r="F7" s="12"/>
      <c r="G7" s="1"/>
      <c r="H7" s="1"/>
      <c r="I7" s="1"/>
      <c r="J7" s="15"/>
      <c r="K7" s="15"/>
    </row>
    <row r="8" spans="1:11">
      <c r="A8" s="15"/>
      <c r="B8" s="20" t="s">
        <v>87</v>
      </c>
      <c r="C8" s="19">
        <v>0</v>
      </c>
      <c r="D8" s="19">
        <v>0</v>
      </c>
      <c r="E8" s="21">
        <f t="shared" si="0"/>
        <v>125807</v>
      </c>
      <c r="F8" s="1"/>
      <c r="G8" s="1"/>
      <c r="H8" s="1"/>
      <c r="I8" s="15"/>
      <c r="J8" s="15"/>
    </row>
    <row r="9" spans="1:11">
      <c r="A9" s="15"/>
      <c r="B9" s="20" t="s">
        <v>90</v>
      </c>
      <c r="C9" s="19">
        <v>1000000</v>
      </c>
      <c r="D9" s="19">
        <v>720000</v>
      </c>
      <c r="E9" s="21">
        <f t="shared" si="0"/>
        <v>405807</v>
      </c>
      <c r="F9" s="218"/>
      <c r="G9" s="1"/>
      <c r="H9" s="1"/>
      <c r="I9" s="15"/>
      <c r="J9" s="15"/>
    </row>
    <row r="10" spans="1:11">
      <c r="A10" s="15"/>
      <c r="B10" s="20" t="s">
        <v>91</v>
      </c>
      <c r="C10" s="22">
        <v>500000</v>
      </c>
      <c r="D10" s="22">
        <v>820000</v>
      </c>
      <c r="E10" s="21">
        <f t="shared" si="0"/>
        <v>85807</v>
      </c>
      <c r="F10" s="1"/>
      <c r="G10" s="1"/>
      <c r="H10" s="1"/>
      <c r="I10" s="15"/>
      <c r="J10" s="15"/>
    </row>
    <row r="11" spans="1:11">
      <c r="A11" s="15"/>
      <c r="B11" s="20" t="s">
        <v>92</v>
      </c>
      <c r="C11" s="19">
        <v>550000</v>
      </c>
      <c r="D11" s="19">
        <v>550000</v>
      </c>
      <c r="E11" s="21">
        <f t="shared" si="0"/>
        <v>85807</v>
      </c>
      <c r="F11" s="1"/>
      <c r="G11" s="1"/>
      <c r="H11" s="1"/>
      <c r="I11" s="15"/>
      <c r="J11" s="15"/>
    </row>
    <row r="12" spans="1:11">
      <c r="A12" s="15"/>
      <c r="B12" s="20" t="s">
        <v>93</v>
      </c>
      <c r="C12" s="19">
        <v>0</v>
      </c>
      <c r="D12" s="19">
        <v>0</v>
      </c>
      <c r="E12" s="21">
        <f t="shared" si="0"/>
        <v>85807</v>
      </c>
      <c r="F12" s="23"/>
      <c r="G12" s="24"/>
      <c r="H12" s="1"/>
      <c r="I12" s="15"/>
      <c r="J12" s="15"/>
    </row>
    <row r="13" spans="1:11">
      <c r="A13" s="15"/>
      <c r="B13" s="20" t="s">
        <v>94</v>
      </c>
      <c r="C13" s="19">
        <v>800000</v>
      </c>
      <c r="D13" s="19">
        <v>785000</v>
      </c>
      <c r="E13" s="21">
        <f t="shared" si="0"/>
        <v>100807</v>
      </c>
      <c r="F13" s="1"/>
      <c r="G13" s="15"/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100807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100807</v>
      </c>
      <c r="F15" s="1"/>
      <c r="G15" s="8"/>
      <c r="H15" s="1"/>
      <c r="I15" s="15"/>
      <c r="J15" s="15"/>
    </row>
    <row r="16" spans="1:11">
      <c r="A16" s="15"/>
      <c r="B16" s="20" t="s">
        <v>99</v>
      </c>
      <c r="C16" s="19">
        <v>2000000</v>
      </c>
      <c r="D16" s="19">
        <v>2011000</v>
      </c>
      <c r="E16" s="21">
        <f t="shared" si="0"/>
        <v>89807</v>
      </c>
      <c r="F16" s="14"/>
      <c r="G16" s="1"/>
      <c r="H16" s="1"/>
      <c r="I16" s="15"/>
      <c r="J16" s="15"/>
    </row>
    <row r="17" spans="1:10">
      <c r="A17" s="15"/>
      <c r="B17" s="20" t="s">
        <v>101</v>
      </c>
      <c r="C17" s="19">
        <v>0</v>
      </c>
      <c r="D17" s="19">
        <v>0</v>
      </c>
      <c r="E17" s="21">
        <f t="shared" si="0"/>
        <v>89807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0</v>
      </c>
      <c r="D18" s="19">
        <v>0</v>
      </c>
      <c r="E18" s="21">
        <f>E17+C18-D18</f>
        <v>89807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103</v>
      </c>
      <c r="C19" s="19">
        <v>1000000</v>
      </c>
      <c r="D19" s="19">
        <v>914000</v>
      </c>
      <c r="E19" s="21">
        <f t="shared" si="0"/>
        <v>175807</v>
      </c>
      <c r="F19" s="1"/>
      <c r="G19" s="23"/>
      <c r="H19" s="1"/>
      <c r="I19" s="15"/>
      <c r="J19" s="15"/>
    </row>
    <row r="20" spans="1:10">
      <c r="A20" s="15"/>
      <c r="B20" s="20" t="s">
        <v>104</v>
      </c>
      <c r="C20" s="19">
        <v>0</v>
      </c>
      <c r="D20" s="19">
        <v>0</v>
      </c>
      <c r="E20" s="21">
        <f t="shared" si="0"/>
        <v>175807</v>
      </c>
      <c r="F20" s="1"/>
      <c r="G20" s="1"/>
      <c r="H20" s="1"/>
      <c r="I20" s="15"/>
      <c r="J20" s="15"/>
    </row>
    <row r="21" spans="1:10">
      <c r="A21" s="15"/>
      <c r="B21" s="20" t="s">
        <v>105</v>
      </c>
      <c r="C21" s="19">
        <v>1000000</v>
      </c>
      <c r="D21" s="19">
        <v>900000</v>
      </c>
      <c r="E21" s="21">
        <f>E20+C21-D21</f>
        <v>275807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0</v>
      </c>
      <c r="D22" s="19">
        <v>0</v>
      </c>
      <c r="E22" s="21">
        <f>E21+C22-D22</f>
        <v>275807</v>
      </c>
      <c r="F22" s="1"/>
      <c r="G22" s="1"/>
      <c r="H22" s="1"/>
      <c r="I22" s="15"/>
      <c r="J22" s="15"/>
    </row>
    <row r="23" spans="1:10">
      <c r="A23" s="15"/>
      <c r="B23" s="20" t="s">
        <v>107</v>
      </c>
      <c r="C23" s="19">
        <v>600000</v>
      </c>
      <c r="D23" s="19">
        <v>725000</v>
      </c>
      <c r="E23" s="21">
        <f>E22+C23-D23</f>
        <v>150807</v>
      </c>
      <c r="F23" s="1"/>
      <c r="G23" s="1"/>
      <c r="H23" s="1"/>
      <c r="I23" s="15"/>
      <c r="J23" s="15"/>
    </row>
    <row r="24" spans="1:10">
      <c r="A24" s="15"/>
      <c r="B24" s="20" t="s">
        <v>108</v>
      </c>
      <c r="C24" s="19">
        <v>600000</v>
      </c>
      <c r="D24" s="19">
        <v>515000</v>
      </c>
      <c r="E24" s="21">
        <f t="shared" si="0"/>
        <v>235807</v>
      </c>
      <c r="F24" s="1"/>
      <c r="G24" s="1"/>
      <c r="H24" s="1"/>
      <c r="I24" s="15"/>
      <c r="J24" s="15"/>
    </row>
    <row r="25" spans="1:10">
      <c r="A25" s="15"/>
      <c r="B25" s="20" t="s">
        <v>109</v>
      </c>
      <c r="C25" s="19">
        <v>600000</v>
      </c>
      <c r="D25" s="19">
        <v>800000</v>
      </c>
      <c r="E25" s="21">
        <f t="shared" si="0"/>
        <v>35807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420000</v>
      </c>
      <c r="D26" s="19">
        <v>420000</v>
      </c>
      <c r="E26" s="21">
        <f t="shared" si="0"/>
        <v>35807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750000</v>
      </c>
      <c r="D27" s="19">
        <v>715000</v>
      </c>
      <c r="E27" s="21">
        <f t="shared" si="0"/>
        <v>70807</v>
      </c>
      <c r="F27" s="1"/>
      <c r="G27" s="1"/>
      <c r="H27" s="1"/>
      <c r="I27" s="15"/>
      <c r="J27" s="15"/>
    </row>
    <row r="28" spans="1:10">
      <c r="A28" s="15"/>
      <c r="B28" s="20" t="s">
        <v>111</v>
      </c>
      <c r="C28" s="19">
        <v>500</v>
      </c>
      <c r="D28" s="19">
        <v>500</v>
      </c>
      <c r="E28" s="21">
        <f t="shared" si="0"/>
        <v>70807</v>
      </c>
      <c r="F28" s="1"/>
      <c r="G28" s="1"/>
      <c r="H28" s="1"/>
      <c r="I28" s="15"/>
      <c r="J28" s="15"/>
    </row>
    <row r="29" spans="1:10">
      <c r="A29" s="15"/>
      <c r="B29" s="20" t="s">
        <v>112</v>
      </c>
      <c r="C29" s="19">
        <v>800000</v>
      </c>
      <c r="D29" s="19">
        <v>810000</v>
      </c>
      <c r="E29" s="21">
        <f t="shared" si="0"/>
        <v>60807</v>
      </c>
      <c r="F29" s="1"/>
      <c r="G29" s="1"/>
      <c r="H29" s="1"/>
      <c r="I29" s="15"/>
      <c r="J29" s="15"/>
    </row>
    <row r="30" spans="1:10">
      <c r="A30" s="15"/>
      <c r="B30" s="20" t="s">
        <v>115</v>
      </c>
      <c r="C30" s="19">
        <v>540000</v>
      </c>
      <c r="D30" s="19">
        <v>536000</v>
      </c>
      <c r="E30" s="21">
        <f t="shared" si="0"/>
        <v>64807</v>
      </c>
      <c r="F30" s="1"/>
      <c r="G30" s="1"/>
      <c r="H30" s="1"/>
      <c r="I30" s="15"/>
      <c r="J30" s="15"/>
    </row>
    <row r="31" spans="1:10">
      <c r="A31" s="15"/>
      <c r="B31" s="20" t="s">
        <v>116</v>
      </c>
      <c r="C31" s="19">
        <v>300000</v>
      </c>
      <c r="D31" s="19">
        <v>300000</v>
      </c>
      <c r="E31" s="21">
        <f t="shared" si="0"/>
        <v>64807</v>
      </c>
      <c r="F31" s="1"/>
      <c r="G31" s="1"/>
      <c r="H31" s="23"/>
      <c r="I31" s="15"/>
      <c r="J31" s="15"/>
    </row>
    <row r="32" spans="1:10">
      <c r="A32" s="15"/>
      <c r="B32" s="20" t="s">
        <v>117</v>
      </c>
      <c r="C32" s="19">
        <v>650000</v>
      </c>
      <c r="D32" s="19">
        <v>650000</v>
      </c>
      <c r="E32" s="21">
        <f t="shared" si="0"/>
        <v>64807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64807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64807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64807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64807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64807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64807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64807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64807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64807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64807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64807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64807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64807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64807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64807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64807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64807</v>
      </c>
      <c r="F49" s="1"/>
      <c r="G49" s="15"/>
    </row>
    <row r="50" spans="2:7">
      <c r="B50" s="20"/>
      <c r="C50" s="19"/>
      <c r="D50" s="19"/>
      <c r="E50" s="21">
        <f t="shared" si="0"/>
        <v>64807</v>
      </c>
      <c r="F50" s="1"/>
      <c r="G50" s="15"/>
    </row>
    <row r="51" spans="2:7">
      <c r="B51" s="20"/>
      <c r="C51" s="19"/>
      <c r="D51" s="19"/>
      <c r="E51" s="21">
        <f t="shared" si="0"/>
        <v>64807</v>
      </c>
      <c r="F51" s="1"/>
      <c r="G51" s="15"/>
    </row>
    <row r="52" spans="2:7">
      <c r="B52" s="25"/>
      <c r="C52" s="21">
        <f>SUM(C6:C51)</f>
        <v>12236307</v>
      </c>
      <c r="D52" s="21">
        <f>SUM(D6:D51)</f>
        <v>12171500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4.140625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9" t="s">
        <v>12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</row>
    <row r="2" spans="1:24" s="58" customFormat="1" ht="18">
      <c r="A2" s="240" t="s">
        <v>33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</row>
    <row r="3" spans="1:24" s="59" customFormat="1" ht="16.5" thickBot="1">
      <c r="A3" s="241" t="s">
        <v>89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S3" s="41"/>
      <c r="T3" s="5"/>
      <c r="U3" s="5"/>
      <c r="V3" s="5"/>
      <c r="W3" s="5"/>
      <c r="X3" s="11"/>
    </row>
    <row r="4" spans="1:24" s="61" customFormat="1">
      <c r="A4" s="244" t="s">
        <v>21</v>
      </c>
      <c r="B4" s="246" t="s">
        <v>22</v>
      </c>
      <c r="C4" s="233" t="s">
        <v>23</v>
      </c>
      <c r="D4" s="233" t="s">
        <v>24</v>
      </c>
      <c r="E4" s="233" t="s">
        <v>25</v>
      </c>
      <c r="F4" s="233" t="s">
        <v>49</v>
      </c>
      <c r="G4" s="233" t="s">
        <v>26</v>
      </c>
      <c r="H4" s="233" t="s">
        <v>83</v>
      </c>
      <c r="I4" s="233" t="s">
        <v>27</v>
      </c>
      <c r="J4" s="233" t="s">
        <v>28</v>
      </c>
      <c r="K4" s="233" t="s">
        <v>84</v>
      </c>
      <c r="L4" s="233" t="s">
        <v>51</v>
      </c>
      <c r="M4" s="233" t="s">
        <v>78</v>
      </c>
      <c r="N4" s="237" t="s">
        <v>62</v>
      </c>
      <c r="O4" s="235" t="s">
        <v>13</v>
      </c>
      <c r="P4" s="248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45"/>
      <c r="B5" s="247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8"/>
      <c r="O5" s="236"/>
      <c r="P5" s="249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87</v>
      </c>
      <c r="B6" s="70">
        <v>700</v>
      </c>
      <c r="C6" s="70"/>
      <c r="D6" s="71"/>
      <c r="E6" s="71">
        <v>220</v>
      </c>
      <c r="F6" s="71"/>
      <c r="G6" s="71">
        <v>400</v>
      </c>
      <c r="H6" s="71"/>
      <c r="I6" s="72">
        <v>30</v>
      </c>
      <c r="J6" s="71">
        <v>160</v>
      </c>
      <c r="K6" s="71"/>
      <c r="L6" s="71"/>
      <c r="M6" s="107"/>
      <c r="N6" s="71"/>
      <c r="O6" s="71"/>
      <c r="P6" s="73"/>
      <c r="Q6" s="74">
        <f t="shared" ref="Q6:Q36" si="0">SUM(B6:P6)</f>
        <v>1510</v>
      </c>
      <c r="R6" s="75"/>
      <c r="S6" s="76"/>
      <c r="T6" s="26"/>
      <c r="U6" s="3"/>
      <c r="V6" s="26"/>
      <c r="W6" s="3"/>
    </row>
    <row r="7" spans="1:24" s="9" customFormat="1">
      <c r="A7" s="69" t="s">
        <v>90</v>
      </c>
      <c r="B7" s="70"/>
      <c r="C7" s="70"/>
      <c r="D7" s="71"/>
      <c r="E7" s="71">
        <v>70</v>
      </c>
      <c r="F7" s="71"/>
      <c r="G7" s="71">
        <v>70</v>
      </c>
      <c r="H7" s="71"/>
      <c r="I7" s="72">
        <v>30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330</v>
      </c>
      <c r="R7" s="75"/>
      <c r="S7" s="26"/>
      <c r="T7" s="26"/>
      <c r="U7" s="26"/>
      <c r="V7" s="26"/>
      <c r="W7" s="26"/>
    </row>
    <row r="8" spans="1:24" s="9" customFormat="1">
      <c r="A8" s="69" t="s">
        <v>91</v>
      </c>
      <c r="B8" s="77">
        <v>700</v>
      </c>
      <c r="C8" s="70"/>
      <c r="D8" s="78"/>
      <c r="E8" s="78"/>
      <c r="F8" s="78"/>
      <c r="G8" s="78">
        <v>50</v>
      </c>
      <c r="H8" s="78"/>
      <c r="I8" s="79">
        <v>50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960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92</v>
      </c>
      <c r="B9" s="77">
        <v>700</v>
      </c>
      <c r="C9" s="70"/>
      <c r="D9" s="78"/>
      <c r="E9" s="78"/>
      <c r="F9" s="78"/>
      <c r="G9" s="78">
        <v>70</v>
      </c>
      <c r="H9" s="78"/>
      <c r="I9" s="79">
        <v>80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1010</v>
      </c>
      <c r="R9" s="75"/>
      <c r="S9" s="6"/>
      <c r="T9" s="6"/>
      <c r="U9" s="26"/>
      <c r="V9" s="26"/>
      <c r="W9" s="26"/>
    </row>
    <row r="10" spans="1:24" s="9" customFormat="1">
      <c r="A10" s="69" t="s">
        <v>93</v>
      </c>
      <c r="B10" s="77"/>
      <c r="C10" s="70"/>
      <c r="D10" s="78"/>
      <c r="E10" s="78"/>
      <c r="F10" s="78"/>
      <c r="G10" s="78">
        <v>50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240</v>
      </c>
      <c r="R10" s="75"/>
      <c r="S10" s="26"/>
      <c r="T10" s="26"/>
      <c r="U10" s="3"/>
      <c r="V10" s="26"/>
      <c r="W10" s="3"/>
    </row>
    <row r="11" spans="1:24" s="9" customFormat="1">
      <c r="A11" s="69" t="s">
        <v>94</v>
      </c>
      <c r="B11" s="77">
        <v>700</v>
      </c>
      <c r="C11" s="70"/>
      <c r="D11" s="78"/>
      <c r="E11" s="78"/>
      <c r="F11" s="78"/>
      <c r="G11" s="78">
        <v>50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940</v>
      </c>
      <c r="R11" s="75"/>
      <c r="S11" s="26"/>
      <c r="T11" s="26"/>
      <c r="U11" s="26"/>
      <c r="V11" s="26"/>
      <c r="W11" s="26"/>
    </row>
    <row r="12" spans="1:24" s="9" customFormat="1">
      <c r="A12" s="69" t="s">
        <v>95</v>
      </c>
      <c r="B12" s="77">
        <v>700</v>
      </c>
      <c r="C12" s="70"/>
      <c r="D12" s="78"/>
      <c r="E12" s="78"/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940</v>
      </c>
      <c r="R12" s="75"/>
      <c r="S12" s="26"/>
      <c r="T12" s="26"/>
      <c r="U12" s="3"/>
      <c r="V12" s="26"/>
      <c r="W12" s="3"/>
    </row>
    <row r="13" spans="1:24" s="9" customFormat="1">
      <c r="A13" s="69" t="s">
        <v>96</v>
      </c>
      <c r="B13" s="77"/>
      <c r="C13" s="70"/>
      <c r="D13" s="78"/>
      <c r="E13" s="78"/>
      <c r="F13" s="78"/>
      <c r="G13" s="78">
        <v>50</v>
      </c>
      <c r="H13" s="78"/>
      <c r="I13" s="78">
        <v>30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240</v>
      </c>
      <c r="R13" s="75"/>
      <c r="S13" s="76"/>
      <c r="T13" s="26"/>
      <c r="U13" s="26"/>
      <c r="V13" s="26"/>
      <c r="W13" s="26"/>
    </row>
    <row r="14" spans="1:24" s="9" customFormat="1">
      <c r="A14" s="69" t="s">
        <v>100</v>
      </c>
      <c r="B14" s="77"/>
      <c r="C14" s="70"/>
      <c r="D14" s="78">
        <v>360</v>
      </c>
      <c r="E14" s="78"/>
      <c r="F14" s="78"/>
      <c r="G14" s="78">
        <v>50</v>
      </c>
      <c r="H14" s="78"/>
      <c r="I14" s="78">
        <v>30</v>
      </c>
      <c r="J14" s="78">
        <v>80</v>
      </c>
      <c r="K14" s="82"/>
      <c r="L14" s="78"/>
      <c r="M14" s="108"/>
      <c r="N14" s="78"/>
      <c r="O14" s="78"/>
      <c r="P14" s="80"/>
      <c r="Q14" s="74">
        <f t="shared" si="0"/>
        <v>520</v>
      </c>
      <c r="R14" s="75"/>
      <c r="S14" s="83"/>
      <c r="T14" s="26"/>
      <c r="U14" s="3"/>
      <c r="V14" s="26"/>
      <c r="W14" s="3"/>
    </row>
    <row r="15" spans="1:24" s="9" customFormat="1">
      <c r="A15" s="69" t="s">
        <v>101</v>
      </c>
      <c r="B15" s="77">
        <v>1400</v>
      </c>
      <c r="C15" s="70"/>
      <c r="D15" s="78"/>
      <c r="E15" s="78"/>
      <c r="F15" s="78"/>
      <c r="G15" s="78">
        <v>70</v>
      </c>
      <c r="H15" s="78"/>
      <c r="I15" s="78">
        <v>70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1700</v>
      </c>
      <c r="R15" s="75"/>
      <c r="S15" s="4"/>
      <c r="T15" s="26"/>
      <c r="U15" s="26"/>
      <c r="V15" s="26"/>
      <c r="W15" s="26"/>
    </row>
    <row r="16" spans="1:24" s="9" customFormat="1">
      <c r="A16" s="69" t="s">
        <v>102</v>
      </c>
      <c r="B16" s="77"/>
      <c r="C16" s="70"/>
      <c r="D16" s="78"/>
      <c r="E16" s="78"/>
      <c r="F16" s="78"/>
      <c r="G16" s="78">
        <v>50</v>
      </c>
      <c r="H16" s="78"/>
      <c r="I16" s="78">
        <v>30</v>
      </c>
      <c r="J16" s="78">
        <v>80</v>
      </c>
      <c r="K16" s="78"/>
      <c r="L16" s="78"/>
      <c r="M16" s="108"/>
      <c r="N16" s="78"/>
      <c r="O16" s="78"/>
      <c r="P16" s="80"/>
      <c r="Q16" s="74">
        <f t="shared" si="0"/>
        <v>160</v>
      </c>
      <c r="R16" s="75"/>
      <c r="S16" s="4"/>
      <c r="T16" s="26"/>
      <c r="U16" s="3"/>
      <c r="V16" s="26"/>
      <c r="W16" s="3"/>
    </row>
    <row r="17" spans="1:23" s="9" customFormat="1">
      <c r="A17" s="69" t="s">
        <v>103</v>
      </c>
      <c r="B17" s="77"/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260</v>
      </c>
      <c r="R17" s="75"/>
      <c r="S17" s="4"/>
      <c r="T17" s="26"/>
      <c r="U17" s="26"/>
      <c r="V17" s="26"/>
      <c r="W17" s="26"/>
    </row>
    <row r="18" spans="1:23" s="9" customFormat="1">
      <c r="A18" s="69" t="s">
        <v>104</v>
      </c>
      <c r="B18" s="77">
        <v>700</v>
      </c>
      <c r="C18" s="70"/>
      <c r="D18" s="78"/>
      <c r="E18" s="78"/>
      <c r="F18" s="78"/>
      <c r="G18" s="78">
        <v>50</v>
      </c>
      <c r="H18" s="78"/>
      <c r="I18" s="78">
        <v>210</v>
      </c>
      <c r="J18" s="78">
        <v>180</v>
      </c>
      <c r="K18" s="78"/>
      <c r="L18" s="78"/>
      <c r="M18" s="108"/>
      <c r="N18" s="80"/>
      <c r="O18" s="78"/>
      <c r="P18" s="80"/>
      <c r="Q18" s="74">
        <f t="shared" si="0"/>
        <v>1140</v>
      </c>
      <c r="R18" s="75"/>
      <c r="S18" s="4"/>
      <c r="T18" s="26"/>
      <c r="U18" s="3"/>
      <c r="V18" s="26"/>
      <c r="W18" s="3"/>
    </row>
    <row r="19" spans="1:23" s="9" customFormat="1">
      <c r="A19" s="69" t="s">
        <v>105</v>
      </c>
      <c r="B19" s="77">
        <v>700</v>
      </c>
      <c r="C19" s="70">
        <v>550</v>
      </c>
      <c r="D19" s="78">
        <v>120</v>
      </c>
      <c r="E19" s="78">
        <v>100</v>
      </c>
      <c r="F19" s="78"/>
      <c r="G19" s="78"/>
      <c r="H19" s="78"/>
      <c r="I19" s="78">
        <v>90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1720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106</v>
      </c>
      <c r="B20" s="77"/>
      <c r="C20" s="70"/>
      <c r="D20" s="78"/>
      <c r="E20" s="78"/>
      <c r="F20" s="108"/>
      <c r="G20" s="78">
        <v>50</v>
      </c>
      <c r="H20" s="78"/>
      <c r="I20" s="78">
        <v>30</v>
      </c>
      <c r="J20" s="78">
        <v>80</v>
      </c>
      <c r="K20" s="78"/>
      <c r="L20" s="78"/>
      <c r="M20" s="108"/>
      <c r="N20" s="78"/>
      <c r="O20" s="78"/>
      <c r="P20" s="80"/>
      <c r="Q20" s="74">
        <f t="shared" si="0"/>
        <v>160</v>
      </c>
      <c r="R20" s="75"/>
      <c r="S20" s="4"/>
      <c r="T20" s="26"/>
      <c r="U20" s="3"/>
      <c r="V20" s="26"/>
      <c r="W20" s="3"/>
    </row>
    <row r="21" spans="1:23" s="9" customFormat="1">
      <c r="A21" s="69" t="s">
        <v>107</v>
      </c>
      <c r="B21" s="77">
        <v>700</v>
      </c>
      <c r="C21" s="70"/>
      <c r="D21" s="78"/>
      <c r="E21" s="78"/>
      <c r="F21" s="78"/>
      <c r="G21" s="78"/>
      <c r="H21" s="78"/>
      <c r="I21" s="78">
        <v>30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890</v>
      </c>
      <c r="R21" s="75"/>
      <c r="S21" s="4"/>
    </row>
    <row r="22" spans="1:23" s="9" customFormat="1">
      <c r="A22" s="69" t="s">
        <v>108</v>
      </c>
      <c r="B22" s="77"/>
      <c r="C22" s="70"/>
      <c r="D22" s="78"/>
      <c r="E22" s="78"/>
      <c r="F22" s="78"/>
      <c r="G22" s="78">
        <v>50</v>
      </c>
      <c r="H22" s="78"/>
      <c r="I22" s="78">
        <v>30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240</v>
      </c>
      <c r="R22" s="75"/>
      <c r="S22" s="4"/>
    </row>
    <row r="23" spans="1:23" s="85" customFormat="1">
      <c r="A23" s="69" t="s">
        <v>109</v>
      </c>
      <c r="B23" s="77">
        <v>700</v>
      </c>
      <c r="C23" s="70"/>
      <c r="D23" s="78"/>
      <c r="E23" s="78"/>
      <c r="F23" s="78"/>
      <c r="G23" s="78"/>
      <c r="H23" s="78"/>
      <c r="I23" s="78">
        <v>30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890</v>
      </c>
      <c r="R23" s="84"/>
      <c r="S23" s="4"/>
    </row>
    <row r="24" spans="1:23" s="9" customFormat="1">
      <c r="A24" s="69" t="s">
        <v>110</v>
      </c>
      <c r="B24" s="77">
        <v>700</v>
      </c>
      <c r="C24" s="70"/>
      <c r="D24" s="78">
        <v>110</v>
      </c>
      <c r="E24" s="78"/>
      <c r="F24" s="78"/>
      <c r="G24" s="78">
        <v>50</v>
      </c>
      <c r="H24" s="78"/>
      <c r="I24" s="78">
        <v>60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1080</v>
      </c>
      <c r="R24" s="75"/>
      <c r="S24" s="4"/>
      <c r="U24" s="86"/>
      <c r="V24" s="86"/>
      <c r="W24" s="86"/>
    </row>
    <row r="25" spans="1:23" s="85" customFormat="1">
      <c r="A25" s="69" t="s">
        <v>111</v>
      </c>
      <c r="B25" s="77"/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210</v>
      </c>
      <c r="R25" s="84"/>
      <c r="S25" s="4"/>
    </row>
    <row r="26" spans="1:23" s="9" customFormat="1">
      <c r="A26" s="69" t="s">
        <v>112</v>
      </c>
      <c r="B26" s="77">
        <v>700</v>
      </c>
      <c r="C26" s="70"/>
      <c r="D26" s="78">
        <v>86</v>
      </c>
      <c r="E26" s="78"/>
      <c r="F26" s="78"/>
      <c r="G26" s="78">
        <v>50</v>
      </c>
      <c r="H26" s="78"/>
      <c r="I26" s="78">
        <v>80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1076</v>
      </c>
      <c r="R26" s="75"/>
      <c r="S26" s="4"/>
    </row>
    <row r="27" spans="1:23" s="9" customFormat="1">
      <c r="A27" s="69" t="s">
        <v>115</v>
      </c>
      <c r="B27" s="77">
        <v>700</v>
      </c>
      <c r="C27" s="70"/>
      <c r="D27" s="78"/>
      <c r="E27" s="78"/>
      <c r="F27" s="78"/>
      <c r="G27" s="78">
        <v>100</v>
      </c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990</v>
      </c>
      <c r="R27" s="75"/>
      <c r="S27" s="4"/>
    </row>
    <row r="28" spans="1:23" s="9" customFormat="1">
      <c r="A28" s="69" t="s">
        <v>116</v>
      </c>
      <c r="B28" s="77"/>
      <c r="C28" s="70"/>
      <c r="D28" s="78"/>
      <c r="E28" s="78"/>
      <c r="F28" s="78"/>
      <c r="G28" s="78"/>
      <c r="H28" s="78"/>
      <c r="I28" s="78">
        <v>30</v>
      </c>
      <c r="J28" s="78">
        <v>160</v>
      </c>
      <c r="K28" s="78"/>
      <c r="L28" s="78"/>
      <c r="M28" s="108"/>
      <c r="N28" s="78"/>
      <c r="O28" s="78"/>
      <c r="P28" s="80"/>
      <c r="Q28" s="74">
        <f t="shared" si="0"/>
        <v>190</v>
      </c>
      <c r="R28" s="75"/>
      <c r="S28" s="4"/>
      <c r="T28" s="87"/>
      <c r="U28" s="87"/>
    </row>
    <row r="29" spans="1:23" s="9" customFormat="1">
      <c r="A29" s="69" t="s">
        <v>117</v>
      </c>
      <c r="B29" s="77">
        <v>700</v>
      </c>
      <c r="C29" s="70"/>
      <c r="D29" s="78"/>
      <c r="E29" s="78"/>
      <c r="F29" s="78"/>
      <c r="G29" s="78">
        <v>1700</v>
      </c>
      <c r="H29" s="78"/>
      <c r="I29" s="78">
        <v>30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2590</v>
      </c>
      <c r="R29" s="75"/>
      <c r="S29" s="87"/>
      <c r="T29" s="88"/>
      <c r="U29" s="88"/>
    </row>
    <row r="30" spans="1:23" s="9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108"/>
      <c r="N30" s="78"/>
      <c r="O30" s="78"/>
      <c r="P30" s="80"/>
      <c r="Q30" s="74">
        <f t="shared" si="0"/>
        <v>0</v>
      </c>
      <c r="R30" s="75"/>
      <c r="S30" s="87"/>
      <c r="T30" s="87"/>
      <c r="U30" s="87"/>
    </row>
    <row r="31" spans="1:23" s="9" customFormat="1" ht="13.5" customHeight="1">
      <c r="A31" s="69"/>
      <c r="B31" s="77"/>
      <c r="C31" s="70"/>
      <c r="D31" s="78"/>
      <c r="E31" s="78"/>
      <c r="F31" s="78"/>
      <c r="G31" s="78"/>
      <c r="H31" s="78"/>
      <c r="I31" s="89"/>
      <c r="J31" s="78"/>
      <c r="K31" s="78"/>
      <c r="L31" s="78"/>
      <c r="M31" s="108"/>
      <c r="N31" s="78"/>
      <c r="O31" s="78"/>
      <c r="P31" s="80"/>
      <c r="Q31" s="74">
        <f t="shared" si="0"/>
        <v>0</v>
      </c>
      <c r="R31" s="75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108"/>
      <c r="N32" s="78"/>
      <c r="O32" s="78"/>
      <c r="P32" s="80"/>
      <c r="Q32" s="74">
        <f t="shared" si="0"/>
        <v>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10500</v>
      </c>
      <c r="C37" s="96">
        <f t="shared" ref="C37:P37" si="1">SUM(C6:C36)</f>
        <v>550</v>
      </c>
      <c r="D37" s="96">
        <f t="shared" si="1"/>
        <v>676</v>
      </c>
      <c r="E37" s="96">
        <f t="shared" si="1"/>
        <v>390</v>
      </c>
      <c r="F37" s="96">
        <f t="shared" si="1"/>
        <v>0</v>
      </c>
      <c r="G37" s="96">
        <f>SUM(G6:G36)</f>
        <v>3080</v>
      </c>
      <c r="H37" s="96">
        <f t="shared" si="1"/>
        <v>0</v>
      </c>
      <c r="I37" s="96">
        <f t="shared" si="1"/>
        <v>1170</v>
      </c>
      <c r="J37" s="96">
        <f t="shared" si="1"/>
        <v>3620</v>
      </c>
      <c r="K37" s="96">
        <f t="shared" si="1"/>
        <v>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19986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34" zoomScale="120" zoomScaleNormal="120" workbookViewId="0">
      <selection activeCell="C45" sqref="C45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10.140625" style="36" customWidth="1"/>
    <col min="8" max="8" width="16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5" t="s">
        <v>12</v>
      </c>
      <c r="B1" s="256"/>
      <c r="C1" s="256"/>
      <c r="D1" s="256"/>
      <c r="E1" s="256"/>
      <c r="F1" s="257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8" t="s">
        <v>50</v>
      </c>
      <c r="B2" s="259"/>
      <c r="C2" s="259"/>
      <c r="D2" s="259"/>
      <c r="E2" s="259"/>
      <c r="F2" s="260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1" t="s">
        <v>34</v>
      </c>
      <c r="B3" s="262"/>
      <c r="C3" s="262"/>
      <c r="D3" s="262"/>
      <c r="E3" s="262"/>
      <c r="F3" s="263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1"/>
      <c r="B5" s="131"/>
      <c r="C5" s="131"/>
      <c r="D5" s="131"/>
      <c r="E5" s="172">
        <f>C5+D5</f>
        <v>0</v>
      </c>
      <c r="F5" s="177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3"/>
      <c r="B6" s="38"/>
      <c r="C6" s="38"/>
      <c r="D6" s="38"/>
      <c r="E6" s="174">
        <f t="shared" ref="E6:E32" si="0">C6+D6</f>
        <v>0</v>
      </c>
      <c r="F6" s="178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3"/>
      <c r="B7" s="38"/>
      <c r="C7" s="38"/>
      <c r="D7" s="38"/>
      <c r="E7" s="174">
        <f t="shared" si="0"/>
        <v>0</v>
      </c>
      <c r="F7" s="178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3"/>
      <c r="B8" s="38"/>
      <c r="C8" s="38"/>
      <c r="D8" s="38"/>
      <c r="E8" s="174">
        <f t="shared" si="0"/>
        <v>0</v>
      </c>
      <c r="F8" s="179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3"/>
      <c r="B9" s="38"/>
      <c r="C9" s="38"/>
      <c r="D9" s="38"/>
      <c r="E9" s="174">
        <f t="shared" si="0"/>
        <v>0</v>
      </c>
      <c r="F9" s="180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3"/>
      <c r="B10" s="38"/>
      <c r="C10" s="38"/>
      <c r="D10" s="38"/>
      <c r="E10" s="174">
        <f t="shared" si="0"/>
        <v>0</v>
      </c>
      <c r="F10" s="181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3"/>
      <c r="B11" s="38"/>
      <c r="C11" s="38"/>
      <c r="D11" s="38"/>
      <c r="E11" s="174">
        <f t="shared" si="0"/>
        <v>0</v>
      </c>
      <c r="F11" s="179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3"/>
      <c r="B12" s="38"/>
      <c r="C12" s="38"/>
      <c r="D12" s="38"/>
      <c r="E12" s="174">
        <f t="shared" si="0"/>
        <v>0</v>
      </c>
      <c r="F12" s="179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3"/>
      <c r="B13" s="38"/>
      <c r="C13" s="38"/>
      <c r="D13" s="38"/>
      <c r="E13" s="174">
        <f t="shared" si="0"/>
        <v>0</v>
      </c>
      <c r="F13" s="181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3"/>
      <c r="B14" s="38"/>
      <c r="C14" s="38"/>
      <c r="D14" s="38"/>
      <c r="E14" s="174">
        <f t="shared" si="0"/>
        <v>0</v>
      </c>
      <c r="F14" s="180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3"/>
      <c r="B15" s="38"/>
      <c r="C15" s="38"/>
      <c r="D15" s="38"/>
      <c r="E15" s="174">
        <f t="shared" si="0"/>
        <v>0</v>
      </c>
      <c r="F15" s="179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3"/>
      <c r="B16" s="38"/>
      <c r="C16" s="38"/>
      <c r="D16" s="38"/>
      <c r="E16" s="174">
        <f t="shared" si="0"/>
        <v>0</v>
      </c>
      <c r="F16" s="179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3"/>
      <c r="B17" s="38"/>
      <c r="C17" s="38"/>
      <c r="D17" s="38"/>
      <c r="E17" s="174">
        <f t="shared" si="0"/>
        <v>0</v>
      </c>
      <c r="F17" s="178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3"/>
      <c r="B18" s="38"/>
      <c r="C18" s="38"/>
      <c r="D18" s="38"/>
      <c r="E18" s="174">
        <f t="shared" si="0"/>
        <v>0</v>
      </c>
      <c r="F18" s="181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3"/>
      <c r="B19" s="38"/>
      <c r="C19" s="38"/>
      <c r="D19" s="38"/>
      <c r="E19" s="174">
        <f t="shared" si="0"/>
        <v>0</v>
      </c>
      <c r="F19" s="180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3"/>
      <c r="B20" s="38"/>
      <c r="C20" s="38"/>
      <c r="D20" s="38"/>
      <c r="E20" s="174">
        <f t="shared" si="0"/>
        <v>0</v>
      </c>
      <c r="F20" s="178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3"/>
      <c r="B21" s="38"/>
      <c r="C21" s="38"/>
      <c r="D21" s="38"/>
      <c r="E21" s="174">
        <f t="shared" si="0"/>
        <v>0</v>
      </c>
      <c r="F21" s="178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3"/>
      <c r="B22" s="38"/>
      <c r="C22" s="38"/>
      <c r="D22" s="38"/>
      <c r="E22" s="174">
        <f>C22+D22</f>
        <v>0</v>
      </c>
      <c r="F22" s="178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3"/>
      <c r="B23" s="38"/>
      <c r="C23" s="38"/>
      <c r="D23" s="38"/>
      <c r="E23" s="174">
        <f t="shared" si="0"/>
        <v>0</v>
      </c>
      <c r="F23" s="178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3"/>
      <c r="B24" s="38"/>
      <c r="C24" s="38"/>
      <c r="D24" s="38"/>
      <c r="E24" s="174">
        <f t="shared" si="0"/>
        <v>0</v>
      </c>
      <c r="F24" s="178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3"/>
      <c r="B25" s="38"/>
      <c r="C25" s="38"/>
      <c r="D25" s="38"/>
      <c r="E25" s="174">
        <f t="shared" si="0"/>
        <v>0</v>
      </c>
      <c r="F25" s="180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3"/>
      <c r="B26" s="38"/>
      <c r="C26" s="38"/>
      <c r="D26" s="38"/>
      <c r="E26" s="174">
        <f t="shared" si="0"/>
        <v>0</v>
      </c>
      <c r="F26" s="182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3"/>
      <c r="B27" s="38"/>
      <c r="C27" s="38"/>
      <c r="D27" s="38"/>
      <c r="E27" s="174">
        <f t="shared" si="0"/>
        <v>0</v>
      </c>
      <c r="F27" s="180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3"/>
      <c r="B28" s="38"/>
      <c r="C28" s="38"/>
      <c r="D28" s="38"/>
      <c r="E28" s="174">
        <f t="shared" si="0"/>
        <v>0</v>
      </c>
      <c r="F28" s="180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3"/>
      <c r="B29" s="38"/>
      <c r="C29" s="38"/>
      <c r="D29" s="38"/>
      <c r="E29" s="174">
        <f t="shared" si="0"/>
        <v>0</v>
      </c>
      <c r="F29" s="180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3"/>
      <c r="B30" s="38"/>
      <c r="C30" s="38"/>
      <c r="D30" s="38"/>
      <c r="E30" s="174">
        <f t="shared" si="0"/>
        <v>0</v>
      </c>
      <c r="F30" s="179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3"/>
      <c r="B31" s="38"/>
      <c r="C31" s="38"/>
      <c r="D31" s="38"/>
      <c r="E31" s="174">
        <f t="shared" si="0"/>
        <v>0</v>
      </c>
      <c r="F31" s="179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3"/>
      <c r="B32" s="38"/>
      <c r="C32" s="38"/>
      <c r="D32" s="38"/>
      <c r="E32" s="174">
        <f t="shared" si="0"/>
        <v>0</v>
      </c>
      <c r="F32" s="179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3" t="s">
        <v>3</v>
      </c>
      <c r="B33" s="184">
        <f>SUM(B5:B32)</f>
        <v>0</v>
      </c>
      <c r="C33" s="184">
        <v>-1331295</v>
      </c>
      <c r="D33" s="184"/>
      <c r="E33" s="185">
        <f>SUM(E5:E32)</f>
        <v>0</v>
      </c>
      <c r="F33" s="186">
        <f>B33-E33</f>
        <v>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5"/>
      <c r="B34" s="40"/>
      <c r="C34" s="40"/>
      <c r="D34" s="40"/>
      <c r="E34" s="176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5" t="s">
        <v>18</v>
      </c>
      <c r="B35" s="266"/>
      <c r="C35" s="266"/>
      <c r="D35" s="266"/>
      <c r="E35" s="267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3" t="s">
        <v>11</v>
      </c>
      <c r="B36" s="264"/>
      <c r="C36" s="264"/>
      <c r="D36" s="254"/>
      <c r="E36" s="130">
        <f>F33-C119</f>
        <v>-1331295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75</v>
      </c>
      <c r="B37" s="168"/>
      <c r="C37" s="169">
        <v>44470</v>
      </c>
      <c r="D37" s="207" t="s">
        <v>85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97</v>
      </c>
      <c r="B38" s="164"/>
      <c r="C38" s="165">
        <v>11900</v>
      </c>
      <c r="D38" s="166" t="s">
        <v>117</v>
      </c>
      <c r="E38" s="40"/>
      <c r="F38" s="40"/>
      <c r="G38" s="250" t="s">
        <v>52</v>
      </c>
      <c r="H38" s="250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113</v>
      </c>
      <c r="B39" s="164" t="s">
        <v>114</v>
      </c>
      <c r="C39" s="165">
        <v>14150</v>
      </c>
      <c r="D39" s="166" t="s">
        <v>112</v>
      </c>
      <c r="E39" s="40"/>
      <c r="F39" s="41"/>
      <c r="G39" s="215"/>
      <c r="H39" s="204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79</v>
      </c>
      <c r="B40" s="164"/>
      <c r="C40" s="165">
        <v>195250</v>
      </c>
      <c r="D40" s="166" t="s">
        <v>115</v>
      </c>
      <c r="E40" s="40"/>
      <c r="F40" s="41"/>
      <c r="G40" s="216"/>
      <c r="H40" s="204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37</v>
      </c>
      <c r="B41" s="164" t="s">
        <v>38</v>
      </c>
      <c r="C41" s="165">
        <v>90000</v>
      </c>
      <c r="D41" s="167" t="s">
        <v>107</v>
      </c>
      <c r="E41" s="51"/>
      <c r="F41" s="41"/>
      <c r="G41" s="216"/>
      <c r="H41" s="204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42</v>
      </c>
      <c r="B42" s="164" t="s">
        <v>38</v>
      </c>
      <c r="C42" s="165">
        <v>290000</v>
      </c>
      <c r="D42" s="167" t="s">
        <v>111</v>
      </c>
      <c r="F42" s="41"/>
      <c r="G42" s="216"/>
      <c r="H42" s="204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48</v>
      </c>
      <c r="B43" s="164" t="s">
        <v>63</v>
      </c>
      <c r="C43" s="165">
        <v>87725</v>
      </c>
      <c r="D43" s="170" t="s">
        <v>74</v>
      </c>
      <c r="E43" s="40"/>
      <c r="F43" s="112"/>
      <c r="G43" s="217"/>
      <c r="H43" s="204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80</v>
      </c>
      <c r="B44" s="203"/>
      <c r="C44" s="165">
        <v>127510</v>
      </c>
      <c r="D44" s="204" t="s">
        <v>117</v>
      </c>
      <c r="E44" s="40"/>
      <c r="G44" s="216"/>
      <c r="H44" s="204"/>
      <c r="I44" s="208"/>
      <c r="J44" s="208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47</v>
      </c>
      <c r="B45" s="164" t="s">
        <v>64</v>
      </c>
      <c r="C45" s="165">
        <v>153990</v>
      </c>
      <c r="D45" s="166" t="s">
        <v>117</v>
      </c>
      <c r="E45" s="40"/>
      <c r="G45" s="216"/>
      <c r="H45" s="204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65</v>
      </c>
      <c r="C46" s="165">
        <v>10090</v>
      </c>
      <c r="D46" s="166" t="s">
        <v>90</v>
      </c>
      <c r="E46" s="40"/>
      <c r="F46" s="187"/>
      <c r="G46" s="219" t="s">
        <v>53</v>
      </c>
      <c r="H46" s="219">
        <f>SUM(H39:H45)</f>
        <v>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58</v>
      </c>
      <c r="B47" s="164" t="s">
        <v>72</v>
      </c>
      <c r="C47" s="165">
        <v>101970</v>
      </c>
      <c r="D47" s="166" t="s">
        <v>71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 t="s">
        <v>57</v>
      </c>
      <c r="B48" s="164" t="s">
        <v>72</v>
      </c>
      <c r="C48" s="165">
        <v>101970</v>
      </c>
      <c r="D48" s="166" t="s">
        <v>70</v>
      </c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 t="s">
        <v>66</v>
      </c>
      <c r="B49" s="164" t="s">
        <v>73</v>
      </c>
      <c r="C49" s="165">
        <v>101970</v>
      </c>
      <c r="D49" s="166" t="s">
        <v>112</v>
      </c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 t="s">
        <v>118</v>
      </c>
      <c r="B50" s="164"/>
      <c r="C50" s="165">
        <v>300</v>
      </c>
      <c r="D50" s="166" t="s">
        <v>117</v>
      </c>
      <c r="F50" s="190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164"/>
      <c r="C51" s="165"/>
      <c r="D51" s="166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7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1" t="s">
        <v>19</v>
      </c>
      <c r="B117" s="252"/>
      <c r="C117" s="162">
        <f>SUM(C37:C116)</f>
        <v>1331295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3" t="s">
        <v>20</v>
      </c>
      <c r="B119" s="254"/>
      <c r="C119" s="129">
        <f>C117</f>
        <v>1331295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50:D51">
    <sortCondition ref="A50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17"/>
  <sheetViews>
    <sheetView tabSelected="1" zoomScaleNormal="100" workbookViewId="0">
      <selection activeCell="H13" sqref="H13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42.7109375" style="15" bestFit="1" customWidth="1"/>
    <col min="9" max="9" width="19" style="15" bestFit="1" customWidth="1"/>
    <col min="10" max="10" width="1.28515625" style="15" customWidth="1"/>
    <col min="11" max="11" width="1.5703125" style="15" customWidth="1"/>
    <col min="12" max="12" width="1.42578125" style="15" customWidth="1"/>
    <col min="13" max="14" width="1.28515625" style="15" customWidth="1"/>
    <col min="15" max="15" width="1.5703125" style="15" customWidth="1"/>
    <col min="16" max="16" width="2" style="15" customWidth="1"/>
    <col min="17" max="16384" width="9.140625" style="15"/>
  </cols>
  <sheetData>
    <row r="1" spans="1:27" ht="26.25">
      <c r="A1" s="268" t="s">
        <v>35</v>
      </c>
      <c r="B1" s="269"/>
      <c r="C1" s="269"/>
      <c r="D1" s="269"/>
      <c r="E1" s="270"/>
      <c r="F1" s="138"/>
      <c r="G1" s="1"/>
    </row>
    <row r="2" spans="1:27" ht="21.75">
      <c r="A2" s="277" t="s">
        <v>46</v>
      </c>
      <c r="B2" s="278"/>
      <c r="C2" s="278"/>
      <c r="D2" s="278"/>
      <c r="E2" s="279"/>
      <c r="F2" s="138"/>
      <c r="G2" s="1"/>
    </row>
    <row r="3" spans="1:27" ht="24" thickBot="1">
      <c r="A3" s="271" t="s">
        <v>119</v>
      </c>
      <c r="B3" s="272"/>
      <c r="C3" s="272"/>
      <c r="D3" s="272"/>
      <c r="E3" s="273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4" thickBot="1">
      <c r="A4" s="280" t="s">
        <v>39</v>
      </c>
      <c r="B4" s="281"/>
      <c r="C4" s="281"/>
      <c r="D4" s="281"/>
      <c r="E4" s="282"/>
      <c r="F4" s="138"/>
      <c r="G4" s="2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1.75">
      <c r="A5" s="139" t="s">
        <v>45</v>
      </c>
      <c r="B5" s="140">
        <v>9000000</v>
      </c>
      <c r="C5" s="125"/>
      <c r="D5" s="126" t="s">
        <v>9</v>
      </c>
      <c r="E5" s="136">
        <v>6934972</v>
      </c>
      <c r="F5" s="13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1.75">
      <c r="A6" s="33" t="s">
        <v>5</v>
      </c>
      <c r="B6" s="119">
        <v>234148.17499999999</v>
      </c>
      <c r="C6" s="34"/>
      <c r="D6" s="116" t="s">
        <v>44</v>
      </c>
      <c r="E6" s="120">
        <v>64807</v>
      </c>
      <c r="F6" s="138"/>
      <c r="G6" s="2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1.75">
      <c r="A7" s="33"/>
      <c r="B7" s="119"/>
      <c r="C7" s="32"/>
      <c r="D7" s="116" t="s">
        <v>43</v>
      </c>
      <c r="E7" s="137">
        <v>71848.175000000745</v>
      </c>
      <c r="F7" s="138"/>
      <c r="G7" s="15" t="s">
        <v>10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1.75">
      <c r="A9" s="33" t="s">
        <v>41</v>
      </c>
      <c r="B9" s="119">
        <v>19986</v>
      </c>
      <c r="C9" s="32"/>
      <c r="D9" s="116"/>
      <c r="E9" s="120"/>
      <c r="F9" s="13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1.75">
      <c r="A10" s="33" t="s">
        <v>13</v>
      </c>
      <c r="B10" s="119">
        <v>0</v>
      </c>
      <c r="C10" s="32"/>
      <c r="D10" s="116" t="s">
        <v>11</v>
      </c>
      <c r="E10" s="120">
        <v>1331295</v>
      </c>
      <c r="F10" s="13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1.75">
      <c r="A11" s="188" t="s">
        <v>59</v>
      </c>
      <c r="B11" s="189">
        <f>B6-B9-B10</f>
        <v>214162.17499999999</v>
      </c>
      <c r="C11" s="32"/>
      <c r="D11" s="116" t="s">
        <v>36</v>
      </c>
      <c r="E11" s="137">
        <v>811240</v>
      </c>
      <c r="F11" s="138"/>
      <c r="G11" s="8"/>
      <c r="H11" s="1"/>
      <c r="I11" s="1"/>
      <c r="J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1.75">
      <c r="A12" s="33"/>
      <c r="B12" s="119"/>
      <c r="C12" s="32"/>
      <c r="D12" s="116"/>
      <c r="E12" s="137"/>
      <c r="F12" s="138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7" ht="21.75">
      <c r="A13" s="222"/>
      <c r="B13" s="223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7" ht="21.75">
      <c r="A14" s="224"/>
      <c r="B14" s="225"/>
      <c r="C14" s="32"/>
      <c r="D14" s="116"/>
      <c r="E14" s="120"/>
      <c r="F14" s="138"/>
      <c r="G14" s="7"/>
      <c r="H14" s="1" t="s">
        <v>86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7" ht="21.75">
      <c r="A15" s="220"/>
      <c r="B15" s="221"/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7" ht="21.75">
      <c r="A16" s="220"/>
      <c r="B16" s="221"/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7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7" ht="21.75">
      <c r="A18" s="33" t="s">
        <v>4</v>
      </c>
      <c r="B18" s="119">
        <f>B5+B11-B16-B14</f>
        <v>9214162.1750000007</v>
      </c>
      <c r="C18" s="32"/>
      <c r="D18" s="116" t="s">
        <v>6</v>
      </c>
      <c r="E18" s="120">
        <f>SUM(E5:E17)</f>
        <v>9214162.1750000007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7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3.25" thickBot="1">
      <c r="A20" s="274" t="s">
        <v>11</v>
      </c>
      <c r="B20" s="275"/>
      <c r="C20" s="275"/>
      <c r="D20" s="275"/>
      <c r="E20" s="276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3.25">
      <c r="A21" s="205" t="s">
        <v>54</v>
      </c>
      <c r="B21" s="206">
        <v>90000</v>
      </c>
      <c r="C21" s="191"/>
      <c r="D21" s="196" t="s">
        <v>68</v>
      </c>
      <c r="E21" s="192">
        <v>127370</v>
      </c>
      <c r="F21" s="13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7" ht="23.25">
      <c r="A22" s="193" t="s">
        <v>76</v>
      </c>
      <c r="B22" s="194">
        <v>44470</v>
      </c>
      <c r="C22" s="195"/>
      <c r="D22" s="202" t="s">
        <v>82</v>
      </c>
      <c r="E22" s="229">
        <v>195250</v>
      </c>
      <c r="F22" s="13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7" ht="23.25">
      <c r="A23" s="197" t="s">
        <v>55</v>
      </c>
      <c r="B23" s="198">
        <v>228550</v>
      </c>
      <c r="C23" s="199"/>
      <c r="D23" s="201" t="s">
        <v>56</v>
      </c>
      <c r="E23" s="200">
        <v>87725</v>
      </c>
      <c r="F23" s="13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7" ht="23.25">
      <c r="A24" s="197" t="s">
        <v>77</v>
      </c>
      <c r="B24" s="198">
        <v>10000</v>
      </c>
      <c r="C24" s="199"/>
      <c r="D24" s="201" t="s">
        <v>67</v>
      </c>
      <c r="E24" s="200">
        <v>101970</v>
      </c>
      <c r="F24" s="13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7" ht="23.25">
      <c r="A25" s="197" t="s">
        <v>98</v>
      </c>
      <c r="B25" s="198">
        <v>11900</v>
      </c>
      <c r="C25" s="199"/>
      <c r="D25" s="201" t="s">
        <v>69</v>
      </c>
      <c r="E25" s="200">
        <v>131970</v>
      </c>
      <c r="F25" s="138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7" ht="24" thickBot="1">
      <c r="A26" s="209" t="s">
        <v>61</v>
      </c>
      <c r="B26" s="210">
        <v>153990</v>
      </c>
      <c r="C26" s="211"/>
      <c r="D26" s="212" t="s">
        <v>81</v>
      </c>
      <c r="E26" s="213">
        <v>127510</v>
      </c>
      <c r="F26" s="13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7" s="1" customFormat="1" ht="23.25">
      <c r="A27" s="226"/>
      <c r="B27" s="227"/>
      <c r="C27" s="228"/>
      <c r="D27" s="226"/>
      <c r="E27" s="227"/>
      <c r="F27" s="138"/>
    </row>
    <row r="28" spans="1:27" s="1" customFormat="1" ht="23.25">
      <c r="A28" s="226"/>
      <c r="B28" s="227"/>
      <c r="C28" s="228"/>
      <c r="D28" s="226"/>
      <c r="E28" s="227"/>
      <c r="F28" s="138"/>
    </row>
    <row r="29" spans="1:27" s="1" customFormat="1" ht="23.25">
      <c r="A29" s="226"/>
      <c r="B29" s="227"/>
      <c r="C29" s="228"/>
      <c r="D29" s="226"/>
      <c r="E29" s="227"/>
      <c r="F29" s="138"/>
    </row>
    <row r="30" spans="1:27" s="1" customFormat="1" ht="23.25">
      <c r="A30" s="226"/>
      <c r="B30" s="227"/>
      <c r="C30" s="228"/>
      <c r="D30" s="226"/>
      <c r="E30" s="227"/>
      <c r="F30" s="138"/>
    </row>
    <row r="31" spans="1:27" ht="23.25">
      <c r="A31" s="226"/>
      <c r="B31" s="227"/>
      <c r="C31" s="228"/>
      <c r="D31" s="226"/>
      <c r="E31" s="227"/>
      <c r="F31" s="13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>
      <c r="A32" s="1"/>
      <c r="B32" s="1"/>
      <c r="C32" s="1"/>
      <c r="D32" s="1"/>
      <c r="E32" s="23"/>
      <c r="F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B34" s="214"/>
      <c r="E34" s="21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8:27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8:27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8:27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8:27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8:27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8:27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8:27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8:27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8:27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8:27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8:27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8:27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8:27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8:27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8:27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8:27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8:27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8:27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8:27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8:27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8:27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8:27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8:27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8:27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8:27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8:27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8:27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8:27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8:27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8:27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8:27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8:27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8:27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8:27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8:27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8:27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8:27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8:27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8:27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8:27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8:27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8:27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8:27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8:27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8:27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8:27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8:27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8:27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8:27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8:27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8:27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8:27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8:27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8:27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8:27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8:27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8:27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8:27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8:27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8:27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8:27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8:27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8:27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8:27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8:27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8:27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8:27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8:27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8:27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8:27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8:27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8:27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8:27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8:27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8:27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8:27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8:27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8:27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8:27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8:27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8:27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8:27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8:27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8:27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8:27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8:27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8:27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8:27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8:27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8:27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8:27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8:27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8:27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8:27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8:27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8:27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8:27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8:27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8:27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8:27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8:27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8:27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8:27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8:27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8:27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8:27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8:27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8:27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8:27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8:27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8:27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8:27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8:27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8:27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8:27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8:27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8:27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8:27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8:27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8:27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8:27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8:27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8:27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8:27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8:27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8:27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8:27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8:27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8:27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8:27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8:27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8:27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8:27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8:27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8:27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8:27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8:27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8:27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8:27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8:27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8:27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8:27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8:27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8:27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8:27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8:27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8:27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8:27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8:27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8:27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8:27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8:27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8:27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8:27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8:27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8:27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8:27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8:27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8:27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8:27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8:27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8:27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8:27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8:27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8:27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8:27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8:27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8:27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8:27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</sheetData>
  <sortState ref="A22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2022-10-27T19:57:19Z</dcterms:modified>
</cp:coreProperties>
</file>