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7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0" l="1"/>
  <c r="G30" i="19" l="1"/>
  <c r="E17" i="10" l="1"/>
  <c r="G10" i="19" l="1"/>
  <c r="L35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<sst xmlns="http://schemas.openxmlformats.org/spreadsheetml/2006/main" count="567" uniqueCount="294">
  <si>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</si>
  <si>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</si>
  <si>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</si>
  <si>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</si>
  <si>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</si>
  <si>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</si>
  <si>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</si>
  <si>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</si>
  <si>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</si>
  <si>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</si>
  <si>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</si>
  <si>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</si>
  <si>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</si>
  <si>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</si>
  <si>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</si>
  <si>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</si>
  <si>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</si>
  <si>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</si>
  <si>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</si>
  <si>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</si>
  <si>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</si>
  <si>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</si>
  <si>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</si>
  <si>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</si>
  <si>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</si>
  <si>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</si>
  <si>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</si>
  <si>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</si>
  <si>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</si>
  <si>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</si>
  <si>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</si>
  <si>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</si>
  <si>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</si>
  <si>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</si>
  <si>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</si>
  <si>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</si>
  <si>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</si>
  <si>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</si>
  <si>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</si>
  <si>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</si>
  <si>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</si>
  <si>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</si>
  <si>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</si>
  <si>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</si>
  <si>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</si>
  <si>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</si>
  <si>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</si>
  <si>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</si>
  <si>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</si>
  <si>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</si>
  <si>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</si>
  <si>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</si>
  <si>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</si>
  <si>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</si>
  <si>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</si>
  <si>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</si>
  <si>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</si>
  <si>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</si>
  <si>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</si>
  <si>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</si>
  <si>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</si>
  <si>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</si>
  <si>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</si>
  <si>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</si>
  <si>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</si>
  <si>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</si>
  <si>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</si>
  <si>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</si>
  <si>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</si>
  <si>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</si>
  <si>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</si>
  <si>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</si>
  <si>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</si>
  <si>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</si>
  <si>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</si>
  <si>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</si>
  <si>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</si>
  <si>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</si>
  <si>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</si>
  <si>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</si>
  <si>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</si>
  <si>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</si>
  <si>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</si>
  <si>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</si>
  <si>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</si>
  <si>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</si>
  <si>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</si>
  <si>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</si>
  <si>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</si>
  <si>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</si>
  <si>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</si>
  <si>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</si>
  <si>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</si>
  <si>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</si>
  <si>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</si>
  <si>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</si>
  <si>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</si>
  <si>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</si>
  <si>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</si>
  <si>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</si>
  <si>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</si>
  <si>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</si>
  <si>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</si>
  <si>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</si>
  <si>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</si>
  <si>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</si>
  <si>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</si>
  <si>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</si>
  <si>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</si>
  <si>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</si>
  <si>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</si>
  <si>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</si>
  <si>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</si>
  <si>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</si>
  <si>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</si>
  <si>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</si>
  <si>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</si>
  <si>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</si>
  <si>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</si>
  <si>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</si>
  <si>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</si>
  <si>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</si>
  <si>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</si>
  <si>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</si>
  <si>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</si>
  <si>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</si>
  <si>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</si>
  <si>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</si>
  <si>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</si>
  <si>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</si>
  <si>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</si>
  <si>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</si>
  <si>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</si>
  <si>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</si>
  <si>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</si>
  <si>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</si>
  <si>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</si>
  <si>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</si>
  <si>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</si>
  <si>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</si>
  <si>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</si>
  <si>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</si>
  <si>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</si>
  <si>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</si>
  <si>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</si>
  <si>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</si>
  <si>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</si>
  <si>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</si>
  <si>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</si>
  <si>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</si>
  <si>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</si>
  <si>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</si>
  <si>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</si>
  <si>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</si>
  <si>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</si>
  <si>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</si>
  <si>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</si>
  <si>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</si>
  <si>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</si>
  <si>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</si>
  <si>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</si>
  <si>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</si>
  <si>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</si>
  <si>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</si>
  <si>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</si>
  <si>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</si>
  <si>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</si>
  <si>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</si>
  <si>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</si>
  <si>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</si>
  <si>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</si>
  <si>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</si>
  <si>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</si>
  <si>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</si>
  <si>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</si>
  <si>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</si>
  <si>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</si>
  <si>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</si>
  <si>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</si>
  <si>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</si>
  <si>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</si>
  <si>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</si>
  <si>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</si>
  <si>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</si>
  <si>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</si>
  <si>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</si>
  <si>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</si>
  <si>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</si>
  <si>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</si>
  <si>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</si>
  <si>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</si>
  <si>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</si>
  <si>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</si>
  <si>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</si>
  <si>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</si>
  <si>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</si>
  <si>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</si>
  <si>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</si>
  <si>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</si>
  <si>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</si>
  <si>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</si>
  <si>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</si>
  <si>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</si>
  <si>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</si>
  <si>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</si>
  <si>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</si>
  <si>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</si>
  <si>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</si>
  <si>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</si>
  <si>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</si>
  <si>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</si>
  <si>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</si>
  <si>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</si>
  <si>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</si>
  <si>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</si>
  <si>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</si>
  <si>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</si>
  <si>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</si>
  <si>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</si>
  <si>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</si>
  <si>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</si>
  <si>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</si>
  <si>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</si>
  <si>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</si>
  <si>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</si>
  <si>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</si>
  <si>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</si>
  <si>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</si>
  <si>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</si>
  <si>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</si>
  <si>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</si>
  <si>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</si>
  <si>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</si>
  <si>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</si>
  <si>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</si>
  <si>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</si>
  <si>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</si>
  <si>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</si>
  <si>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</si>
  <si>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</si>
  <si>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</si>
  <si>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</si>
  <si>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</si>
  <si>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</si>
  <si>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</si>
  <si>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</si>
  <si>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</si>
  <si>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</si>
  <si>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</si>
  <si>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</si>
  <si>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</si>
  <si>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</si>
  <si>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</si>
  <si>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</si>
  <si>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</si>
  <si>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</si>
  <si>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</si>
  <si>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</si>
  <si>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</si>
  <si>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</si>
  <si>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</si>
  <si>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</si>
  <si>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</si>
  <si>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</si>
  <si>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</si>
  <si>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</si>
  <si>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</si>
  <si>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</si>
  <si>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</si>
  <si>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bKash Gaibandha</t>
  </si>
  <si>
    <t>Galaxy+Gstore+Mum+SH+Dighi+Zilani</t>
  </si>
  <si>
    <t>Tab A</t>
  </si>
  <si>
    <t xml:space="preserve">40*A03 </t>
  </si>
  <si>
    <t>Retail&amp;SEC Tab&amp;A03 comm Due</t>
  </si>
  <si>
    <t>bKash Gaibandha (40*9270)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</si>
  <si>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</si>
  <si>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</si>
  <si>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</si>
  <si>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</si>
  <si>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</si>
  <si>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</si>
  <si>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</si>
  <si>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</si>
  <si>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</si>
  <si>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</si>
  <si>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</si>
  <si>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</si>
  <si>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</si>
  <si>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A.M Tipu Boss</t>
  </si>
  <si>
    <t>Rose Mobile Profit</t>
  </si>
  <si>
    <t>G=Multi Tecnology</t>
  </si>
  <si>
    <t>27.08.2022</t>
  </si>
  <si>
    <t>MK Tel BP June+July Salary</t>
  </si>
  <si>
    <t>Date:27.08.2022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</si>
</sst>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6" fillId="47" borderId="2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7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9" fontId="36" fillId="42" borderId="2" xfId="0" applyNumberFormat="1" applyFont="1" applyFill="1" applyBorder="1" applyAlignment="1">
      <alignment horizontal="left"/>
    </xf>
    <xf numFmtId="0" fontId="32" fillId="42" borderId="54" xfId="0" applyFont="1" applyFill="1" applyBorder="1" applyAlignment="1">
      <alignment horizontal="left"/>
    </xf>
    <xf numFmtId="1" fontId="32" fillId="42" borderId="55" xfId="0" applyNumberFormat="1" applyFont="1" applyFill="1" applyBorder="1" applyAlignment="1">
      <alignment horizontal="right"/>
    </xf>
    <xf numFmtId="0" fontId="32" fillId="42" borderId="55" xfId="0" applyFont="1" applyFill="1" applyBorder="1" applyAlignment="1">
      <alignment horizontal="center"/>
    </xf>
    <xf numFmtId="0" fontId="32" fillId="42" borderId="55" xfId="0" applyFont="1" applyFill="1" applyBorder="1" applyAlignment="1">
      <alignment horizontal="left" vertical="center"/>
    </xf>
    <xf numFmtId="1" fontId="32" fillId="42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9"/>
      <c r="B1" s="409"/>
      <c r="C1" s="409"/>
      <c r="D1" s="409"/>
      <c r="E1" s="409"/>
      <c r="F1" s="409"/>
    </row>
    <row r="2" spans="1:8" ht="20.25">
      <c r="A2" s="410"/>
      <c r="B2" s="407" t="s">
        <v>14</v>
      </c>
      <c r="C2" s="407"/>
      <c r="D2" s="407"/>
      <c r="E2" s="407"/>
    </row>
    <row r="3" spans="1:8" ht="16.5" customHeight="1">
      <c r="A3" s="410"/>
      <c r="B3" s="408" t="s">
        <v>42</v>
      </c>
      <c r="C3" s="408"/>
      <c r="D3" s="408"/>
      <c r="E3" s="408"/>
    </row>
    <row r="4" spans="1:8" ht="15.75" customHeight="1">
      <c r="A4" s="410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0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0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10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0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0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10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0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0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0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10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0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F30" sqref="F3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9"/>
      <c r="B1" s="409"/>
      <c r="C1" s="409"/>
      <c r="D1" s="409"/>
      <c r="E1" s="409"/>
      <c r="F1" s="409"/>
    </row>
    <row r="2" spans="1:9" ht="20.25">
      <c r="A2" s="410"/>
      <c r="B2" s="407" t="s">
        <v>14</v>
      </c>
      <c r="C2" s="407"/>
      <c r="D2" s="407"/>
      <c r="E2" s="407"/>
    </row>
    <row r="3" spans="1:9" ht="16.5" customHeight="1">
      <c r="A3" s="410"/>
      <c r="B3" s="408" t="s">
        <v>204</v>
      </c>
      <c r="C3" s="408"/>
      <c r="D3" s="408"/>
      <c r="E3" s="408"/>
    </row>
    <row r="4" spans="1:9" ht="15.75" customHeight="1">
      <c r="A4" s="410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10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10"/>
      <c r="B6" s="26" t="s">
        <v>205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10"/>
      <c r="B7" s="26" t="s">
        <v>208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10"/>
      <c r="B8" s="26" t="s">
        <v>212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10"/>
      <c r="B9" s="26" t="s">
        <v>216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10"/>
      <c r="B10" s="26" t="s">
        <v>220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10"/>
      <c r="B11" s="26" t="s">
        <v>221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10"/>
      <c r="B12" s="26" t="s">
        <v>224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10"/>
      <c r="B13" s="26" t="s">
        <v>229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10"/>
      <c r="B14" s="26" t="s">
        <v>231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10"/>
      <c r="B15" s="26" t="s">
        <v>234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10"/>
      <c r="B16" s="26" t="s">
        <v>241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10"/>
      <c r="B17" s="26" t="s">
        <v>244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10"/>
      <c r="B18" s="26" t="s">
        <v>250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10"/>
      <c r="B19" s="26" t="s">
        <v>251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10"/>
      <c r="B20" s="26" t="s">
        <v>253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10"/>
      <c r="B21" s="26" t="s">
        <v>261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10"/>
      <c r="B22" s="26" t="s">
        <v>263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10"/>
      <c r="B23" s="26" t="s">
        <v>266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10"/>
      <c r="B24" s="26" t="s">
        <v>267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10"/>
      <c r="B25" s="26" t="s">
        <v>275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10"/>
      <c r="B26" s="26" t="s">
        <v>277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10"/>
      <c r="B27" s="26" t="s">
        <v>291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10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410"/>
      <c r="B29" s="26"/>
      <c r="C29" s="224"/>
      <c r="D29" s="224"/>
      <c r="E29" s="225">
        <f t="shared" si="0"/>
        <v>0</v>
      </c>
      <c r="F29" s="2"/>
      <c r="G29" s="245"/>
      <c r="H29" s="21"/>
      <c r="I29" s="21"/>
    </row>
    <row r="30" spans="1:9">
      <c r="A30" s="410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410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410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10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10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10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10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10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10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10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10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10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10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10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10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10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10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10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10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10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10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10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10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10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10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10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10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10"/>
      <c r="B57" s="26"/>
      <c r="C57" s="224"/>
      <c r="D57" s="224"/>
      <c r="E57" s="225">
        <f t="shared" si="0"/>
        <v>0</v>
      </c>
      <c r="F57" s="2"/>
    </row>
    <row r="58" spans="1:9">
      <c r="A58" s="410"/>
      <c r="B58" s="26"/>
      <c r="C58" s="224"/>
      <c r="D58" s="224"/>
      <c r="E58" s="225">
        <f t="shared" si="0"/>
        <v>0</v>
      </c>
      <c r="F58" s="2"/>
    </row>
    <row r="59" spans="1:9">
      <c r="A59" s="410"/>
      <c r="B59" s="26"/>
      <c r="C59" s="224"/>
      <c r="D59" s="224"/>
      <c r="E59" s="225">
        <f t="shared" si="0"/>
        <v>0</v>
      </c>
      <c r="F59" s="2"/>
    </row>
    <row r="60" spans="1:9">
      <c r="A60" s="410"/>
      <c r="B60" s="26"/>
      <c r="C60" s="224"/>
      <c r="D60" s="224"/>
      <c r="E60" s="225">
        <f t="shared" si="0"/>
        <v>0</v>
      </c>
      <c r="F60" s="2"/>
    </row>
    <row r="61" spans="1:9">
      <c r="A61" s="410"/>
      <c r="B61" s="26"/>
      <c r="C61" s="224"/>
      <c r="D61" s="224"/>
      <c r="E61" s="225">
        <f t="shared" si="0"/>
        <v>0</v>
      </c>
      <c r="F61" s="2"/>
    </row>
    <row r="62" spans="1:9">
      <c r="A62" s="410"/>
      <c r="B62" s="26"/>
      <c r="C62" s="224"/>
      <c r="D62" s="224"/>
      <c r="E62" s="225">
        <f t="shared" si="0"/>
        <v>0</v>
      </c>
      <c r="F62" s="2"/>
    </row>
    <row r="63" spans="1:9">
      <c r="A63" s="410"/>
      <c r="B63" s="26"/>
      <c r="C63" s="224"/>
      <c r="D63" s="224"/>
      <c r="E63" s="225">
        <f t="shared" si="0"/>
        <v>0</v>
      </c>
      <c r="F63" s="2"/>
    </row>
    <row r="64" spans="1:9">
      <c r="A64" s="410"/>
      <c r="B64" s="26"/>
      <c r="C64" s="224"/>
      <c r="D64" s="224"/>
      <c r="E64" s="225">
        <f t="shared" si="0"/>
        <v>0</v>
      </c>
      <c r="F64" s="2"/>
    </row>
    <row r="65" spans="1:7">
      <c r="A65" s="410"/>
      <c r="B65" s="26"/>
      <c r="C65" s="224"/>
      <c r="D65" s="224"/>
      <c r="E65" s="225">
        <f t="shared" si="0"/>
        <v>0</v>
      </c>
      <c r="F65" s="2"/>
    </row>
    <row r="66" spans="1:7">
      <c r="A66" s="410"/>
      <c r="B66" s="26"/>
      <c r="C66" s="224"/>
      <c r="D66" s="224"/>
      <c r="E66" s="225">
        <f t="shared" si="0"/>
        <v>0</v>
      </c>
      <c r="F66" s="2"/>
    </row>
    <row r="67" spans="1:7">
      <c r="A67" s="410"/>
      <c r="B67" s="26"/>
      <c r="C67" s="224"/>
      <c r="D67" s="224"/>
      <c r="E67" s="225">
        <f t="shared" si="0"/>
        <v>0</v>
      </c>
      <c r="F67" s="2"/>
    </row>
    <row r="68" spans="1:7">
      <c r="A68" s="410"/>
      <c r="B68" s="26"/>
      <c r="C68" s="224"/>
      <c r="D68" s="224"/>
      <c r="E68" s="225">
        <f t="shared" si="0"/>
        <v>0</v>
      </c>
      <c r="F68" s="2"/>
    </row>
    <row r="69" spans="1:7">
      <c r="A69" s="410"/>
      <c r="B69" s="26"/>
      <c r="C69" s="224"/>
      <c r="D69" s="224"/>
      <c r="E69" s="225">
        <f t="shared" si="0"/>
        <v>0</v>
      </c>
      <c r="F69" s="2"/>
    </row>
    <row r="70" spans="1:7">
      <c r="A70" s="410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10"/>
      <c r="B71" s="26"/>
      <c r="C71" s="224"/>
      <c r="D71" s="224"/>
      <c r="E71" s="225">
        <f t="shared" si="1"/>
        <v>0</v>
      </c>
      <c r="F71" s="2"/>
    </row>
    <row r="72" spans="1:7">
      <c r="A72" s="410"/>
      <c r="B72" s="26"/>
      <c r="C72" s="224"/>
      <c r="D72" s="224"/>
      <c r="E72" s="225">
        <f t="shared" si="1"/>
        <v>0</v>
      </c>
      <c r="F72" s="2"/>
    </row>
    <row r="73" spans="1:7">
      <c r="A73" s="410"/>
      <c r="B73" s="26"/>
      <c r="C73" s="224"/>
      <c r="D73" s="224"/>
      <c r="E73" s="225">
        <f t="shared" si="1"/>
        <v>0</v>
      </c>
      <c r="F73" s="2"/>
    </row>
    <row r="74" spans="1:7">
      <c r="A74" s="410"/>
      <c r="B74" s="26"/>
      <c r="C74" s="224"/>
      <c r="D74" s="224"/>
      <c r="E74" s="225">
        <f t="shared" si="1"/>
        <v>0</v>
      </c>
      <c r="F74" s="2"/>
    </row>
    <row r="75" spans="1:7">
      <c r="A75" s="410"/>
      <c r="B75" s="26"/>
      <c r="C75" s="224"/>
      <c r="D75" s="224"/>
      <c r="E75" s="225">
        <f t="shared" si="1"/>
        <v>0</v>
      </c>
      <c r="F75" s="2"/>
    </row>
    <row r="76" spans="1:7">
      <c r="A76" s="410"/>
      <c r="B76" s="26"/>
      <c r="C76" s="224"/>
      <c r="D76" s="224"/>
      <c r="E76" s="225">
        <f t="shared" si="1"/>
        <v>0</v>
      </c>
      <c r="F76" s="2"/>
    </row>
    <row r="77" spans="1:7">
      <c r="A77" s="410"/>
      <c r="B77" s="26"/>
      <c r="C77" s="224"/>
      <c r="D77" s="224"/>
      <c r="E77" s="225">
        <f t="shared" si="1"/>
        <v>0</v>
      </c>
      <c r="F77" s="2"/>
    </row>
    <row r="78" spans="1:7">
      <c r="A78" s="410"/>
      <c r="B78" s="26"/>
      <c r="C78" s="224"/>
      <c r="D78" s="224"/>
      <c r="E78" s="225">
        <f t="shared" si="1"/>
        <v>0</v>
      </c>
      <c r="F78" s="2"/>
    </row>
    <row r="79" spans="1:7">
      <c r="A79" s="410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10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10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10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10"/>
      <c r="B83" s="31"/>
      <c r="C83" s="225">
        <f>SUM(C5:C72)</f>
        <v>1500000</v>
      </c>
      <c r="D83" s="225">
        <f>SUM(D5:D77)</f>
        <v>1500000</v>
      </c>
      <c r="E83" s="227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1" t="s">
        <v>14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4" s="60" customFormat="1" ht="18">
      <c r="A2" s="412" t="s">
        <v>62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4" s="61" customFormat="1" ht="16.5" thickBot="1">
      <c r="A3" s="413" t="s">
        <v>206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5"/>
      <c r="S3" s="45"/>
      <c r="T3" s="7"/>
      <c r="U3" s="7"/>
      <c r="V3" s="7"/>
      <c r="W3" s="7"/>
      <c r="X3" s="16"/>
    </row>
    <row r="4" spans="1:24" s="62" customFormat="1" ht="12.75" customHeight="1">
      <c r="A4" s="416" t="s">
        <v>27</v>
      </c>
      <c r="B4" s="418" t="s">
        <v>28</v>
      </c>
      <c r="C4" s="420" t="s">
        <v>29</v>
      </c>
      <c r="D4" s="420" t="s">
        <v>30</v>
      </c>
      <c r="E4" s="420" t="s">
        <v>31</v>
      </c>
      <c r="F4" s="420" t="s">
        <v>184</v>
      </c>
      <c r="G4" s="420" t="s">
        <v>32</v>
      </c>
      <c r="H4" s="420" t="s">
        <v>151</v>
      </c>
      <c r="I4" s="420" t="s">
        <v>150</v>
      </c>
      <c r="J4" s="420" t="s">
        <v>33</v>
      </c>
      <c r="K4" s="420" t="s">
        <v>34</v>
      </c>
      <c r="L4" s="420" t="s">
        <v>102</v>
      </c>
      <c r="M4" s="420" t="s">
        <v>243</v>
      </c>
      <c r="N4" s="420" t="s">
        <v>35</v>
      </c>
      <c r="O4" s="424" t="s">
        <v>111</v>
      </c>
      <c r="P4" s="422" t="s">
        <v>254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7"/>
      <c r="B5" s="419"/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5"/>
      <c r="P5" s="423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205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208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212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216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220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221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224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229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231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234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241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242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244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250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251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253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261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263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266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267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275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277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291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9350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1605</v>
      </c>
      <c r="K37" s="94">
        <f t="shared" si="1"/>
        <v>700</v>
      </c>
      <c r="L37" s="94">
        <f t="shared" si="1"/>
        <v>1290</v>
      </c>
      <c r="M37" s="94">
        <f t="shared" si="1"/>
        <v>12800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33396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6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31" t="s">
        <v>14</v>
      </c>
      <c r="B1" s="432"/>
      <c r="C1" s="432"/>
      <c r="D1" s="432"/>
      <c r="E1" s="432"/>
      <c r="F1" s="433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4" t="s">
        <v>207</v>
      </c>
      <c r="B2" s="435"/>
      <c r="C2" s="435"/>
      <c r="D2" s="435"/>
      <c r="E2" s="435"/>
      <c r="F2" s="436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7" t="s">
        <v>61</v>
      </c>
      <c r="B3" s="438"/>
      <c r="C3" s="438"/>
      <c r="D3" s="438"/>
      <c r="E3" s="438"/>
      <c r="F3" s="439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8" t="s">
        <v>0</v>
      </c>
      <c r="B4" s="176" t="s">
        <v>15</v>
      </c>
      <c r="C4" s="329" t="s">
        <v>16</v>
      </c>
      <c r="D4" s="176" t="s">
        <v>17</v>
      </c>
      <c r="E4" s="176" t="s">
        <v>18</v>
      </c>
      <c r="F4" s="33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6" t="s">
        <v>205</v>
      </c>
      <c r="B5" s="327">
        <v>30188</v>
      </c>
      <c r="C5" s="183">
        <v>1091665</v>
      </c>
      <c r="D5" s="327">
        <v>2100</v>
      </c>
      <c r="E5" s="327">
        <f>C5+D5</f>
        <v>1093765</v>
      </c>
      <c r="F5" s="293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208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212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216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220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221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224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229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231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234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241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242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244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250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251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253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261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263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266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267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275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2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277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291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2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7277483</v>
      </c>
      <c r="C33" s="229">
        <f>SUM(C5:C32)</f>
        <v>5250882</v>
      </c>
      <c r="D33" s="228">
        <f>SUM(D5:D32)</f>
        <v>36822</v>
      </c>
      <c r="E33" s="228">
        <f>SUM(E5:E32)</f>
        <v>5287704</v>
      </c>
      <c r="F33" s="228">
        <f>B33-E33</f>
        <v>1989779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8" t="s">
        <v>19</v>
      </c>
      <c r="C35" s="428"/>
      <c r="D35" s="428"/>
      <c r="E35" s="428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2" t="s">
        <v>99</v>
      </c>
      <c r="C37" s="119" t="s">
        <v>100</v>
      </c>
      <c r="D37" s="364">
        <v>16000</v>
      </c>
      <c r="E37" s="293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253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216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203</v>
      </c>
      <c r="D41" s="197">
        <v>6230</v>
      </c>
      <c r="E41" s="168" t="s">
        <v>202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185</v>
      </c>
      <c r="B42" s="52" t="s">
        <v>186</v>
      </c>
      <c r="C42" s="365" t="s">
        <v>187</v>
      </c>
      <c r="D42" s="197">
        <v>40000</v>
      </c>
      <c r="E42" s="167" t="s">
        <v>275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275</v>
      </c>
      <c r="F43" s="125"/>
      <c r="G43" s="429"/>
      <c r="H43" s="429"/>
      <c r="I43" s="429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252</v>
      </c>
      <c r="D44" s="197">
        <v>3500</v>
      </c>
      <c r="E44" s="167" t="s">
        <v>266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1" t="s">
        <v>76</v>
      </c>
      <c r="B46" s="340" t="s">
        <v>106</v>
      </c>
      <c r="C46" s="282"/>
      <c r="D46" s="341">
        <v>85100</v>
      </c>
      <c r="E46" s="283" t="s">
        <v>244</v>
      </c>
      <c r="F46" s="122"/>
      <c r="G46" s="181" t="s">
        <v>67</v>
      </c>
      <c r="H46" s="182"/>
      <c r="I46" s="183">
        <v>30000</v>
      </c>
      <c r="J46" s="119" t="s">
        <v>188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1" t="s">
        <v>76</v>
      </c>
      <c r="B47" s="284" t="s">
        <v>77</v>
      </c>
      <c r="C47" s="285"/>
      <c r="D47" s="286">
        <v>131000</v>
      </c>
      <c r="E47" s="287" t="s">
        <v>277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1" t="s">
        <v>209</v>
      </c>
      <c r="B48" s="289" t="s">
        <v>210</v>
      </c>
      <c r="C48" s="285"/>
      <c r="D48" s="286">
        <v>81566</v>
      </c>
      <c r="E48" s="287" t="s">
        <v>253</v>
      </c>
      <c r="F48" s="123"/>
      <c r="G48" s="178" t="s">
        <v>77</v>
      </c>
      <c r="H48" s="50"/>
      <c r="I48" s="47">
        <v>223715</v>
      </c>
      <c r="J48" s="162" t="s">
        <v>202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1" t="s">
        <v>209</v>
      </c>
      <c r="B49" s="288" t="s">
        <v>70</v>
      </c>
      <c r="C49" s="285"/>
      <c r="D49" s="286">
        <v>99850</v>
      </c>
      <c r="E49" s="287" t="s">
        <v>229</v>
      </c>
      <c r="F49" s="123"/>
      <c r="G49" s="178" t="s">
        <v>194</v>
      </c>
      <c r="H49" s="50"/>
      <c r="I49" s="47">
        <v>20900</v>
      </c>
      <c r="J49" s="162" t="s">
        <v>193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1" t="s">
        <v>79</v>
      </c>
      <c r="B50" s="288" t="s">
        <v>83</v>
      </c>
      <c r="C50" s="285"/>
      <c r="D50" s="286">
        <v>312879</v>
      </c>
      <c r="E50" s="287" t="s">
        <v>291</v>
      </c>
      <c r="F50" s="123"/>
      <c r="G50" s="166" t="s">
        <v>70</v>
      </c>
      <c r="H50" s="51"/>
      <c r="I50" s="160">
        <v>135000</v>
      </c>
      <c r="J50" s="161" t="s">
        <v>192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1" t="s">
        <v>79</v>
      </c>
      <c r="B51" s="288" t="s">
        <v>217</v>
      </c>
      <c r="C51" s="285"/>
      <c r="D51" s="286">
        <v>105693</v>
      </c>
      <c r="E51" s="287" t="s">
        <v>291</v>
      </c>
      <c r="F51" s="123"/>
      <c r="G51" s="178" t="s">
        <v>83</v>
      </c>
      <c r="H51" s="50"/>
      <c r="I51" s="47">
        <v>338280</v>
      </c>
      <c r="J51" s="162" t="s">
        <v>201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1" t="s">
        <v>76</v>
      </c>
      <c r="B52" s="289" t="s">
        <v>237</v>
      </c>
      <c r="C52" s="285"/>
      <c r="D52" s="286">
        <v>25312</v>
      </c>
      <c r="E52" s="290" t="s">
        <v>277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1" t="s">
        <v>278</v>
      </c>
      <c r="B53" s="288" t="s">
        <v>194</v>
      </c>
      <c r="C53" s="285"/>
      <c r="D53" s="286">
        <v>146300</v>
      </c>
      <c r="E53" s="290" t="s">
        <v>277</v>
      </c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1"/>
      <c r="B54" s="289"/>
      <c r="C54" s="285"/>
      <c r="D54" s="286"/>
      <c r="E54" s="290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1"/>
      <c r="B55" s="288"/>
      <c r="C55" s="285"/>
      <c r="D55" s="286"/>
      <c r="E55" s="290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393"/>
      <c r="B56" s="400" t="s">
        <v>288</v>
      </c>
      <c r="C56" s="383" t="s">
        <v>289</v>
      </c>
      <c r="D56" s="384">
        <v>8072</v>
      </c>
      <c r="E56" s="385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6" t="s">
        <v>74</v>
      </c>
      <c r="B57" s="267" t="s">
        <v>75</v>
      </c>
      <c r="C57" s="268"/>
      <c r="D57" s="269">
        <v>620810</v>
      </c>
      <c r="E57" s="270" t="s">
        <v>291</v>
      </c>
      <c r="F57" s="123"/>
      <c r="G57" s="178" t="s">
        <v>75</v>
      </c>
      <c r="H57" s="50"/>
      <c r="I57" s="47">
        <v>300000</v>
      </c>
      <c r="J57" s="162" t="s">
        <v>202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6" t="s">
        <v>68</v>
      </c>
      <c r="B58" s="273" t="s">
        <v>167</v>
      </c>
      <c r="C58" s="268"/>
      <c r="D58" s="269">
        <v>310000</v>
      </c>
      <c r="E58" s="271" t="s">
        <v>291</v>
      </c>
      <c r="F58" s="123"/>
      <c r="G58" s="178" t="s">
        <v>84</v>
      </c>
      <c r="H58" s="50"/>
      <c r="I58" s="47">
        <v>40000</v>
      </c>
      <c r="J58" s="162" t="s">
        <v>202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6" t="s">
        <v>68</v>
      </c>
      <c r="B59" s="267" t="s">
        <v>94</v>
      </c>
      <c r="C59" s="268"/>
      <c r="D59" s="269">
        <v>31230</v>
      </c>
      <c r="E59" s="271" t="s">
        <v>229</v>
      </c>
      <c r="F59" s="123"/>
      <c r="G59" s="178" t="s">
        <v>118</v>
      </c>
      <c r="H59" s="50"/>
      <c r="I59" s="47">
        <v>95000</v>
      </c>
      <c r="J59" s="162" t="s">
        <v>202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6" t="s">
        <v>232</v>
      </c>
      <c r="B60" s="273" t="s">
        <v>233</v>
      </c>
      <c r="C60" s="268"/>
      <c r="D60" s="269">
        <v>3000</v>
      </c>
      <c r="E60" s="270" t="s">
        <v>267</v>
      </c>
      <c r="F60" s="123"/>
      <c r="G60" s="166" t="s">
        <v>80</v>
      </c>
      <c r="H60" s="51"/>
      <c r="I60" s="160">
        <v>40000</v>
      </c>
      <c r="J60" s="161" t="s">
        <v>190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6" t="s">
        <v>68</v>
      </c>
      <c r="B61" s="272" t="s">
        <v>80</v>
      </c>
      <c r="C61" s="268"/>
      <c r="D61" s="269">
        <v>69500</v>
      </c>
      <c r="E61" s="270" t="s">
        <v>291</v>
      </c>
      <c r="F61" s="125"/>
      <c r="G61" s="178" t="s">
        <v>94</v>
      </c>
      <c r="H61" s="50"/>
      <c r="I61" s="47">
        <v>350680</v>
      </c>
      <c r="J61" s="162" t="s">
        <v>202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6" t="s">
        <v>74</v>
      </c>
      <c r="B62" s="267" t="s">
        <v>264</v>
      </c>
      <c r="C62" s="268"/>
      <c r="D62" s="269">
        <v>40000</v>
      </c>
      <c r="E62" s="280" t="s">
        <v>263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6"/>
      <c r="B63" s="267"/>
      <c r="C63" s="268"/>
      <c r="D63" s="269"/>
      <c r="E63" s="271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6"/>
      <c r="B64" s="267"/>
      <c r="C64" s="268"/>
      <c r="D64" s="269"/>
      <c r="E64" s="271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6"/>
      <c r="B65" s="267"/>
      <c r="C65" s="268"/>
      <c r="D65" s="269"/>
      <c r="E65" s="271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6"/>
      <c r="B66" s="267"/>
      <c r="C66" s="268"/>
      <c r="D66" s="269"/>
      <c r="E66" s="270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6"/>
      <c r="B67" s="267"/>
      <c r="C67" s="268"/>
      <c r="D67" s="269"/>
      <c r="E67" s="271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0" t="s">
        <v>65</v>
      </c>
      <c r="B68" s="261" t="s">
        <v>69</v>
      </c>
      <c r="C68" s="262"/>
      <c r="D68" s="337">
        <v>317198</v>
      </c>
      <c r="E68" s="265" t="s">
        <v>291</v>
      </c>
      <c r="F68" s="123"/>
      <c r="G68" s="178" t="s">
        <v>69</v>
      </c>
      <c r="H68" s="50"/>
      <c r="I68" s="47">
        <v>331480</v>
      </c>
      <c r="J68" s="47" t="s">
        <v>193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0" t="s">
        <v>65</v>
      </c>
      <c r="B69" s="261" t="s">
        <v>66</v>
      </c>
      <c r="C69" s="262"/>
      <c r="D69" s="337">
        <v>366037</v>
      </c>
      <c r="E69" s="265" t="s">
        <v>277</v>
      </c>
      <c r="F69" s="55"/>
      <c r="G69" s="178" t="s">
        <v>66</v>
      </c>
      <c r="H69" s="50"/>
      <c r="I69" s="47">
        <v>259160</v>
      </c>
      <c r="J69" s="111" t="s">
        <v>202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0" t="s">
        <v>65</v>
      </c>
      <c r="B70" s="261" t="s">
        <v>78</v>
      </c>
      <c r="C70" s="262"/>
      <c r="D70" s="337">
        <v>565678</v>
      </c>
      <c r="E70" s="265" t="s">
        <v>277</v>
      </c>
      <c r="F70" s="296"/>
      <c r="G70" s="166" t="s">
        <v>78</v>
      </c>
      <c r="H70" s="51"/>
      <c r="I70" s="160">
        <v>327740</v>
      </c>
      <c r="J70" s="161" t="s">
        <v>202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0" t="s">
        <v>65</v>
      </c>
      <c r="B71" s="261" t="s">
        <v>105</v>
      </c>
      <c r="C71" s="262"/>
      <c r="D71" s="337">
        <v>96565</v>
      </c>
      <c r="E71" s="274" t="s">
        <v>275</v>
      </c>
      <c r="F71" s="296"/>
      <c r="G71" s="302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0" t="s">
        <v>65</v>
      </c>
      <c r="B72" s="261" t="s">
        <v>101</v>
      </c>
      <c r="C72" s="262"/>
      <c r="D72" s="337">
        <v>533204</v>
      </c>
      <c r="E72" s="264" t="s">
        <v>277</v>
      </c>
      <c r="F72" s="125"/>
      <c r="G72" s="166" t="s">
        <v>101</v>
      </c>
      <c r="H72" s="51"/>
      <c r="I72" s="160">
        <v>291330</v>
      </c>
      <c r="J72" s="161" t="s">
        <v>201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0" t="s">
        <v>65</v>
      </c>
      <c r="B73" s="261" t="s">
        <v>82</v>
      </c>
      <c r="C73" s="262"/>
      <c r="D73" s="337">
        <v>465242</v>
      </c>
      <c r="E73" s="265" t="s">
        <v>291</v>
      </c>
      <c r="F73" s="125"/>
      <c r="G73" s="178" t="s">
        <v>82</v>
      </c>
      <c r="H73" s="50"/>
      <c r="I73" s="47">
        <v>227650</v>
      </c>
      <c r="J73" s="162" t="s">
        <v>202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0" t="s">
        <v>65</v>
      </c>
      <c r="B74" s="261" t="s">
        <v>238</v>
      </c>
      <c r="C74" s="262"/>
      <c r="D74" s="337">
        <v>61308</v>
      </c>
      <c r="E74" s="265" t="s">
        <v>234</v>
      </c>
      <c r="F74" s="296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0" t="s">
        <v>65</v>
      </c>
      <c r="B75" s="261" t="s">
        <v>248</v>
      </c>
      <c r="C75" s="262"/>
      <c r="D75" s="337">
        <v>3000</v>
      </c>
      <c r="E75" s="265" t="s">
        <v>267</v>
      </c>
      <c r="F75" s="296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0"/>
      <c r="B76" s="261"/>
      <c r="C76" s="262"/>
      <c r="D76" s="263"/>
      <c r="E76" s="265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0"/>
      <c r="B77" s="261"/>
      <c r="C77" s="262"/>
      <c r="D77" s="263"/>
      <c r="E77" s="265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0"/>
      <c r="B78" s="261"/>
      <c r="C78" s="262"/>
      <c r="D78" s="263"/>
      <c r="E78" s="274"/>
      <c r="F78" s="123"/>
      <c r="G78" s="178" t="s">
        <v>119</v>
      </c>
      <c r="H78" s="50" t="s">
        <v>149</v>
      </c>
      <c r="I78" s="47">
        <v>3840</v>
      </c>
      <c r="J78" s="162" t="s">
        <v>197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0"/>
      <c r="B79" s="261"/>
      <c r="C79" s="262"/>
      <c r="D79" s="263"/>
      <c r="E79" s="264"/>
      <c r="F79" s="123"/>
      <c r="G79" s="178" t="s">
        <v>123</v>
      </c>
      <c r="H79" s="50" t="s">
        <v>203</v>
      </c>
      <c r="I79" s="47">
        <v>6230</v>
      </c>
      <c r="J79" s="162" t="s">
        <v>202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0"/>
      <c r="B80" s="261"/>
      <c r="C80" s="262"/>
      <c r="D80" s="263"/>
      <c r="E80" s="265"/>
      <c r="F80" s="123" t="s">
        <v>12</v>
      </c>
      <c r="G80" s="178" t="s">
        <v>186</v>
      </c>
      <c r="H80" s="50" t="s">
        <v>187</v>
      </c>
      <c r="I80" s="47">
        <v>8000</v>
      </c>
      <c r="J80" s="162" t="s">
        <v>189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195</v>
      </c>
      <c r="H81" s="50" t="s">
        <v>196</v>
      </c>
      <c r="I81" s="47">
        <v>2000</v>
      </c>
      <c r="J81" s="162" t="s">
        <v>193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81"/>
      <c r="B84" s="386" t="s">
        <v>259</v>
      </c>
      <c r="C84" s="383"/>
      <c r="D84" s="384">
        <v>496960</v>
      </c>
      <c r="E84" s="385" t="s">
        <v>253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81" t="s">
        <v>272</v>
      </c>
      <c r="B85" s="382" t="s">
        <v>258</v>
      </c>
      <c r="C85" s="383" t="s">
        <v>268</v>
      </c>
      <c r="D85" s="384">
        <v>16000</v>
      </c>
      <c r="E85" s="385" t="s">
        <v>253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393"/>
      <c r="B87" s="382" t="s">
        <v>269</v>
      </c>
      <c r="C87" s="383"/>
      <c r="D87" s="384">
        <v>370800</v>
      </c>
      <c r="E87" s="385" t="s">
        <v>267</v>
      </c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93" t="s">
        <v>271</v>
      </c>
      <c r="B88" s="394" t="s">
        <v>270</v>
      </c>
      <c r="C88" s="383" t="s">
        <v>268</v>
      </c>
      <c r="D88" s="384">
        <v>21000</v>
      </c>
      <c r="E88" s="385" t="s">
        <v>277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8" t="s">
        <v>280</v>
      </c>
      <c r="B90" s="261" t="s">
        <v>281</v>
      </c>
      <c r="C90" s="262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8" t="s">
        <v>282</v>
      </c>
      <c r="B91" s="261" t="s">
        <v>283</v>
      </c>
      <c r="C91" s="262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60" t="s">
        <v>78</v>
      </c>
      <c r="B92" s="261" t="s">
        <v>281</v>
      </c>
      <c r="C92" s="262">
        <v>6000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60" t="s">
        <v>284</v>
      </c>
      <c r="B93" s="261" t="s">
        <v>285</v>
      </c>
      <c r="C93" s="262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60" t="s">
        <v>286</v>
      </c>
      <c r="B94" s="399" t="s">
        <v>287</v>
      </c>
      <c r="C94" s="262">
        <v>1200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6" t="s">
        <v>25</v>
      </c>
      <c r="B119" s="427"/>
      <c r="C119" s="430"/>
      <c r="D119" s="201">
        <f>SUM(D37:D118)</f>
        <v>5521064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6" t="s">
        <v>26</v>
      </c>
      <c r="B121" s="427"/>
      <c r="C121" s="427"/>
      <c r="D121" s="201">
        <f>D119+L121</f>
        <v>5521064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17" zoomScaleNormal="100" workbookViewId="0">
      <selection activeCell="G31" sqref="G31"/>
    </sheetView>
  </sheetViews>
  <sheetFormatPr defaultColWidth="9.140625" defaultRowHeight="12.75"/>
  <cols>
    <col min="1" max="1" width="46.5703125" style="1" bestFit="1" customWidth="1"/>
    <col min="2" max="2" width="16.5703125" style="13" bestFit="1" customWidth="1"/>
    <col min="3" max="3" width="2.140625" style="1" customWidth="1"/>
    <col min="4" max="4" width="45.285156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7" t="s">
        <v>85</v>
      </c>
      <c r="B1" s="458"/>
      <c r="C1" s="458"/>
      <c r="D1" s="458"/>
      <c r="E1" s="459"/>
      <c r="F1" s="5"/>
      <c r="G1" s="5"/>
      <c r="H1" s="5"/>
      <c r="I1" s="452"/>
      <c r="J1" s="452"/>
      <c r="K1" s="452"/>
    </row>
    <row r="2" spans="1:18" ht="20.25">
      <c r="A2" s="466" t="s">
        <v>60</v>
      </c>
      <c r="B2" s="467"/>
      <c r="C2" s="467"/>
      <c r="D2" s="467"/>
      <c r="E2" s="468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60" t="s">
        <v>293</v>
      </c>
      <c r="B3" s="461"/>
      <c r="C3" s="461"/>
      <c r="D3" s="461"/>
      <c r="E3" s="462"/>
      <c r="F3" s="5"/>
      <c r="G3" s="10"/>
      <c r="H3" s="10"/>
      <c r="I3" s="24" t="s">
        <v>90</v>
      </c>
      <c r="J3" s="303">
        <v>30000</v>
      </c>
      <c r="K3" s="295">
        <v>10000</v>
      </c>
      <c r="L3" s="303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9" t="s">
        <v>63</v>
      </c>
      <c r="B4" s="470"/>
      <c r="C4" s="470"/>
      <c r="D4" s="470"/>
      <c r="E4" s="471"/>
      <c r="F4" s="5"/>
      <c r="G4" s="40"/>
      <c r="H4" s="40"/>
      <c r="I4" s="24" t="s">
        <v>91</v>
      </c>
      <c r="J4" s="303">
        <v>9000</v>
      </c>
      <c r="K4" s="303">
        <v>5900</v>
      </c>
      <c r="L4" s="303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11992224</v>
      </c>
      <c r="F5" s="33"/>
      <c r="G5" s="234"/>
      <c r="H5" s="234"/>
      <c r="I5" s="24" t="s">
        <v>86</v>
      </c>
      <c r="J5" s="303">
        <v>24500</v>
      </c>
      <c r="K5" s="295">
        <v>10000</v>
      </c>
      <c r="L5" s="303">
        <f t="shared" si="0"/>
        <v>34500</v>
      </c>
      <c r="M5" s="24" t="s">
        <v>92</v>
      </c>
      <c r="O5" s="7"/>
      <c r="P5" s="7"/>
      <c r="Q5" s="338">
        <v>40500</v>
      </c>
      <c r="R5" s="338" t="s">
        <v>198</v>
      </c>
    </row>
    <row r="6" spans="1:18" ht="21.75">
      <c r="A6" s="237" t="s">
        <v>6</v>
      </c>
      <c r="B6" s="222">
        <v>135545</v>
      </c>
      <c r="C6" s="39"/>
      <c r="D6" s="37" t="s">
        <v>191</v>
      </c>
      <c r="E6" s="238">
        <v>81659</v>
      </c>
      <c r="F6" s="7"/>
      <c r="G6" s="279"/>
      <c r="H6" s="231"/>
      <c r="I6" s="24" t="s">
        <v>86</v>
      </c>
      <c r="J6" s="303">
        <v>29500</v>
      </c>
      <c r="K6" s="295">
        <v>10000</v>
      </c>
      <c r="L6" s="303">
        <f t="shared" si="0"/>
        <v>39500</v>
      </c>
      <c r="M6" s="24" t="s">
        <v>92</v>
      </c>
      <c r="N6" s="7"/>
      <c r="P6" s="7"/>
      <c r="Q6" s="338">
        <v>35000</v>
      </c>
      <c r="R6" s="338" t="s">
        <v>199</v>
      </c>
    </row>
    <row r="7" spans="1:18" ht="21.75">
      <c r="A7" s="239"/>
      <c r="B7" s="222"/>
      <c r="C7" s="39"/>
      <c r="D7" s="37" t="s">
        <v>64</v>
      </c>
      <c r="E7" s="238">
        <v>680766</v>
      </c>
      <c r="F7" s="7"/>
      <c r="G7" s="278"/>
      <c r="H7" s="231"/>
      <c r="I7" s="303" t="s">
        <v>86</v>
      </c>
      <c r="J7" s="303">
        <v>35000</v>
      </c>
      <c r="K7" s="303">
        <v>10000</v>
      </c>
      <c r="L7" s="303">
        <f t="shared" si="0"/>
        <v>45000</v>
      </c>
      <c r="M7" s="303" t="s">
        <v>92</v>
      </c>
      <c r="N7" s="304" t="s">
        <v>98</v>
      </c>
      <c r="P7" s="7"/>
      <c r="Q7" s="338">
        <v>28100</v>
      </c>
      <c r="R7" s="338" t="s">
        <v>200</v>
      </c>
    </row>
    <row r="8" spans="1:18" ht="21.75">
      <c r="A8" s="237"/>
      <c r="B8" s="222"/>
      <c r="C8" s="37"/>
      <c r="D8" s="350"/>
      <c r="E8" s="238"/>
      <c r="F8" s="7"/>
      <c r="G8" s="218"/>
      <c r="H8" s="218"/>
      <c r="I8" s="303" t="s">
        <v>86</v>
      </c>
      <c r="J8" s="303"/>
      <c r="K8" s="303">
        <v>10000</v>
      </c>
      <c r="L8" s="303">
        <f t="shared" si="0"/>
        <v>10000</v>
      </c>
      <c r="M8" s="303" t="s">
        <v>78</v>
      </c>
      <c r="N8" s="304" t="s">
        <v>103</v>
      </c>
      <c r="O8" s="7"/>
      <c r="P8" s="7"/>
      <c r="Q8" s="339">
        <f>SUM(Q5:Q7)</f>
        <v>103600</v>
      </c>
      <c r="R8" s="295" t="s">
        <v>4</v>
      </c>
    </row>
    <row r="9" spans="1:18" ht="23.25">
      <c r="A9" s="237" t="s">
        <v>81</v>
      </c>
      <c r="B9" s="222">
        <v>33396</v>
      </c>
      <c r="C9" s="38"/>
      <c r="D9" s="350" t="s">
        <v>11</v>
      </c>
      <c r="E9" s="255">
        <v>5521064</v>
      </c>
      <c r="F9" s="7"/>
      <c r="G9" s="219" t="s">
        <v>279</v>
      </c>
      <c r="H9" s="104"/>
      <c r="I9" s="303" t="s">
        <v>110</v>
      </c>
      <c r="J9" s="303">
        <v>19250</v>
      </c>
      <c r="K9" s="303">
        <v>0</v>
      </c>
      <c r="L9" s="303">
        <f t="shared" si="0"/>
        <v>19250</v>
      </c>
      <c r="M9" s="24" t="s">
        <v>78</v>
      </c>
      <c r="N9" s="304" t="s">
        <v>109</v>
      </c>
      <c r="O9" s="7"/>
      <c r="P9" s="7"/>
      <c r="Q9" s="7"/>
      <c r="R9" s="7"/>
    </row>
    <row r="10" spans="1:18" ht="23.25">
      <c r="A10" s="237" t="s">
        <v>292</v>
      </c>
      <c r="B10" s="222">
        <v>16000</v>
      </c>
      <c r="C10" s="38"/>
      <c r="D10" s="350" t="s">
        <v>235</v>
      </c>
      <c r="E10" s="336">
        <v>-5528264</v>
      </c>
      <c r="F10" s="7"/>
      <c r="G10" s="218"/>
      <c r="H10" s="218"/>
      <c r="I10" s="24" t="s">
        <v>114</v>
      </c>
      <c r="J10" s="303">
        <v>16500</v>
      </c>
      <c r="K10" s="303">
        <v>0</v>
      </c>
      <c r="L10" s="303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4" t="s">
        <v>104</v>
      </c>
      <c r="B11" s="310">
        <f>B6-B9-B10</f>
        <v>86149</v>
      </c>
      <c r="C11" s="38"/>
      <c r="D11" s="37"/>
      <c r="E11" s="240"/>
      <c r="F11" s="7"/>
      <c r="G11" s="218"/>
      <c r="H11" s="218"/>
      <c r="I11" s="294" t="s">
        <v>86</v>
      </c>
      <c r="J11" s="31">
        <v>29500</v>
      </c>
      <c r="K11" s="31">
        <v>10000</v>
      </c>
      <c r="L11" s="303">
        <f t="shared" si="0"/>
        <v>39500</v>
      </c>
      <c r="M11" s="31" t="s">
        <v>83</v>
      </c>
      <c r="N11" s="294" t="s">
        <v>134</v>
      </c>
      <c r="O11" s="7"/>
      <c r="P11" s="7"/>
      <c r="Q11" s="7"/>
      <c r="R11" s="7"/>
    </row>
    <row r="12" spans="1:18" ht="21.75">
      <c r="A12" s="239"/>
      <c r="B12" s="222"/>
      <c r="C12" s="38"/>
      <c r="D12" s="299" t="s">
        <v>137</v>
      </c>
      <c r="E12" s="300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5">
        <v>10000</v>
      </c>
      <c r="L12" s="303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49"/>
      <c r="B13" s="301"/>
      <c r="C13" s="38"/>
      <c r="D13" s="299" t="s">
        <v>126</v>
      </c>
      <c r="E13" s="300">
        <v>36170</v>
      </c>
      <c r="F13" s="7"/>
      <c r="G13" s="218"/>
      <c r="H13" s="219"/>
      <c r="I13" s="294" t="s">
        <v>132</v>
      </c>
      <c r="J13" s="31"/>
      <c r="K13" s="295">
        <v>10000</v>
      </c>
      <c r="L13" s="303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9" t="s">
        <v>112</v>
      </c>
      <c r="E14" s="300">
        <v>175600</v>
      </c>
      <c r="F14" s="7"/>
      <c r="G14" s="247" t="s">
        <v>12</v>
      </c>
      <c r="H14" s="220"/>
      <c r="I14" s="294" t="s">
        <v>131</v>
      </c>
      <c r="J14" s="31"/>
      <c r="K14" s="31">
        <v>10000</v>
      </c>
      <c r="L14" s="303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/>
      <c r="B15" s="222"/>
      <c r="C15" s="38"/>
      <c r="D15" s="299" t="s">
        <v>181</v>
      </c>
      <c r="E15" s="300">
        <v>48780</v>
      </c>
      <c r="F15" s="7"/>
      <c r="G15" s="248"/>
      <c r="H15" s="220"/>
      <c r="I15" s="31"/>
      <c r="J15" s="31"/>
      <c r="K15" s="31"/>
      <c r="L15" s="303">
        <f t="shared" si="0"/>
        <v>0</v>
      </c>
      <c r="M15" s="31"/>
      <c r="N15" s="305"/>
      <c r="O15" s="7"/>
      <c r="P15" s="7"/>
      <c r="Q15" s="7"/>
      <c r="R15" s="7"/>
    </row>
    <row r="16" spans="1:18" ht="21.75">
      <c r="A16" s="239"/>
      <c r="B16" s="301"/>
      <c r="C16" s="38"/>
      <c r="D16" s="256"/>
      <c r="E16" s="257"/>
      <c r="F16" s="5"/>
      <c r="G16" s="12"/>
      <c r="H16" s="277"/>
      <c r="I16" s="31"/>
      <c r="J16" s="31"/>
      <c r="K16" s="31"/>
      <c r="L16" s="303">
        <f t="shared" si="0"/>
        <v>0</v>
      </c>
      <c r="M16" s="31"/>
      <c r="N16" s="305"/>
      <c r="O16" s="7"/>
      <c r="P16" s="7"/>
      <c r="Q16" s="7"/>
      <c r="R16" s="7"/>
    </row>
    <row r="17" spans="1:18" ht="21.75">
      <c r="A17" s="237" t="s">
        <v>5</v>
      </c>
      <c r="B17" s="223">
        <f>B5+B11</f>
        <v>13086149</v>
      </c>
      <c r="C17" s="38"/>
      <c r="D17" s="38" t="s">
        <v>7</v>
      </c>
      <c r="E17" s="240">
        <f>SUM(E5:E16)</f>
        <v>13086149</v>
      </c>
      <c r="F17" s="5"/>
      <c r="G17" s="105">
        <f>B17-E17</f>
        <v>0</v>
      </c>
      <c r="H17" s="277"/>
      <c r="I17" s="445" t="s">
        <v>135</v>
      </c>
      <c r="J17" s="445"/>
      <c r="K17" s="445"/>
      <c r="L17" s="306">
        <f>SUM(L3:L16)</f>
        <v>311650</v>
      </c>
      <c r="M17" s="306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7"/>
      <c r="I18" s="453" t="s">
        <v>96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3" t="s">
        <v>13</v>
      </c>
      <c r="B19" s="464"/>
      <c r="C19" s="464"/>
      <c r="D19" s="464"/>
      <c r="E19" s="465"/>
      <c r="F19" s="5"/>
      <c r="G19" s="8"/>
      <c r="H19" s="8"/>
      <c r="I19" s="448" t="s">
        <v>159</v>
      </c>
      <c r="J19" s="448"/>
      <c r="K19" s="44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1" t="s">
        <v>177</v>
      </c>
      <c r="B20" s="333">
        <v>312879</v>
      </c>
      <c r="C20" s="244"/>
      <c r="D20" s="258" t="s">
        <v>171</v>
      </c>
      <c r="E20" s="259">
        <v>565676</v>
      </c>
      <c r="F20" s="5"/>
      <c r="G20" s="16"/>
      <c r="H20" s="16"/>
      <c r="I20" s="441" t="s">
        <v>139</v>
      </c>
      <c r="J20" s="441"/>
      <c r="K20" s="441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265</v>
      </c>
      <c r="B21" s="113">
        <v>40000</v>
      </c>
      <c r="C21" s="37"/>
      <c r="D21" s="233" t="s">
        <v>169</v>
      </c>
      <c r="E21" s="242">
        <v>328398</v>
      </c>
      <c r="G21" s="17"/>
      <c r="H21" s="17"/>
      <c r="I21" s="454" t="s">
        <v>158</v>
      </c>
      <c r="J21" s="455"/>
      <c r="K21" s="45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176</v>
      </c>
      <c r="B22" s="113">
        <v>590615</v>
      </c>
      <c r="C22" s="37"/>
      <c r="D22" s="233" t="s">
        <v>170</v>
      </c>
      <c r="E22" s="242">
        <v>366037</v>
      </c>
      <c r="I22" s="448" t="s">
        <v>161</v>
      </c>
      <c r="J22" s="448"/>
      <c r="K22" s="448"/>
      <c r="L22" s="335">
        <v>20000</v>
      </c>
      <c r="M22" s="335"/>
      <c r="N22" s="7"/>
      <c r="O22" s="7"/>
      <c r="P22" s="7"/>
      <c r="Q22" s="7"/>
      <c r="R22" s="7"/>
    </row>
    <row r="23" spans="1:18" ht="21.75" customHeight="1">
      <c r="A23" s="243" t="s">
        <v>223</v>
      </c>
      <c r="B23" s="113">
        <v>161000</v>
      </c>
      <c r="C23" s="37"/>
      <c r="D23" s="233" t="s">
        <v>173</v>
      </c>
      <c r="E23" s="242">
        <v>537194</v>
      </c>
      <c r="I23" s="442" t="s">
        <v>182</v>
      </c>
      <c r="J23" s="443"/>
      <c r="K23" s="444"/>
      <c r="L23" s="335">
        <v>40000</v>
      </c>
      <c r="M23" s="335"/>
      <c r="N23" s="7"/>
      <c r="O23" s="7"/>
      <c r="P23" s="7"/>
      <c r="Q23" s="7"/>
      <c r="R23" s="7"/>
    </row>
    <row r="24" spans="1:18" ht="21.75" customHeight="1">
      <c r="A24" s="243" t="s">
        <v>239</v>
      </c>
      <c r="B24" s="113">
        <v>25312</v>
      </c>
      <c r="C24" s="37"/>
      <c r="D24" s="297" t="s">
        <v>174</v>
      </c>
      <c r="E24" s="298">
        <v>495242</v>
      </c>
      <c r="I24" s="448" t="s">
        <v>219</v>
      </c>
      <c r="J24" s="448"/>
      <c r="K24" s="448"/>
      <c r="L24" s="320">
        <v>30000</v>
      </c>
      <c r="M24" s="320"/>
      <c r="N24" s="7"/>
      <c r="O24" s="7"/>
      <c r="P24" s="7"/>
      <c r="Q24" s="7"/>
      <c r="R24" s="7"/>
    </row>
    <row r="25" spans="1:18" ht="21.75">
      <c r="A25" s="332" t="s">
        <v>178</v>
      </c>
      <c r="B25" s="334">
        <v>85100</v>
      </c>
      <c r="C25" s="114"/>
      <c r="D25" s="233" t="s">
        <v>172</v>
      </c>
      <c r="E25" s="242">
        <v>96565</v>
      </c>
      <c r="I25" s="448" t="s">
        <v>276</v>
      </c>
      <c r="J25" s="448"/>
      <c r="K25" s="448"/>
      <c r="L25" s="320">
        <v>20000</v>
      </c>
      <c r="M25" s="320"/>
      <c r="N25" s="7"/>
      <c r="O25" s="7"/>
      <c r="P25" s="7"/>
      <c r="Q25" s="7"/>
      <c r="R25" s="7"/>
    </row>
    <row r="26" spans="1:18" ht="21.75">
      <c r="A26" s="344" t="s">
        <v>211</v>
      </c>
      <c r="B26" s="345">
        <v>84566</v>
      </c>
      <c r="C26" s="346"/>
      <c r="D26" s="347" t="s">
        <v>240</v>
      </c>
      <c r="E26" s="348">
        <v>61308</v>
      </c>
      <c r="I26" s="445" t="s">
        <v>162</v>
      </c>
      <c r="J26" s="445"/>
      <c r="K26" s="445"/>
      <c r="L26" s="306">
        <f>L17-L18-L19-L20-L21-L22-L23-L24-L25</f>
        <v>78150</v>
      </c>
      <c r="M26" s="306"/>
      <c r="N26" s="7"/>
      <c r="O26" s="7"/>
      <c r="P26" s="7"/>
      <c r="Q26" s="7"/>
      <c r="R26" s="7"/>
    </row>
    <row r="27" spans="1:18" s="254" customFormat="1" ht="21.75">
      <c r="A27" s="344" t="s">
        <v>222</v>
      </c>
      <c r="B27" s="345">
        <v>81850</v>
      </c>
      <c r="C27" s="346"/>
      <c r="D27" s="347" t="s">
        <v>175</v>
      </c>
      <c r="E27" s="348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218</v>
      </c>
      <c r="B28" s="113">
        <v>161693</v>
      </c>
      <c r="C28" s="114"/>
      <c r="D28" s="233" t="s">
        <v>230</v>
      </c>
      <c r="E28" s="242">
        <v>31230</v>
      </c>
      <c r="I28" s="449" t="s">
        <v>227</v>
      </c>
      <c r="J28" s="450"/>
      <c r="K28" s="450"/>
      <c r="L28" s="450"/>
      <c r="M28" s="451"/>
    </row>
    <row r="29" spans="1:18" ht="20.100000000000001" customHeight="1">
      <c r="A29" s="243" t="s">
        <v>290</v>
      </c>
      <c r="B29" s="113">
        <v>146300</v>
      </c>
      <c r="C29" s="114"/>
      <c r="D29" s="233" t="s">
        <v>249</v>
      </c>
      <c r="E29" s="242">
        <v>30000</v>
      </c>
      <c r="I29" s="446" t="s">
        <v>126</v>
      </c>
      <c r="J29" s="446"/>
      <c r="K29" s="447"/>
      <c r="L29" s="355">
        <v>213170</v>
      </c>
      <c r="M29" s="356"/>
      <c r="N29" s="7"/>
      <c r="O29" s="7"/>
      <c r="P29" s="7"/>
      <c r="Q29" s="7"/>
      <c r="R29" s="7"/>
    </row>
    <row r="30" spans="1:18" s="254" customFormat="1" ht="20.100000000000001" customHeight="1">
      <c r="A30" s="243" t="s">
        <v>164</v>
      </c>
      <c r="B30" s="113">
        <v>44100</v>
      </c>
      <c r="C30" s="114"/>
      <c r="D30" s="233" t="s">
        <v>168</v>
      </c>
      <c r="E30" s="242">
        <v>300000</v>
      </c>
      <c r="I30" s="396"/>
      <c r="J30" s="396"/>
      <c r="K30" s="397"/>
      <c r="L30" s="355"/>
      <c r="M30" s="356"/>
      <c r="N30" s="7"/>
      <c r="O30" s="7"/>
      <c r="P30" s="7"/>
      <c r="Q30" s="7"/>
      <c r="R30" s="7"/>
    </row>
    <row r="31" spans="1:18" ht="21.75">
      <c r="A31" s="395" t="s">
        <v>273</v>
      </c>
      <c r="B31" s="113">
        <v>33000</v>
      </c>
      <c r="C31" s="114"/>
      <c r="D31" s="233"/>
      <c r="E31" s="242"/>
      <c r="I31" s="440" t="s">
        <v>153</v>
      </c>
      <c r="J31" s="441"/>
      <c r="K31" s="441"/>
      <c r="L31" s="353">
        <v>79500</v>
      </c>
      <c r="M31" s="353" t="s">
        <v>228</v>
      </c>
      <c r="N31" s="7"/>
      <c r="O31" s="7"/>
      <c r="P31" s="7"/>
      <c r="Q31" s="7"/>
      <c r="R31" s="7"/>
    </row>
    <row r="32" spans="1:18" ht="22.5" thickBot="1">
      <c r="A32" s="401" t="s">
        <v>260</v>
      </c>
      <c r="B32" s="402">
        <v>496960</v>
      </c>
      <c r="C32" s="403"/>
      <c r="D32" s="404" t="s">
        <v>274</v>
      </c>
      <c r="E32" s="405">
        <v>370800</v>
      </c>
      <c r="I32" s="440" t="s">
        <v>153</v>
      </c>
      <c r="J32" s="441"/>
      <c r="K32" s="441"/>
      <c r="L32" s="353">
        <v>47500</v>
      </c>
      <c r="M32" s="353" t="s">
        <v>154</v>
      </c>
      <c r="N32" s="7"/>
      <c r="O32" s="7"/>
      <c r="P32" s="7"/>
      <c r="Q32" s="7"/>
      <c r="R32" s="7"/>
    </row>
    <row r="33" spans="1:18">
      <c r="A33" s="5"/>
      <c r="B33" s="32"/>
      <c r="C33" s="5"/>
      <c r="D33" s="367"/>
      <c r="E33" s="368"/>
      <c r="I33" s="440" t="s">
        <v>153</v>
      </c>
      <c r="J33" s="441"/>
      <c r="K33" s="441"/>
      <c r="L33" s="353">
        <v>50000</v>
      </c>
      <c r="M33" s="353" t="s">
        <v>155</v>
      </c>
      <c r="N33" s="7"/>
      <c r="O33" s="7"/>
      <c r="P33" s="7"/>
      <c r="Q33" s="7"/>
      <c r="R33" s="7"/>
    </row>
    <row r="34" spans="1:18">
      <c r="A34" s="5"/>
      <c r="B34" s="32"/>
      <c r="C34" s="5"/>
      <c r="D34" s="367"/>
      <c r="E34" s="368"/>
      <c r="I34" s="442"/>
      <c r="J34" s="443"/>
      <c r="K34" s="444"/>
      <c r="L34" s="353"/>
      <c r="M34" s="353"/>
      <c r="N34" s="7"/>
      <c r="O34" s="7"/>
      <c r="P34" s="7"/>
      <c r="Q34" s="7"/>
      <c r="R34" s="7"/>
    </row>
    <row r="35" spans="1:18" ht="15.75">
      <c r="I35" s="445" t="s">
        <v>97</v>
      </c>
      <c r="J35" s="445"/>
      <c r="K35" s="445"/>
      <c r="L35" s="352">
        <f>L29-L31-L32-L33-L34</f>
        <v>36170</v>
      </c>
      <c r="M35" s="352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</sheetData>
  <sortState ref="A21:B29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15" sqref="E1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2" t="s">
        <v>148</v>
      </c>
      <c r="B1" s="473"/>
      <c r="C1" s="246">
        <f>C73+G13+E1</f>
        <v>175600</v>
      </c>
      <c r="D1" s="250"/>
      <c r="E1" s="249"/>
    </row>
    <row r="2" spans="1:12" ht="15">
      <c r="A2" s="249"/>
      <c r="B2" s="249"/>
      <c r="C2" s="249"/>
      <c r="D2" s="249"/>
      <c r="E2" s="249"/>
      <c r="F2" s="388" t="s">
        <v>215</v>
      </c>
      <c r="G2" s="389">
        <v>23800</v>
      </c>
      <c r="H2" s="390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70"/>
      <c r="G3" s="317"/>
      <c r="H3" s="371"/>
      <c r="J3" s="476" t="s">
        <v>156</v>
      </c>
      <c r="K3" s="476"/>
      <c r="L3" s="476"/>
    </row>
    <row r="4" spans="1:12">
      <c r="A4" s="24" t="s">
        <v>208</v>
      </c>
      <c r="B4" s="24" t="s">
        <v>165</v>
      </c>
      <c r="C4" s="319">
        <v>4400</v>
      </c>
      <c r="D4" s="24"/>
      <c r="E4" s="60"/>
      <c r="F4" s="391"/>
      <c r="G4" s="387"/>
      <c r="H4" s="392"/>
      <c r="I4" s="315"/>
      <c r="J4" s="308" t="s">
        <v>124</v>
      </c>
      <c r="K4" s="309">
        <v>5000</v>
      </c>
      <c r="L4" s="308" t="s">
        <v>122</v>
      </c>
    </row>
    <row r="5" spans="1:12" ht="15">
      <c r="A5" s="24" t="s">
        <v>212</v>
      </c>
      <c r="B5" s="24" t="s">
        <v>165</v>
      </c>
      <c r="C5" s="343">
        <v>1000</v>
      </c>
      <c r="D5" s="24"/>
      <c r="E5" s="60"/>
      <c r="F5" s="370"/>
      <c r="G5" s="317"/>
      <c r="H5" s="371"/>
      <c r="I5" s="315"/>
      <c r="J5" s="308" t="s">
        <v>123</v>
      </c>
      <c r="K5" s="309">
        <v>5000</v>
      </c>
      <c r="L5" s="308" t="s">
        <v>122</v>
      </c>
    </row>
    <row r="6" spans="1:12" ht="15">
      <c r="A6" s="24" t="s">
        <v>216</v>
      </c>
      <c r="B6" s="24" t="s">
        <v>165</v>
      </c>
      <c r="C6" s="342">
        <v>8400</v>
      </c>
      <c r="D6" s="24"/>
      <c r="E6" s="60"/>
      <c r="F6" s="370"/>
      <c r="G6" s="317"/>
      <c r="H6" s="371"/>
      <c r="I6" s="315"/>
      <c r="J6" s="309" t="s">
        <v>124</v>
      </c>
      <c r="K6" s="309">
        <v>8000</v>
      </c>
      <c r="L6" s="309" t="s">
        <v>125</v>
      </c>
    </row>
    <row r="7" spans="1:12" ht="15">
      <c r="A7" s="24" t="s">
        <v>220</v>
      </c>
      <c r="B7" s="24" t="s">
        <v>165</v>
      </c>
      <c r="C7" s="342">
        <v>6000</v>
      </c>
      <c r="D7" s="24"/>
      <c r="E7" s="60"/>
      <c r="F7" s="370"/>
      <c r="G7" s="317"/>
      <c r="H7" s="371"/>
      <c r="I7" s="316"/>
      <c r="J7" s="309" t="s">
        <v>123</v>
      </c>
      <c r="K7" s="309">
        <v>6000</v>
      </c>
      <c r="L7" s="309" t="s">
        <v>127</v>
      </c>
    </row>
    <row r="8" spans="1:12" ht="15">
      <c r="A8" s="24" t="s">
        <v>221</v>
      </c>
      <c r="B8" s="24" t="s">
        <v>165</v>
      </c>
      <c r="C8" s="342">
        <v>4000</v>
      </c>
      <c r="D8" s="24"/>
      <c r="E8" s="60"/>
      <c r="F8" s="370"/>
      <c r="G8" s="317"/>
      <c r="H8" s="371"/>
      <c r="J8" s="309" t="s">
        <v>123</v>
      </c>
      <c r="K8" s="309">
        <v>7000</v>
      </c>
      <c r="L8" s="309" t="s">
        <v>128</v>
      </c>
    </row>
    <row r="9" spans="1:12" ht="15">
      <c r="A9" s="354" t="s">
        <v>224</v>
      </c>
      <c r="B9" s="354" t="s">
        <v>225</v>
      </c>
      <c r="C9" s="295">
        <v>3000</v>
      </c>
      <c r="D9" s="354"/>
      <c r="E9" s="60"/>
      <c r="F9" s="370"/>
      <c r="G9" s="317"/>
      <c r="H9" s="371"/>
      <c r="J9" s="308" t="s">
        <v>119</v>
      </c>
      <c r="K9" s="309">
        <v>2000</v>
      </c>
      <c r="L9" s="308" t="s">
        <v>130</v>
      </c>
    </row>
    <row r="10" spans="1:12" ht="15">
      <c r="A10" s="24" t="s">
        <v>229</v>
      </c>
      <c r="B10" s="24" t="s">
        <v>165</v>
      </c>
      <c r="C10" s="342">
        <v>8000</v>
      </c>
      <c r="D10" s="24"/>
      <c r="E10" s="60"/>
      <c r="F10" s="372" t="s">
        <v>157</v>
      </c>
      <c r="G10" s="318">
        <f>SUM(G2:G9)</f>
        <v>23800</v>
      </c>
      <c r="H10" s="373"/>
      <c r="J10" s="308" t="s">
        <v>124</v>
      </c>
      <c r="K10" s="309">
        <v>7500</v>
      </c>
      <c r="L10" s="308" t="s">
        <v>136</v>
      </c>
    </row>
    <row r="11" spans="1:12">
      <c r="A11" s="24" t="s">
        <v>231</v>
      </c>
      <c r="B11" s="24" t="s">
        <v>165</v>
      </c>
      <c r="C11" s="342">
        <v>3200</v>
      </c>
      <c r="D11" s="24"/>
      <c r="E11" s="60"/>
      <c r="F11" s="374"/>
      <c r="G11" s="320"/>
      <c r="H11" s="375"/>
      <c r="J11" s="308" t="s">
        <v>123</v>
      </c>
      <c r="K11" s="309">
        <v>20500</v>
      </c>
      <c r="L11" s="308" t="s">
        <v>136</v>
      </c>
    </row>
    <row r="12" spans="1:12">
      <c r="A12" s="24" t="s">
        <v>234</v>
      </c>
      <c r="B12" s="24" t="s">
        <v>165</v>
      </c>
      <c r="C12" s="342">
        <v>5300</v>
      </c>
      <c r="D12" s="24"/>
      <c r="E12" s="60"/>
      <c r="F12" s="376"/>
      <c r="G12" s="305"/>
      <c r="H12" s="377"/>
      <c r="J12" s="309" t="s">
        <v>123</v>
      </c>
      <c r="K12" s="309">
        <v>9000</v>
      </c>
      <c r="L12" s="309" t="s">
        <v>138</v>
      </c>
    </row>
    <row r="13" spans="1:12" ht="15.75" thickBot="1">
      <c r="A13" s="354" t="s">
        <v>234</v>
      </c>
      <c r="B13" s="354" t="s">
        <v>236</v>
      </c>
      <c r="C13" s="295">
        <v>6000</v>
      </c>
      <c r="D13" s="354"/>
      <c r="E13" s="60"/>
      <c r="F13" s="378"/>
      <c r="G13" s="379">
        <f>G10-G11</f>
        <v>23800</v>
      </c>
      <c r="H13" s="380"/>
      <c r="J13" s="309" t="s">
        <v>140</v>
      </c>
      <c r="K13" s="309">
        <v>13500</v>
      </c>
      <c r="L13" s="309" t="s">
        <v>138</v>
      </c>
    </row>
    <row r="14" spans="1:12">
      <c r="A14" s="24" t="s">
        <v>241</v>
      </c>
      <c r="B14" s="24" t="s">
        <v>165</v>
      </c>
      <c r="C14" s="357">
        <v>1000</v>
      </c>
      <c r="D14" s="24"/>
      <c r="E14" s="60"/>
      <c r="J14" s="309" t="s">
        <v>123</v>
      </c>
      <c r="K14" s="309">
        <v>1000</v>
      </c>
      <c r="L14" s="309" t="s">
        <v>141</v>
      </c>
    </row>
    <row r="15" spans="1:12" ht="13.5" thickBot="1">
      <c r="A15" s="24" t="s">
        <v>242</v>
      </c>
      <c r="B15" s="24" t="s">
        <v>165</v>
      </c>
      <c r="C15" s="342">
        <v>10500</v>
      </c>
      <c r="D15" s="24"/>
      <c r="E15" s="60"/>
      <c r="J15" s="309" t="s">
        <v>140</v>
      </c>
      <c r="K15" s="309">
        <v>34500</v>
      </c>
      <c r="L15" s="309" t="s">
        <v>141</v>
      </c>
    </row>
    <row r="16" spans="1:12" ht="15.75">
      <c r="A16" s="24" t="s">
        <v>244</v>
      </c>
      <c r="B16" s="24" t="s">
        <v>165</v>
      </c>
      <c r="C16" s="358">
        <v>4500</v>
      </c>
      <c r="D16" s="24"/>
      <c r="E16" s="60"/>
      <c r="F16" s="480" t="s">
        <v>257</v>
      </c>
      <c r="G16" s="481"/>
      <c r="H16" s="482"/>
      <c r="J16" s="309" t="s">
        <v>124</v>
      </c>
      <c r="K16" s="309">
        <v>500</v>
      </c>
      <c r="L16" s="309" t="s">
        <v>141</v>
      </c>
    </row>
    <row r="17" spans="1:12" ht="15" thickBot="1">
      <c r="A17" s="24" t="s">
        <v>250</v>
      </c>
      <c r="B17" s="24" t="s">
        <v>165</v>
      </c>
      <c r="C17" s="363">
        <v>5400</v>
      </c>
      <c r="D17" s="24"/>
      <c r="E17" s="217"/>
      <c r="F17" s="477" t="s">
        <v>226</v>
      </c>
      <c r="G17" s="478"/>
      <c r="H17" s="479"/>
      <c r="J17" s="309" t="s">
        <v>123</v>
      </c>
      <c r="K17" s="309">
        <v>6500</v>
      </c>
      <c r="L17" s="309" t="s">
        <v>142</v>
      </c>
    </row>
    <row r="18" spans="1:12">
      <c r="A18" s="24" t="s">
        <v>251</v>
      </c>
      <c r="B18" s="24" t="s">
        <v>165</v>
      </c>
      <c r="C18" s="342">
        <v>2400</v>
      </c>
      <c r="D18" s="24"/>
      <c r="E18" s="217"/>
      <c r="F18" s="359" t="s">
        <v>124</v>
      </c>
      <c r="G18" s="360">
        <v>16500</v>
      </c>
      <c r="H18" s="359" t="s">
        <v>221</v>
      </c>
      <c r="J18" s="309" t="s">
        <v>143</v>
      </c>
      <c r="K18" s="309">
        <v>2500</v>
      </c>
      <c r="L18" s="309" t="s">
        <v>142</v>
      </c>
    </row>
    <row r="19" spans="1:12">
      <c r="A19" s="24" t="s">
        <v>253</v>
      </c>
      <c r="B19" s="24" t="s">
        <v>165</v>
      </c>
      <c r="C19" s="366">
        <v>8600</v>
      </c>
      <c r="D19" s="24"/>
      <c r="E19" s="217"/>
      <c r="F19" s="320" t="s">
        <v>123</v>
      </c>
      <c r="G19" s="320">
        <v>15000</v>
      </c>
      <c r="H19" s="320" t="s">
        <v>224</v>
      </c>
      <c r="J19" s="308" t="s">
        <v>124</v>
      </c>
      <c r="K19" s="309">
        <v>4000</v>
      </c>
      <c r="L19" s="309" t="s">
        <v>142</v>
      </c>
    </row>
    <row r="20" spans="1:12">
      <c r="A20" s="354" t="s">
        <v>253</v>
      </c>
      <c r="B20" s="354" t="s">
        <v>255</v>
      </c>
      <c r="C20" s="295">
        <v>40000</v>
      </c>
      <c r="D20" s="354"/>
      <c r="E20" s="217"/>
      <c r="F20" s="320" t="s">
        <v>124</v>
      </c>
      <c r="G20" s="320">
        <v>27700</v>
      </c>
      <c r="H20" s="320" t="s">
        <v>224</v>
      </c>
      <c r="J20" s="311" t="s">
        <v>143</v>
      </c>
      <c r="K20" s="311">
        <v>23000</v>
      </c>
      <c r="L20" s="311" t="s">
        <v>144</v>
      </c>
    </row>
    <row r="21" spans="1:12">
      <c r="A21" s="24" t="s">
        <v>261</v>
      </c>
      <c r="B21" s="24" t="s">
        <v>165</v>
      </c>
      <c r="C21" s="342">
        <v>10900</v>
      </c>
      <c r="D21" s="24"/>
      <c r="E21" s="217"/>
      <c r="F21" s="320" t="s">
        <v>123</v>
      </c>
      <c r="G21" s="320">
        <v>34500</v>
      </c>
      <c r="H21" s="320" t="s">
        <v>229</v>
      </c>
      <c r="J21" s="312" t="s">
        <v>123</v>
      </c>
      <c r="K21" s="312">
        <v>6500</v>
      </c>
      <c r="L21" s="312" t="s">
        <v>145</v>
      </c>
    </row>
    <row r="22" spans="1:12">
      <c r="A22" s="24" t="s">
        <v>263</v>
      </c>
      <c r="B22" s="24" t="s">
        <v>165</v>
      </c>
      <c r="C22" s="387">
        <v>2900</v>
      </c>
      <c r="D22" s="24"/>
      <c r="E22" s="217"/>
      <c r="F22" s="320" t="s">
        <v>124</v>
      </c>
      <c r="G22" s="320">
        <v>17600</v>
      </c>
      <c r="H22" s="320" t="s">
        <v>229</v>
      </c>
      <c r="J22" s="309" t="s">
        <v>123</v>
      </c>
      <c r="K22" s="309">
        <v>2000</v>
      </c>
      <c r="L22" s="309" t="s">
        <v>146</v>
      </c>
    </row>
    <row r="23" spans="1:12">
      <c r="A23" s="354" t="s">
        <v>266</v>
      </c>
      <c r="B23" s="354" t="s">
        <v>225</v>
      </c>
      <c r="C23" s="295">
        <v>2000</v>
      </c>
      <c r="D23" s="354"/>
      <c r="E23" s="217"/>
      <c r="F23" s="320" t="s">
        <v>124</v>
      </c>
      <c r="G23" s="320">
        <v>6000</v>
      </c>
      <c r="H23" s="320" t="s">
        <v>231</v>
      </c>
      <c r="J23" s="313" t="s">
        <v>123</v>
      </c>
      <c r="K23" s="313">
        <v>9500</v>
      </c>
      <c r="L23" s="313" t="s">
        <v>147</v>
      </c>
    </row>
    <row r="24" spans="1:12">
      <c r="A24" s="24" t="s">
        <v>266</v>
      </c>
      <c r="B24" s="24" t="s">
        <v>165</v>
      </c>
      <c r="C24" s="342">
        <v>5000</v>
      </c>
      <c r="D24" s="24"/>
      <c r="E24" s="217"/>
      <c r="F24" s="320" t="s">
        <v>123</v>
      </c>
      <c r="G24" s="320">
        <v>13600</v>
      </c>
      <c r="H24" s="320" t="s">
        <v>234</v>
      </c>
      <c r="J24" s="309"/>
      <c r="K24" s="309"/>
      <c r="L24" s="309"/>
    </row>
    <row r="25" spans="1:12" ht="15">
      <c r="A25" s="24" t="s">
        <v>275</v>
      </c>
      <c r="B25" s="24" t="s">
        <v>165</v>
      </c>
      <c r="C25" s="342">
        <v>1600</v>
      </c>
      <c r="D25" s="24"/>
      <c r="E25" s="217"/>
      <c r="F25" s="320" t="s">
        <v>124</v>
      </c>
      <c r="G25" s="320">
        <v>12000</v>
      </c>
      <c r="H25" s="351" t="s">
        <v>244</v>
      </c>
      <c r="J25" s="307" t="s">
        <v>4</v>
      </c>
      <c r="K25" s="307">
        <f>SUM(K4:K24)</f>
        <v>173500</v>
      </c>
      <c r="L25" s="307"/>
    </row>
    <row r="26" spans="1:12">
      <c r="A26" s="24" t="s">
        <v>277</v>
      </c>
      <c r="B26" s="24" t="s">
        <v>165</v>
      </c>
      <c r="C26" s="342">
        <v>2000</v>
      </c>
      <c r="D26" s="24"/>
      <c r="E26" s="217"/>
      <c r="F26" s="320" t="s">
        <v>262</v>
      </c>
      <c r="G26" s="320">
        <v>3500</v>
      </c>
      <c r="H26" s="351" t="s">
        <v>261</v>
      </c>
    </row>
    <row r="27" spans="1:12">
      <c r="A27" s="24" t="s">
        <v>291</v>
      </c>
      <c r="B27" s="24" t="s">
        <v>165</v>
      </c>
      <c r="C27" s="406">
        <v>5700</v>
      </c>
      <c r="D27" s="24"/>
      <c r="E27" s="217"/>
      <c r="F27" s="320" t="s">
        <v>123</v>
      </c>
      <c r="G27" s="320">
        <v>2000</v>
      </c>
      <c r="H27" s="320" t="s">
        <v>263</v>
      </c>
    </row>
    <row r="28" spans="1:12">
      <c r="A28" s="24"/>
      <c r="B28" s="24"/>
      <c r="C28" s="342"/>
      <c r="D28" s="24"/>
      <c r="E28" s="217"/>
      <c r="F28" s="361" t="s">
        <v>245</v>
      </c>
      <c r="G28" s="362">
        <v>100000</v>
      </c>
      <c r="H28" s="361" t="s">
        <v>246</v>
      </c>
    </row>
    <row r="29" spans="1:12">
      <c r="A29" s="24"/>
      <c r="B29" s="24"/>
      <c r="C29" s="342"/>
      <c r="D29" s="24"/>
      <c r="E29" s="217"/>
      <c r="F29" s="361" t="s">
        <v>247</v>
      </c>
      <c r="G29" s="362">
        <v>23800</v>
      </c>
      <c r="H29" s="361" t="s">
        <v>246</v>
      </c>
    </row>
    <row r="30" spans="1:12" ht="15">
      <c r="A30" s="24"/>
      <c r="B30" s="24"/>
      <c r="C30" s="342"/>
      <c r="D30" s="24"/>
      <c r="E30" s="217"/>
      <c r="F30" s="369" t="s">
        <v>256</v>
      </c>
      <c r="G30" s="369">
        <f>SUM(G18:G29)</f>
        <v>272200</v>
      </c>
      <c r="H30" s="369"/>
    </row>
    <row r="31" spans="1:12">
      <c r="A31" s="24"/>
      <c r="B31" s="24"/>
      <c r="C31" s="342"/>
      <c r="D31" s="24"/>
      <c r="E31" s="217"/>
      <c r="F31" s="7"/>
      <c r="G31" s="7"/>
      <c r="H31" s="7"/>
    </row>
    <row r="32" spans="1:12">
      <c r="A32" s="24"/>
      <c r="B32" s="24"/>
      <c r="C32" s="342"/>
      <c r="D32" s="24"/>
      <c r="E32" s="217"/>
      <c r="F32" s="7"/>
      <c r="G32" s="7"/>
      <c r="H32" s="7"/>
    </row>
    <row r="33" spans="1:8">
      <c r="A33" s="24"/>
      <c r="B33" s="24"/>
      <c r="C33" s="342"/>
      <c r="D33" s="24"/>
      <c r="E33" s="217"/>
      <c r="F33" s="7"/>
      <c r="G33" s="7"/>
      <c r="H33" s="7"/>
    </row>
    <row r="34" spans="1:8">
      <c r="A34" s="24"/>
      <c r="B34" s="24"/>
      <c r="C34" s="319"/>
      <c r="D34" s="24"/>
      <c r="E34" s="217"/>
      <c r="F34" s="7"/>
      <c r="G34" s="7"/>
      <c r="H34" s="7"/>
    </row>
    <row r="35" spans="1:8">
      <c r="A35" s="24"/>
      <c r="B35" s="24"/>
      <c r="C35" s="319"/>
      <c r="D35" s="24"/>
      <c r="E35" s="60"/>
      <c r="F35" s="7"/>
      <c r="G35" s="7"/>
      <c r="H35" s="7"/>
    </row>
    <row r="36" spans="1:8">
      <c r="A36" s="24"/>
      <c r="B36" s="24"/>
      <c r="C36" s="319"/>
      <c r="D36" s="24"/>
      <c r="E36" s="217"/>
      <c r="F36" s="7"/>
      <c r="G36" s="7"/>
      <c r="H36" s="7"/>
    </row>
    <row r="37" spans="1:8">
      <c r="A37" s="24"/>
      <c r="B37" s="24"/>
      <c r="C37" s="319"/>
      <c r="D37" s="24"/>
      <c r="E37" s="60"/>
      <c r="F37" s="2"/>
      <c r="G37" s="2"/>
      <c r="H37" s="2"/>
    </row>
    <row r="38" spans="1:8">
      <c r="A38" s="24"/>
      <c r="B38" s="24"/>
      <c r="C38" s="319"/>
      <c r="D38" s="24"/>
      <c r="E38" s="217"/>
    </row>
    <row r="39" spans="1:8">
      <c r="A39" s="24"/>
      <c r="B39" s="24"/>
      <c r="C39" s="319"/>
      <c r="D39" s="24"/>
      <c r="E39" s="217"/>
    </row>
    <row r="40" spans="1:8">
      <c r="A40" s="24"/>
      <c r="B40" s="24"/>
      <c r="C40" s="319"/>
      <c r="D40" s="24"/>
      <c r="E40" s="217"/>
    </row>
    <row r="41" spans="1:8">
      <c r="A41" s="24"/>
      <c r="B41" s="24"/>
      <c r="C41" s="319"/>
      <c r="D41" s="24"/>
      <c r="E41" s="217"/>
    </row>
    <row r="42" spans="1:8">
      <c r="A42" s="24"/>
      <c r="B42" s="24"/>
      <c r="C42" s="319"/>
      <c r="D42" s="24"/>
      <c r="E42" s="217"/>
    </row>
    <row r="43" spans="1:8">
      <c r="A43" s="24"/>
      <c r="B43" s="24"/>
      <c r="C43" s="319"/>
      <c r="D43" s="24"/>
      <c r="E43" s="291"/>
    </row>
    <row r="44" spans="1:8">
      <c r="A44" s="24"/>
      <c r="B44" s="24"/>
      <c r="C44" s="319"/>
      <c r="D44" s="24"/>
      <c r="E44" s="291"/>
    </row>
    <row r="45" spans="1:8">
      <c r="A45" s="24"/>
      <c r="B45" s="24"/>
      <c r="C45" s="319"/>
      <c r="D45" s="24"/>
      <c r="E45" s="291"/>
    </row>
    <row r="46" spans="1:8">
      <c r="A46" s="24"/>
      <c r="B46" s="24"/>
      <c r="C46" s="319"/>
      <c r="D46" s="24"/>
      <c r="E46" s="291"/>
    </row>
    <row r="47" spans="1:8">
      <c r="A47" s="24"/>
      <c r="B47" s="24"/>
      <c r="C47" s="319"/>
      <c r="D47" s="24"/>
      <c r="E47" s="291"/>
    </row>
    <row r="48" spans="1:8">
      <c r="A48" s="24"/>
      <c r="B48" s="24"/>
      <c r="C48" s="319"/>
      <c r="D48" s="24"/>
      <c r="E48" s="291"/>
    </row>
    <row r="49" spans="1:5">
      <c r="A49" s="24"/>
      <c r="B49" s="24"/>
      <c r="C49" s="319"/>
      <c r="D49" s="24"/>
      <c r="E49" s="291"/>
    </row>
    <row r="50" spans="1:5">
      <c r="A50" s="24"/>
      <c r="B50" s="24"/>
      <c r="C50" s="319"/>
      <c r="D50" s="24"/>
      <c r="E50" s="291"/>
    </row>
    <row r="51" spans="1:5">
      <c r="A51" s="24"/>
      <c r="B51" s="24"/>
      <c r="C51" s="319"/>
      <c r="D51" s="24"/>
      <c r="E51" s="291"/>
    </row>
    <row r="52" spans="1:5">
      <c r="A52" s="24"/>
      <c r="B52" s="24"/>
      <c r="C52" s="319"/>
      <c r="D52" s="24"/>
      <c r="E52" s="291"/>
    </row>
    <row r="53" spans="1:5">
      <c r="A53" s="24"/>
      <c r="B53" s="24"/>
      <c r="C53" s="319"/>
      <c r="D53" s="24"/>
      <c r="E53" s="291"/>
    </row>
    <row r="54" spans="1:5">
      <c r="A54" s="24"/>
      <c r="B54" s="24"/>
      <c r="C54" s="319"/>
      <c r="D54" s="24"/>
      <c r="E54" s="291"/>
    </row>
    <row r="55" spans="1:5">
      <c r="A55" s="24"/>
      <c r="B55" s="24"/>
      <c r="C55" s="319"/>
      <c r="D55" s="24"/>
      <c r="E55" s="291"/>
    </row>
    <row r="56" spans="1:5">
      <c r="A56" s="24"/>
      <c r="B56" s="24"/>
      <c r="C56" s="319"/>
      <c r="D56" s="24"/>
      <c r="E56" s="291"/>
    </row>
    <row r="57" spans="1:5">
      <c r="A57" s="24"/>
      <c r="B57" s="24"/>
      <c r="C57" s="319"/>
      <c r="D57" s="24"/>
      <c r="E57" s="291"/>
    </row>
    <row r="58" spans="1:5">
      <c r="A58" s="24"/>
      <c r="B58" s="24"/>
      <c r="C58" s="319"/>
      <c r="D58" s="24"/>
      <c r="E58" s="291"/>
    </row>
    <row r="59" spans="1:5">
      <c r="A59" s="24"/>
      <c r="B59" s="24"/>
      <c r="C59" s="319"/>
      <c r="D59" s="24"/>
      <c r="E59" s="291"/>
    </row>
    <row r="60" spans="1:5">
      <c r="A60" s="24"/>
      <c r="B60" s="24"/>
      <c r="C60" s="319"/>
      <c r="D60" s="24"/>
      <c r="E60" s="291"/>
    </row>
    <row r="61" spans="1:5">
      <c r="A61" s="24"/>
      <c r="B61" s="24"/>
      <c r="C61" s="319"/>
      <c r="D61" s="24"/>
      <c r="E61" s="291"/>
    </row>
    <row r="62" spans="1:5">
      <c r="A62" s="24"/>
      <c r="B62" s="24"/>
      <c r="C62" s="319"/>
      <c r="D62" s="24"/>
      <c r="E62" s="291"/>
    </row>
    <row r="63" spans="1:5">
      <c r="A63" s="24"/>
      <c r="B63" s="24"/>
      <c r="C63" s="319"/>
      <c r="D63" s="24"/>
      <c r="E63" s="291"/>
    </row>
    <row r="64" spans="1:5">
      <c r="A64" s="24"/>
      <c r="B64" s="24"/>
      <c r="C64" s="319"/>
      <c r="D64" s="24"/>
      <c r="E64" s="291"/>
    </row>
    <row r="65" spans="1:5">
      <c r="A65" s="24"/>
      <c r="B65" s="24"/>
      <c r="C65" s="319"/>
      <c r="D65" s="24"/>
      <c r="E65" s="291"/>
    </row>
    <row r="66" spans="1:5">
      <c r="A66" s="24"/>
      <c r="B66" s="24"/>
      <c r="C66" s="319"/>
      <c r="D66" s="24"/>
      <c r="E66" s="291"/>
    </row>
    <row r="67" spans="1:5">
      <c r="A67" s="24"/>
      <c r="B67" s="24"/>
      <c r="C67" s="319"/>
      <c r="D67" s="24"/>
      <c r="E67" s="291"/>
    </row>
    <row r="68" spans="1:5">
      <c r="A68" s="24"/>
      <c r="B68" s="24"/>
      <c r="C68" s="319"/>
      <c r="D68" s="24"/>
      <c r="E68" s="291"/>
    </row>
    <row r="69" spans="1:5">
      <c r="A69" s="24"/>
      <c r="B69" s="24"/>
      <c r="C69" s="319"/>
      <c r="D69" s="24"/>
      <c r="E69" s="291"/>
    </row>
    <row r="70" spans="1:5">
      <c r="A70" s="24"/>
      <c r="B70" s="24"/>
      <c r="C70" s="319"/>
      <c r="D70" s="24"/>
      <c r="E70" s="291"/>
    </row>
    <row r="71" spans="1:5">
      <c r="A71" s="24"/>
      <c r="B71" s="24"/>
      <c r="C71" s="319"/>
      <c r="D71" s="24"/>
      <c r="E71" s="291"/>
    </row>
    <row r="72" spans="1:5">
      <c r="A72" s="24"/>
      <c r="B72" s="24"/>
      <c r="C72" s="319"/>
      <c r="D72" s="24"/>
      <c r="E72" s="291"/>
    </row>
    <row r="73" spans="1:5">
      <c r="A73" s="474" t="s">
        <v>73</v>
      </c>
      <c r="B73" s="475"/>
      <c r="C73" s="275">
        <f>SUM(C4:C72)</f>
        <v>151800</v>
      </c>
      <c r="D73" s="276"/>
      <c r="E73" s="291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213</v>
      </c>
    </row>
    <row r="2" spans="1:2">
      <c r="A2">
        <v>5000</v>
      </c>
      <c r="B2" t="s">
        <v>214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2022-08-28T15:53:06Z</dcterms:modified>
</cp:coreProperties>
</file>