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May\28.05.2022\"/>
    </mc:Choice>
  </mc:AlternateContent>
  <bookViews>
    <workbookView xWindow="-120" yWindow="-120" windowWidth="20730" windowHeight="11310" tabRatio="599" activeTab="3"/>
  </bookViews>
  <sheets>
    <sheet name="May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8" i="10" s="1"/>
  <c r="C119" i="14" l="1"/>
  <c r="C121" i="14" s="1"/>
  <c r="E18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K26" authorId="0" shapeId="0">
      <text>
        <r>
          <rPr>
            <b/>
            <sz val="9"/>
            <color indexed="81"/>
            <rFont val="Tahoma"/>
            <charset val="1"/>
          </rPr>
          <t>Noor Telecom Target Achivement</t>
        </r>
      </text>
    </comment>
  </commentList>
</comments>
</file>

<file path=xl/sharedStrings.xml><?xml version="1.0" encoding="utf-8"?>
<sst xmlns="http://schemas.openxmlformats.org/spreadsheetml/2006/main" count="176" uniqueCount="122">
  <si>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</si>
  <si>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</si>
  <si>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</si>
  <si>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</si>
  <si>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</si>
  <si>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</si>
  <si>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</si>
  <si>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</si>
  <si>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</si>
  <si>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</si>
  <si>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</si>
  <si>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</si>
  <si>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</si>
  <si>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</si>
  <si>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</si>
  <si>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</si>
  <si>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</si>
  <si>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</si>
  <si>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</si>
  <si>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</si>
  <si>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</si>
  <si>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</si>
  <si>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</si>
  <si>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</si>
  <si>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</si>
  <si>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</si>
  <si>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</si>
  <si>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</si>
  <si>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</si>
  <si>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</si>
  <si>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</si>
  <si>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</si>
  <si>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</si>
  <si>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</si>
  <si>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</si>
  <si>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</si>
  <si>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</si>
  <si>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</si>
  <si>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</si>
  <si>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</si>
  <si>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</si>
  <si>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</si>
  <si>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</si>
  <si>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</si>
  <si>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</si>
  <si>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</si>
  <si>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</si>
  <si>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</si>
  <si>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</si>
  <si>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</si>
  <si>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</si>
  <si>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</si>
  <si>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</si>
  <si>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</si>
  <si>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</si>
  <si>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</si>
  <si>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</si>
  <si>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</si>
  <si>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</si>
  <si>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</si>
  <si>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</si>
  <si>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</si>
  <si>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</si>
  <si>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</si>
  <si>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</si>
  <si>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</si>
  <si>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</si>
  <si>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</si>
  <si>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</si>
  <si>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</si>
  <si>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</si>
  <si>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</si>
  <si>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Realme Adj: Due</t>
  </si>
  <si>
    <t>Rose Mobile</t>
  </si>
  <si>
    <t>N=Rose Mobile Point</t>
  </si>
  <si>
    <t>N=SH Realme Showroom</t>
  </si>
  <si>
    <t>Iftar</t>
  </si>
  <si>
    <t>29.04.2022</t>
  </si>
  <si>
    <t>Momtaj Telecom</t>
  </si>
  <si>
    <t>Sohel Store</t>
  </si>
  <si>
    <t>B=Sohel Store</t>
  </si>
  <si>
    <t>DSR Campaign</t>
  </si>
  <si>
    <t>01.05.2022</t>
  </si>
  <si>
    <t>Bank Statement May-2022</t>
  </si>
  <si>
    <t>Boss(-)</t>
  </si>
  <si>
    <t>Month : May - 2022</t>
  </si>
  <si>
    <t>02.05.2022</t>
  </si>
  <si>
    <t>05.05.2022</t>
  </si>
  <si>
    <t>Balance Statement May-2022</t>
  </si>
  <si>
    <t>C25s</t>
  </si>
  <si>
    <t>07.05.2022</t>
  </si>
  <si>
    <t>08.05.2022</t>
  </si>
  <si>
    <t>09.05.2022</t>
  </si>
  <si>
    <t>Jamuna Bank Deposit</t>
  </si>
  <si>
    <t>10.05.2022</t>
  </si>
  <si>
    <t>11.05.2022</t>
  </si>
  <si>
    <t>12.05.2022</t>
  </si>
  <si>
    <t>14.05.2022</t>
  </si>
  <si>
    <t>13.05.2022</t>
  </si>
  <si>
    <t>Altab</t>
  </si>
  <si>
    <t>15.05.2022</t>
  </si>
  <si>
    <t>16.05.2022</t>
  </si>
  <si>
    <t>RTGS NRB(21Lac)</t>
  </si>
  <si>
    <t>17.05.2022</t>
  </si>
  <si>
    <t>Courier</t>
  </si>
  <si>
    <t>18.05.2022</t>
  </si>
  <si>
    <t>Price Increase Profit</t>
  </si>
  <si>
    <t>19.05.2022</t>
  </si>
  <si>
    <t>RTGS NRB(10Lac)</t>
  </si>
  <si>
    <t>21.05.2022</t>
  </si>
  <si>
    <t>22.05.2022</t>
  </si>
  <si>
    <t>23.05.2022</t>
  </si>
  <si>
    <t>24.05.2022</t>
  </si>
  <si>
    <t>25.05.2022</t>
  </si>
  <si>
    <t>26.05.2022</t>
  </si>
  <si>
    <t>Mum Telecom</t>
  </si>
  <si>
    <t>D=Moom Telecom</t>
  </si>
  <si>
    <t>28.05.2022</t>
  </si>
  <si>
    <t>Retail Campaing</t>
  </si>
  <si>
    <t>Date:28.05.2022</t>
  </si>
  <si>
    <t>Biswas Telecom</t>
  </si>
  <si>
    <t>C=Biswas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</si>
</sst>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76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" fontId="43" fillId="0" borderId="2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40" borderId="58" xfId="0" applyFont="1" applyFill="1" applyBorder="1" applyAlignment="1">
      <alignment horizontal="center" vertical="center"/>
    </xf>
    <xf numFmtId="1" fontId="33" fillId="40" borderId="30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14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2" fontId="3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1" fontId="2" fillId="40" borderId="47" xfId="0" applyNumberFormat="1" applyFont="1" applyFill="1" applyBorder="1" applyAlignment="1">
      <alignment horizontal="center" vertical="center"/>
    </xf>
    <xf numFmtId="1" fontId="2" fillId="40" borderId="48" xfId="0" applyNumberFormat="1" applyFont="1" applyFill="1" applyBorder="1" applyAlignment="1">
      <alignment horizontal="center" vertical="center"/>
    </xf>
    <xf numFmtId="1" fontId="2" fillId="40" borderId="49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7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3" workbookViewId="0">
      <selection activeCell="E33" sqref="E33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3"/>
      <c r="B1" s="223"/>
      <c r="C1" s="223"/>
      <c r="D1" s="223"/>
      <c r="E1" s="223"/>
      <c r="F1" s="223"/>
    </row>
    <row r="2" spans="1:11" ht="20.25">
      <c r="B2" s="221" t="s">
        <v>13</v>
      </c>
      <c r="C2" s="221"/>
      <c r="D2" s="221"/>
      <c r="E2" s="221"/>
    </row>
    <row r="3" spans="1:11" ht="16.5" customHeight="1">
      <c r="A3" s="15"/>
      <c r="B3" s="222" t="s">
        <v>83</v>
      </c>
      <c r="C3" s="222"/>
      <c r="D3" s="222"/>
      <c r="E3" s="222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43</v>
      </c>
      <c r="C6" s="19">
        <v>104807</v>
      </c>
      <c r="D6" s="19">
        <v>0</v>
      </c>
      <c r="E6" s="21">
        <f t="shared" ref="E6:E51" si="0">E5+C6-D6</f>
        <v>104807</v>
      </c>
      <c r="F6" s="12"/>
      <c r="G6" s="13"/>
    </row>
    <row r="7" spans="1:11">
      <c r="A7" s="15"/>
      <c r="B7" s="20"/>
      <c r="C7" s="19"/>
      <c r="D7" s="19"/>
      <c r="E7" s="21">
        <f t="shared" si="0"/>
        <v>104807</v>
      </c>
      <c r="F7" s="12"/>
      <c r="G7" s="1"/>
      <c r="H7" s="1"/>
      <c r="I7" s="1"/>
      <c r="J7" s="15"/>
      <c r="K7" s="15"/>
    </row>
    <row r="8" spans="1:11">
      <c r="A8" s="15"/>
      <c r="B8" s="201" t="s">
        <v>82</v>
      </c>
      <c r="C8" s="190">
        <v>2700000</v>
      </c>
      <c r="D8" s="190">
        <v>2700000</v>
      </c>
      <c r="E8" s="202">
        <f t="shared" si="0"/>
        <v>104807</v>
      </c>
      <c r="F8" s="191" t="s">
        <v>84</v>
      </c>
      <c r="G8" s="1"/>
      <c r="H8" s="1"/>
      <c r="I8" s="15"/>
      <c r="J8" s="15"/>
    </row>
    <row r="9" spans="1:11">
      <c r="A9" s="15"/>
      <c r="B9" s="201" t="s">
        <v>86</v>
      </c>
      <c r="C9" s="190">
        <v>1550000</v>
      </c>
      <c r="D9" s="190">
        <v>1550000</v>
      </c>
      <c r="E9" s="202">
        <f t="shared" si="0"/>
        <v>104807</v>
      </c>
      <c r="F9" s="191" t="s">
        <v>84</v>
      </c>
      <c r="G9" s="1"/>
      <c r="H9" s="1"/>
      <c r="I9" s="15"/>
      <c r="J9" s="15"/>
    </row>
    <row r="10" spans="1:11">
      <c r="A10" s="15"/>
      <c r="B10" s="20"/>
      <c r="C10" s="22"/>
      <c r="D10" s="22"/>
      <c r="E10" s="21">
        <f t="shared" si="0"/>
        <v>104807</v>
      </c>
      <c r="F10" s="1"/>
      <c r="G10" s="1"/>
      <c r="H10" s="1"/>
      <c r="I10" s="15"/>
      <c r="J10" s="15"/>
    </row>
    <row r="11" spans="1:11">
      <c r="A11" s="15"/>
      <c r="B11" s="20" t="s">
        <v>90</v>
      </c>
      <c r="C11" s="19">
        <v>0</v>
      </c>
      <c r="D11" s="19">
        <v>0</v>
      </c>
      <c r="E11" s="21">
        <f t="shared" si="0"/>
        <v>104807</v>
      </c>
      <c r="F11" s="1"/>
      <c r="G11" s="1"/>
      <c r="H11" s="1"/>
      <c r="I11" s="15"/>
      <c r="J11" s="15"/>
    </row>
    <row r="12" spans="1:11">
      <c r="A12" s="15"/>
      <c r="B12" s="20" t="s">
        <v>91</v>
      </c>
      <c r="C12" s="19">
        <v>0</v>
      </c>
      <c r="D12" s="19">
        <v>0</v>
      </c>
      <c r="E12" s="21">
        <f t="shared" si="0"/>
        <v>104807</v>
      </c>
      <c r="F12" s="23"/>
      <c r="G12" s="24"/>
      <c r="H12" s="1"/>
      <c r="I12" s="15"/>
      <c r="J12" s="15"/>
    </row>
    <row r="13" spans="1:11">
      <c r="A13" s="15"/>
      <c r="B13" s="201" t="s">
        <v>92</v>
      </c>
      <c r="C13" s="190">
        <v>2200000</v>
      </c>
      <c r="D13" s="190">
        <v>2200000</v>
      </c>
      <c r="E13" s="202">
        <f t="shared" si="0"/>
        <v>104807</v>
      </c>
      <c r="F13" s="191" t="s">
        <v>84</v>
      </c>
      <c r="G13" s="2" t="s">
        <v>93</v>
      </c>
      <c r="H13" s="1"/>
      <c r="I13" s="15"/>
      <c r="J13" s="15"/>
    </row>
    <row r="14" spans="1:11">
      <c r="A14" s="15"/>
      <c r="B14" s="20" t="s">
        <v>94</v>
      </c>
      <c r="C14" s="19">
        <v>0</v>
      </c>
      <c r="D14" s="19">
        <v>0</v>
      </c>
      <c r="E14" s="21">
        <f t="shared" si="0"/>
        <v>104807</v>
      </c>
      <c r="F14" s="1"/>
      <c r="G14" s="1"/>
      <c r="H14" s="1"/>
      <c r="I14" s="15"/>
      <c r="J14" s="15"/>
    </row>
    <row r="15" spans="1:11">
      <c r="A15" s="15"/>
      <c r="B15" s="20" t="s">
        <v>95</v>
      </c>
      <c r="C15" s="19">
        <v>0</v>
      </c>
      <c r="D15" s="19">
        <v>0</v>
      </c>
      <c r="E15" s="21">
        <f t="shared" si="0"/>
        <v>104807</v>
      </c>
      <c r="F15" s="1"/>
      <c r="G15" s="8"/>
      <c r="H15" s="1"/>
      <c r="I15" s="15"/>
      <c r="J15" s="15"/>
    </row>
    <row r="16" spans="1:11">
      <c r="A16" s="15"/>
      <c r="B16" s="20" t="s">
        <v>96</v>
      </c>
      <c r="C16" s="19">
        <v>0</v>
      </c>
      <c r="D16" s="19">
        <v>0</v>
      </c>
      <c r="E16" s="21">
        <f t="shared" si="0"/>
        <v>104807</v>
      </c>
      <c r="F16" s="14"/>
      <c r="G16" s="1"/>
      <c r="H16" s="1"/>
      <c r="I16" s="15"/>
      <c r="J16" s="15"/>
    </row>
    <row r="17" spans="1:10">
      <c r="A17" s="15"/>
      <c r="B17" s="201" t="s">
        <v>98</v>
      </c>
      <c r="C17" s="190">
        <v>1300000</v>
      </c>
      <c r="D17" s="190">
        <v>1300000</v>
      </c>
      <c r="E17" s="202">
        <f t="shared" si="0"/>
        <v>104807</v>
      </c>
      <c r="F17" s="191" t="s">
        <v>84</v>
      </c>
      <c r="G17" s="1" t="s">
        <v>99</v>
      </c>
      <c r="H17" s="1"/>
      <c r="I17" s="15"/>
      <c r="J17" s="15"/>
    </row>
    <row r="18" spans="1:10">
      <c r="A18" s="15"/>
      <c r="B18" s="20" t="s">
        <v>97</v>
      </c>
      <c r="C18" s="19">
        <v>0</v>
      </c>
      <c r="D18" s="19">
        <v>0</v>
      </c>
      <c r="E18" s="21">
        <f>E17+C18-D18</f>
        <v>104807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100</v>
      </c>
      <c r="C19" s="19">
        <v>0</v>
      </c>
      <c r="D19" s="19">
        <v>0</v>
      </c>
      <c r="E19" s="21">
        <f t="shared" si="0"/>
        <v>104807</v>
      </c>
      <c r="F19" s="1"/>
      <c r="G19" s="23"/>
      <c r="H19" s="1"/>
      <c r="I19" s="15"/>
      <c r="J19" s="15"/>
    </row>
    <row r="20" spans="1:10">
      <c r="A20" s="15"/>
      <c r="B20" s="201" t="s">
        <v>101</v>
      </c>
      <c r="C20" s="190">
        <v>950000</v>
      </c>
      <c r="D20" s="190">
        <v>950000</v>
      </c>
      <c r="E20" s="202">
        <f t="shared" si="0"/>
        <v>104807</v>
      </c>
      <c r="F20" s="191" t="s">
        <v>84</v>
      </c>
      <c r="G20" s="1" t="s">
        <v>102</v>
      </c>
      <c r="H20" s="1"/>
      <c r="I20" s="15"/>
      <c r="J20" s="15"/>
    </row>
    <row r="21" spans="1:10">
      <c r="A21" s="15"/>
      <c r="B21" s="20" t="s">
        <v>103</v>
      </c>
      <c r="C21" s="19">
        <v>0</v>
      </c>
      <c r="D21" s="19">
        <v>0</v>
      </c>
      <c r="E21" s="21">
        <f>E20+C21-D21</f>
        <v>104807</v>
      </c>
      <c r="F21" s="1"/>
      <c r="G21" s="1"/>
      <c r="H21" s="1"/>
      <c r="I21" s="15"/>
      <c r="J21" s="15"/>
    </row>
    <row r="22" spans="1:10">
      <c r="A22" s="15"/>
      <c r="B22" s="20" t="s">
        <v>105</v>
      </c>
      <c r="C22" s="19">
        <v>420000</v>
      </c>
      <c r="D22" s="19">
        <v>505000</v>
      </c>
      <c r="E22" s="21">
        <f>E21+C22-D22</f>
        <v>19807</v>
      </c>
      <c r="F22" s="1"/>
      <c r="G22" s="1"/>
      <c r="H22" s="1"/>
      <c r="I22" s="15"/>
      <c r="J22" s="15"/>
    </row>
    <row r="23" spans="1:10">
      <c r="A23" s="15"/>
      <c r="B23" s="20" t="s">
        <v>107</v>
      </c>
      <c r="C23" s="19">
        <v>375000</v>
      </c>
      <c r="D23" s="19">
        <v>0</v>
      </c>
      <c r="E23" s="21">
        <f>E22+C23-D23</f>
        <v>394807</v>
      </c>
      <c r="F23" s="1"/>
      <c r="G23" s="1"/>
      <c r="H23" s="1"/>
      <c r="I23" s="15"/>
      <c r="J23" s="15"/>
    </row>
    <row r="24" spans="1:10">
      <c r="A24" s="15"/>
      <c r="B24" s="20" t="s">
        <v>107</v>
      </c>
      <c r="C24" s="19">
        <v>75000</v>
      </c>
      <c r="D24" s="19">
        <v>440000</v>
      </c>
      <c r="E24" s="21">
        <f t="shared" si="0"/>
        <v>29807</v>
      </c>
      <c r="F24" s="1"/>
      <c r="G24" s="1"/>
      <c r="H24" s="1"/>
      <c r="I24" s="15"/>
      <c r="J24" s="15"/>
    </row>
    <row r="25" spans="1:10">
      <c r="A25" s="15"/>
      <c r="B25" s="201" t="s">
        <v>107</v>
      </c>
      <c r="C25" s="190">
        <v>1000000</v>
      </c>
      <c r="D25" s="190">
        <v>1000000</v>
      </c>
      <c r="E25" s="202">
        <f t="shared" si="0"/>
        <v>29807</v>
      </c>
      <c r="F25" s="191" t="s">
        <v>84</v>
      </c>
      <c r="G25" s="1" t="s">
        <v>108</v>
      </c>
      <c r="H25" s="1"/>
      <c r="I25" s="15"/>
      <c r="J25" s="15"/>
    </row>
    <row r="26" spans="1:10">
      <c r="A26" s="15"/>
      <c r="B26" s="20" t="s">
        <v>109</v>
      </c>
      <c r="C26" s="19">
        <v>0</v>
      </c>
      <c r="D26" s="19">
        <v>0</v>
      </c>
      <c r="E26" s="21">
        <f t="shared" si="0"/>
        <v>29807</v>
      </c>
      <c r="F26" s="1"/>
      <c r="G26" s="1"/>
      <c r="H26" s="1"/>
      <c r="I26" s="15"/>
      <c r="J26" s="15"/>
    </row>
    <row r="27" spans="1:10">
      <c r="A27" s="15"/>
      <c r="B27" s="20" t="s">
        <v>110</v>
      </c>
      <c r="C27" s="19">
        <v>470000</v>
      </c>
      <c r="D27" s="19">
        <v>468000</v>
      </c>
      <c r="E27" s="21">
        <f t="shared" si="0"/>
        <v>31807</v>
      </c>
      <c r="F27" s="1"/>
      <c r="G27" s="1"/>
      <c r="H27" s="1"/>
      <c r="I27" s="15"/>
      <c r="J27" s="15"/>
    </row>
    <row r="28" spans="1:10">
      <c r="A28" s="15"/>
      <c r="B28" s="20" t="s">
        <v>111</v>
      </c>
      <c r="C28" s="19">
        <v>550000</v>
      </c>
      <c r="D28" s="19">
        <v>544000</v>
      </c>
      <c r="E28" s="21">
        <f t="shared" si="0"/>
        <v>37807</v>
      </c>
      <c r="F28" s="1"/>
      <c r="G28" s="1"/>
      <c r="H28" s="1"/>
      <c r="I28" s="15"/>
      <c r="J28" s="15"/>
    </row>
    <row r="29" spans="1:10">
      <c r="A29" s="15"/>
      <c r="B29" s="20" t="s">
        <v>112</v>
      </c>
      <c r="C29" s="19">
        <v>75000</v>
      </c>
      <c r="D29" s="19">
        <v>72000</v>
      </c>
      <c r="E29" s="21">
        <f t="shared" si="0"/>
        <v>40807</v>
      </c>
      <c r="F29" s="1"/>
      <c r="G29" s="1"/>
      <c r="H29" s="1"/>
      <c r="I29" s="15"/>
      <c r="J29" s="15"/>
    </row>
    <row r="30" spans="1:10">
      <c r="A30" s="15"/>
      <c r="B30" s="20" t="s">
        <v>112</v>
      </c>
      <c r="C30" s="19">
        <v>300000</v>
      </c>
      <c r="D30" s="19">
        <v>314000</v>
      </c>
      <c r="E30" s="21">
        <f t="shared" si="0"/>
        <v>26807</v>
      </c>
      <c r="F30" s="1"/>
      <c r="G30" s="1"/>
      <c r="H30" s="1"/>
      <c r="I30" s="15"/>
      <c r="J30" s="15"/>
    </row>
    <row r="31" spans="1:10">
      <c r="A31" s="15"/>
      <c r="B31" s="20" t="s">
        <v>113</v>
      </c>
      <c r="C31" s="19">
        <v>310000</v>
      </c>
      <c r="D31" s="19">
        <v>310000</v>
      </c>
      <c r="E31" s="21">
        <f t="shared" si="0"/>
        <v>26807</v>
      </c>
      <c r="F31" s="1"/>
      <c r="G31" s="1"/>
      <c r="H31" s="23"/>
      <c r="I31" s="15"/>
      <c r="J31" s="15"/>
    </row>
    <row r="32" spans="1:10">
      <c r="A32" s="15"/>
      <c r="B32" s="20" t="s">
        <v>114</v>
      </c>
      <c r="C32" s="19">
        <v>405000</v>
      </c>
      <c r="D32" s="19">
        <v>402000</v>
      </c>
      <c r="E32" s="21">
        <f t="shared" si="0"/>
        <v>29807</v>
      </c>
      <c r="F32" s="1"/>
      <c r="G32" s="1"/>
      <c r="H32" s="1"/>
      <c r="I32" s="15"/>
      <c r="J32" s="15"/>
    </row>
    <row r="33" spans="1:10">
      <c r="A33" s="15"/>
      <c r="B33" s="20" t="s">
        <v>117</v>
      </c>
      <c r="C33" s="19">
        <v>0</v>
      </c>
      <c r="D33" s="22">
        <v>0</v>
      </c>
      <c r="E33" s="21">
        <f t="shared" si="0"/>
        <v>29807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29807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29807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29807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29807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29807</v>
      </c>
      <c r="F49" s="1"/>
      <c r="G49" s="15"/>
    </row>
    <row r="50" spans="2:7">
      <c r="B50" s="20"/>
      <c r="C50" s="19"/>
      <c r="D50" s="19"/>
      <c r="E50" s="21">
        <f t="shared" si="0"/>
        <v>29807</v>
      </c>
      <c r="F50" s="1"/>
      <c r="G50" s="15"/>
    </row>
    <row r="51" spans="2:7">
      <c r="B51" s="20"/>
      <c r="C51" s="19"/>
      <c r="D51" s="19"/>
      <c r="E51" s="21">
        <f t="shared" si="0"/>
        <v>29807</v>
      </c>
      <c r="F51" s="1"/>
      <c r="G51" s="15"/>
    </row>
    <row r="52" spans="2:7">
      <c r="B52" s="25"/>
      <c r="C52" s="21">
        <f>SUM(C6:C51)</f>
        <v>12784807</v>
      </c>
      <c r="D52" s="21">
        <f>SUM(D6:D51)</f>
        <v>12755000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30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30" t="s">
        <v>13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</row>
    <row r="2" spans="1:24" s="62" customFormat="1" ht="18">
      <c r="A2" s="231" t="s">
        <v>36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</row>
    <row r="3" spans="1:24" s="63" customFormat="1" ht="16.5" thickBot="1">
      <c r="A3" s="232" t="s">
        <v>85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4"/>
      <c r="S3" s="42"/>
      <c r="T3" s="5"/>
      <c r="U3" s="5"/>
      <c r="V3" s="5"/>
      <c r="W3" s="5"/>
      <c r="X3" s="11"/>
    </row>
    <row r="4" spans="1:24" s="65" customFormat="1">
      <c r="A4" s="235" t="s">
        <v>22</v>
      </c>
      <c r="B4" s="237" t="s">
        <v>23</v>
      </c>
      <c r="C4" s="224" t="s">
        <v>24</v>
      </c>
      <c r="D4" s="224" t="s">
        <v>25</v>
      </c>
      <c r="E4" s="224" t="s">
        <v>26</v>
      </c>
      <c r="F4" s="224" t="s">
        <v>81</v>
      </c>
      <c r="G4" s="224" t="s">
        <v>27</v>
      </c>
      <c r="H4" s="224" t="s">
        <v>76</v>
      </c>
      <c r="I4" s="224" t="s">
        <v>28</v>
      </c>
      <c r="J4" s="224" t="s">
        <v>29</v>
      </c>
      <c r="K4" s="224" t="s">
        <v>118</v>
      </c>
      <c r="L4" s="224" t="s">
        <v>30</v>
      </c>
      <c r="M4" s="224" t="s">
        <v>104</v>
      </c>
      <c r="N4" s="228" t="s">
        <v>58</v>
      </c>
      <c r="O4" s="226" t="s">
        <v>14</v>
      </c>
      <c r="P4" s="239" t="s">
        <v>31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36"/>
      <c r="B5" s="238"/>
      <c r="C5" s="225"/>
      <c r="D5" s="225"/>
      <c r="E5" s="225"/>
      <c r="F5" s="225"/>
      <c r="G5" s="225"/>
      <c r="H5" s="225"/>
      <c r="I5" s="225"/>
      <c r="J5" s="225"/>
      <c r="K5" s="225"/>
      <c r="L5" s="225"/>
      <c r="M5" s="225"/>
      <c r="N5" s="229"/>
      <c r="O5" s="227"/>
      <c r="P5" s="240"/>
      <c r="Q5" s="69" t="s">
        <v>32</v>
      </c>
      <c r="S5" s="70"/>
      <c r="T5" s="71"/>
      <c r="U5" s="71"/>
      <c r="V5" s="71"/>
      <c r="W5" s="71"/>
      <c r="X5" s="72"/>
    </row>
    <row r="6" spans="1:24" s="9" customFormat="1">
      <c r="A6" s="73" t="s">
        <v>82</v>
      </c>
      <c r="B6" s="74">
        <v>500</v>
      </c>
      <c r="C6" s="74"/>
      <c r="D6" s="75"/>
      <c r="E6" s="75">
        <v>2420</v>
      </c>
      <c r="F6" s="75">
        <v>1000</v>
      </c>
      <c r="G6" s="75">
        <v>70</v>
      </c>
      <c r="H6" s="75"/>
      <c r="I6" s="76">
        <v>290</v>
      </c>
      <c r="J6" s="75">
        <v>160</v>
      </c>
      <c r="K6" s="75"/>
      <c r="L6" s="75"/>
      <c r="M6" s="111"/>
      <c r="N6" s="75"/>
      <c r="O6" s="75"/>
      <c r="P6" s="77"/>
      <c r="Q6" s="78">
        <f t="shared" ref="Q6:Q36" si="0">SUM(B6:P6)</f>
        <v>4440</v>
      </c>
      <c r="R6" s="79"/>
      <c r="S6" s="80"/>
      <c r="T6" s="26"/>
      <c r="U6" s="3"/>
      <c r="V6" s="26"/>
      <c r="W6" s="3"/>
    </row>
    <row r="7" spans="1:24" s="9" customFormat="1">
      <c r="A7" s="73" t="s">
        <v>86</v>
      </c>
      <c r="B7" s="74"/>
      <c r="C7" s="74"/>
      <c r="D7" s="75"/>
      <c r="E7" s="75"/>
      <c r="F7" s="75">
        <v>1000</v>
      </c>
      <c r="G7" s="75">
        <v>50</v>
      </c>
      <c r="H7" s="75">
        <v>40</v>
      </c>
      <c r="I7" s="76">
        <v>400</v>
      </c>
      <c r="J7" s="75">
        <v>160</v>
      </c>
      <c r="K7" s="75"/>
      <c r="L7" s="75"/>
      <c r="M7" s="111"/>
      <c r="N7" s="75"/>
      <c r="O7" s="75"/>
      <c r="P7" s="77"/>
      <c r="Q7" s="78">
        <f t="shared" si="0"/>
        <v>1650</v>
      </c>
      <c r="R7" s="79"/>
      <c r="S7" s="26"/>
      <c r="T7" s="26"/>
      <c r="U7" s="26"/>
      <c r="V7" s="26"/>
      <c r="W7" s="26"/>
    </row>
    <row r="8" spans="1:24" s="9" customFormat="1">
      <c r="A8" s="73" t="s">
        <v>87</v>
      </c>
      <c r="B8" s="81"/>
      <c r="C8" s="74"/>
      <c r="D8" s="82"/>
      <c r="E8" s="82"/>
      <c r="F8" s="82"/>
      <c r="G8" s="82"/>
      <c r="H8" s="82"/>
      <c r="I8" s="83">
        <v>50</v>
      </c>
      <c r="J8" s="82">
        <v>0</v>
      </c>
      <c r="K8" s="82"/>
      <c r="L8" s="82"/>
      <c r="M8" s="112"/>
      <c r="N8" s="82"/>
      <c r="O8" s="82"/>
      <c r="P8" s="84"/>
      <c r="Q8" s="78">
        <f t="shared" si="0"/>
        <v>50</v>
      </c>
      <c r="R8" s="79"/>
      <c r="S8" s="6"/>
      <c r="T8" s="6"/>
      <c r="U8" s="3" t="s">
        <v>33</v>
      </c>
      <c r="V8" s="26"/>
      <c r="W8" s="3"/>
    </row>
    <row r="9" spans="1:24" s="9" customFormat="1">
      <c r="A9" s="73" t="s">
        <v>90</v>
      </c>
      <c r="B9" s="81">
        <v>500</v>
      </c>
      <c r="C9" s="74"/>
      <c r="D9" s="82">
        <v>48</v>
      </c>
      <c r="E9" s="82"/>
      <c r="F9" s="82">
        <v>50</v>
      </c>
      <c r="G9" s="82"/>
      <c r="H9" s="82"/>
      <c r="I9" s="83">
        <v>40</v>
      </c>
      <c r="J9" s="82">
        <v>80</v>
      </c>
      <c r="K9" s="82"/>
      <c r="L9" s="82"/>
      <c r="M9" s="112"/>
      <c r="N9" s="82"/>
      <c r="O9" s="82"/>
      <c r="P9" s="84"/>
      <c r="Q9" s="78">
        <f t="shared" si="0"/>
        <v>718</v>
      </c>
      <c r="R9" s="79"/>
      <c r="S9" s="6"/>
      <c r="T9" s="6"/>
      <c r="U9" s="26"/>
      <c r="V9" s="26"/>
      <c r="W9" s="26"/>
    </row>
    <row r="10" spans="1:24" s="9" customFormat="1">
      <c r="A10" s="73" t="s">
        <v>91</v>
      </c>
      <c r="B10" s="81"/>
      <c r="C10" s="74"/>
      <c r="D10" s="82"/>
      <c r="E10" s="82"/>
      <c r="F10" s="82"/>
      <c r="G10" s="82">
        <v>30</v>
      </c>
      <c r="H10" s="82"/>
      <c r="I10" s="82">
        <v>140</v>
      </c>
      <c r="J10" s="82">
        <v>160</v>
      </c>
      <c r="K10" s="82"/>
      <c r="L10" s="82"/>
      <c r="M10" s="112"/>
      <c r="N10" s="82"/>
      <c r="O10" s="82"/>
      <c r="P10" s="84"/>
      <c r="Q10" s="78">
        <f t="shared" si="0"/>
        <v>330</v>
      </c>
      <c r="R10" s="79"/>
      <c r="S10" s="26"/>
      <c r="T10" s="26"/>
      <c r="U10" s="3"/>
      <c r="V10" s="26"/>
      <c r="W10" s="3"/>
    </row>
    <row r="11" spans="1:24" s="9" customFormat="1">
      <c r="A11" s="73" t="s">
        <v>92</v>
      </c>
      <c r="B11" s="81"/>
      <c r="C11" s="74"/>
      <c r="D11" s="82"/>
      <c r="E11" s="82"/>
      <c r="F11" s="82"/>
      <c r="G11" s="82">
        <v>400</v>
      </c>
      <c r="H11" s="82"/>
      <c r="I11" s="82">
        <v>330</v>
      </c>
      <c r="J11" s="82">
        <v>160</v>
      </c>
      <c r="K11" s="82"/>
      <c r="L11" s="82"/>
      <c r="M11" s="112"/>
      <c r="N11" s="82"/>
      <c r="O11" s="82"/>
      <c r="P11" s="84"/>
      <c r="Q11" s="78">
        <f t="shared" si="0"/>
        <v>890</v>
      </c>
      <c r="R11" s="79"/>
      <c r="S11" s="26"/>
      <c r="T11" s="26"/>
      <c r="U11" s="26"/>
      <c r="V11" s="26"/>
      <c r="W11" s="26"/>
    </row>
    <row r="12" spans="1:24" s="9" customFormat="1">
      <c r="A12" s="73" t="s">
        <v>94</v>
      </c>
      <c r="B12" s="81">
        <v>500</v>
      </c>
      <c r="C12" s="74"/>
      <c r="D12" s="82">
        <v>130</v>
      </c>
      <c r="E12" s="82"/>
      <c r="F12" s="82"/>
      <c r="G12" s="82"/>
      <c r="H12" s="82"/>
      <c r="I12" s="82">
        <v>170</v>
      </c>
      <c r="J12" s="82">
        <v>160</v>
      </c>
      <c r="K12" s="82"/>
      <c r="L12" s="82"/>
      <c r="M12" s="112"/>
      <c r="N12" s="82"/>
      <c r="O12" s="82"/>
      <c r="P12" s="84"/>
      <c r="Q12" s="78">
        <f t="shared" si="0"/>
        <v>960</v>
      </c>
      <c r="R12" s="79"/>
      <c r="S12" s="26"/>
      <c r="T12" s="26"/>
      <c r="U12" s="3"/>
      <c r="V12" s="26"/>
      <c r="W12" s="3"/>
    </row>
    <row r="13" spans="1:24" s="9" customFormat="1">
      <c r="A13" s="73" t="s">
        <v>95</v>
      </c>
      <c r="B13" s="81"/>
      <c r="C13" s="74"/>
      <c r="D13" s="82"/>
      <c r="E13" s="82"/>
      <c r="F13" s="82"/>
      <c r="G13" s="82">
        <v>50</v>
      </c>
      <c r="H13" s="82"/>
      <c r="I13" s="82">
        <v>130</v>
      </c>
      <c r="J13" s="82">
        <v>160</v>
      </c>
      <c r="K13" s="85"/>
      <c r="L13" s="82"/>
      <c r="M13" s="112"/>
      <c r="N13" s="82"/>
      <c r="O13" s="82"/>
      <c r="P13" s="84"/>
      <c r="Q13" s="78">
        <f t="shared" si="0"/>
        <v>340</v>
      </c>
      <c r="R13" s="79"/>
      <c r="S13" s="80"/>
      <c r="T13" s="26"/>
      <c r="U13" s="26"/>
      <c r="V13" s="26"/>
      <c r="W13" s="26"/>
    </row>
    <row r="14" spans="1:24" s="9" customFormat="1">
      <c r="A14" s="73" t="s">
        <v>96</v>
      </c>
      <c r="B14" s="81"/>
      <c r="C14" s="74"/>
      <c r="D14" s="82"/>
      <c r="E14" s="82"/>
      <c r="F14" s="82"/>
      <c r="G14" s="82"/>
      <c r="H14" s="82"/>
      <c r="I14" s="82">
        <v>320</v>
      </c>
      <c r="J14" s="82">
        <v>160</v>
      </c>
      <c r="K14" s="86"/>
      <c r="L14" s="82"/>
      <c r="M14" s="112"/>
      <c r="N14" s="82"/>
      <c r="O14" s="82"/>
      <c r="P14" s="84"/>
      <c r="Q14" s="78">
        <f t="shared" si="0"/>
        <v>480</v>
      </c>
      <c r="R14" s="79"/>
      <c r="S14" s="87"/>
      <c r="T14" s="26"/>
      <c r="U14" s="3"/>
      <c r="V14" s="26"/>
      <c r="W14" s="3"/>
    </row>
    <row r="15" spans="1:24" s="9" customFormat="1">
      <c r="A15" s="73" t="s">
        <v>97</v>
      </c>
      <c r="B15" s="81">
        <v>500</v>
      </c>
      <c r="C15" s="74"/>
      <c r="D15" s="82">
        <v>150</v>
      </c>
      <c r="E15" s="82"/>
      <c r="F15" s="82"/>
      <c r="G15" s="82">
        <v>50</v>
      </c>
      <c r="H15" s="82"/>
      <c r="I15" s="82">
        <v>230</v>
      </c>
      <c r="J15" s="82">
        <v>160</v>
      </c>
      <c r="K15" s="75"/>
      <c r="L15" s="82"/>
      <c r="M15" s="112"/>
      <c r="N15" s="82"/>
      <c r="O15" s="82"/>
      <c r="P15" s="84"/>
      <c r="Q15" s="78">
        <f t="shared" si="0"/>
        <v>1090</v>
      </c>
      <c r="R15" s="79"/>
      <c r="S15" s="4"/>
      <c r="T15" s="26"/>
      <c r="U15" s="26"/>
      <c r="V15" s="26"/>
      <c r="W15" s="26"/>
    </row>
    <row r="16" spans="1:24" s="9" customFormat="1">
      <c r="A16" s="73" t="s">
        <v>100</v>
      </c>
      <c r="B16" s="81"/>
      <c r="C16" s="74"/>
      <c r="D16" s="82">
        <v>100</v>
      </c>
      <c r="E16" s="82"/>
      <c r="F16" s="82"/>
      <c r="G16" s="82"/>
      <c r="H16" s="82"/>
      <c r="I16" s="82">
        <v>140</v>
      </c>
      <c r="J16" s="82">
        <v>160</v>
      </c>
      <c r="K16" s="82"/>
      <c r="L16" s="82"/>
      <c r="M16" s="112"/>
      <c r="N16" s="82"/>
      <c r="O16" s="82"/>
      <c r="P16" s="84"/>
      <c r="Q16" s="78">
        <f t="shared" si="0"/>
        <v>400</v>
      </c>
      <c r="R16" s="79"/>
      <c r="S16" s="4"/>
      <c r="T16" s="26"/>
      <c r="U16" s="3"/>
      <c r="V16" s="26"/>
      <c r="W16" s="3"/>
    </row>
    <row r="17" spans="1:23" s="9" customFormat="1">
      <c r="A17" s="73" t="s">
        <v>101</v>
      </c>
      <c r="B17" s="81"/>
      <c r="C17" s="74"/>
      <c r="D17" s="82"/>
      <c r="E17" s="82"/>
      <c r="F17" s="82"/>
      <c r="G17" s="82"/>
      <c r="H17" s="82"/>
      <c r="I17" s="82">
        <v>130</v>
      </c>
      <c r="J17" s="82">
        <v>160</v>
      </c>
      <c r="K17" s="82"/>
      <c r="L17" s="82"/>
      <c r="M17" s="112"/>
      <c r="N17" s="84"/>
      <c r="O17" s="82"/>
      <c r="P17" s="84"/>
      <c r="Q17" s="78">
        <f t="shared" si="0"/>
        <v>290</v>
      </c>
      <c r="R17" s="79"/>
      <c r="S17" s="4"/>
      <c r="T17" s="26"/>
      <c r="U17" s="26"/>
      <c r="V17" s="26"/>
      <c r="W17" s="26"/>
    </row>
    <row r="18" spans="1:23" s="9" customFormat="1">
      <c r="A18" s="73" t="s">
        <v>103</v>
      </c>
      <c r="B18" s="81">
        <v>500</v>
      </c>
      <c r="C18" s="74">
        <v>420</v>
      </c>
      <c r="D18" s="82"/>
      <c r="E18" s="82"/>
      <c r="F18" s="82"/>
      <c r="G18" s="82">
        <v>50</v>
      </c>
      <c r="H18" s="82"/>
      <c r="I18" s="82">
        <v>130</v>
      </c>
      <c r="J18" s="82">
        <v>160</v>
      </c>
      <c r="K18" s="82"/>
      <c r="L18" s="82"/>
      <c r="M18" s="112">
        <v>110</v>
      </c>
      <c r="N18" s="84"/>
      <c r="O18" s="82"/>
      <c r="P18" s="84"/>
      <c r="Q18" s="78">
        <f t="shared" si="0"/>
        <v>1370</v>
      </c>
      <c r="R18" s="79"/>
      <c r="S18" s="4"/>
      <c r="T18" s="26"/>
      <c r="U18" s="3"/>
      <c r="V18" s="26"/>
      <c r="W18" s="3"/>
    </row>
    <row r="19" spans="1:23" s="9" customFormat="1">
      <c r="A19" s="73" t="s">
        <v>105</v>
      </c>
      <c r="B19" s="81"/>
      <c r="C19" s="74"/>
      <c r="D19" s="82"/>
      <c r="E19" s="82"/>
      <c r="F19" s="82"/>
      <c r="G19" s="82">
        <v>50</v>
      </c>
      <c r="H19" s="82"/>
      <c r="I19" s="82">
        <v>180</v>
      </c>
      <c r="J19" s="82">
        <v>160</v>
      </c>
      <c r="K19" s="82"/>
      <c r="L19" s="82"/>
      <c r="M19" s="113"/>
      <c r="N19" s="84"/>
      <c r="O19" s="82"/>
      <c r="P19" s="84"/>
      <c r="Q19" s="78">
        <f t="shared" si="0"/>
        <v>390</v>
      </c>
      <c r="R19" s="79"/>
      <c r="S19" s="4"/>
      <c r="T19" s="26"/>
      <c r="U19" s="26"/>
      <c r="V19" s="26"/>
      <c r="W19" s="26"/>
    </row>
    <row r="20" spans="1:23" s="9" customFormat="1">
      <c r="A20" s="73" t="s">
        <v>107</v>
      </c>
      <c r="B20" s="81"/>
      <c r="C20" s="74"/>
      <c r="D20" s="82"/>
      <c r="E20" s="82"/>
      <c r="F20" s="112"/>
      <c r="G20" s="82">
        <v>70</v>
      </c>
      <c r="H20" s="82"/>
      <c r="I20" s="82">
        <v>180</v>
      </c>
      <c r="J20" s="82">
        <v>160</v>
      </c>
      <c r="K20" s="82"/>
      <c r="L20" s="82"/>
      <c r="M20" s="112"/>
      <c r="N20" s="82">
        <v>100</v>
      </c>
      <c r="O20" s="82"/>
      <c r="P20" s="84"/>
      <c r="Q20" s="78">
        <f t="shared" si="0"/>
        <v>510</v>
      </c>
      <c r="R20" s="79"/>
      <c r="S20" s="4"/>
      <c r="T20" s="26"/>
      <c r="U20" s="3"/>
      <c r="V20" s="26"/>
      <c r="W20" s="3"/>
    </row>
    <row r="21" spans="1:23" s="9" customFormat="1">
      <c r="A21" s="73" t="s">
        <v>109</v>
      </c>
      <c r="B21" s="81">
        <v>500</v>
      </c>
      <c r="C21" s="74"/>
      <c r="D21" s="82"/>
      <c r="E21" s="82"/>
      <c r="F21" s="82"/>
      <c r="G21" s="82">
        <v>50</v>
      </c>
      <c r="H21" s="82"/>
      <c r="I21" s="82">
        <v>40</v>
      </c>
      <c r="J21" s="82">
        <v>80</v>
      </c>
      <c r="K21" s="82"/>
      <c r="L21" s="82">
        <v>1700</v>
      </c>
      <c r="M21" s="112"/>
      <c r="N21" s="82"/>
      <c r="O21" s="82"/>
      <c r="P21" s="84"/>
      <c r="Q21" s="78">
        <f t="shared" si="0"/>
        <v>2370</v>
      </c>
      <c r="R21" s="79"/>
      <c r="S21" s="4"/>
    </row>
    <row r="22" spans="1:23" s="9" customFormat="1">
      <c r="A22" s="73" t="s">
        <v>110</v>
      </c>
      <c r="B22" s="81"/>
      <c r="C22" s="74"/>
      <c r="D22" s="82"/>
      <c r="E22" s="82"/>
      <c r="F22" s="82"/>
      <c r="G22" s="82"/>
      <c r="H22" s="82"/>
      <c r="I22" s="82">
        <v>130</v>
      </c>
      <c r="J22" s="82">
        <v>160</v>
      </c>
      <c r="K22" s="82"/>
      <c r="L22" s="82"/>
      <c r="M22" s="112"/>
      <c r="N22" s="82">
        <v>100</v>
      </c>
      <c r="O22" s="82"/>
      <c r="P22" s="84"/>
      <c r="Q22" s="78">
        <f t="shared" si="0"/>
        <v>390</v>
      </c>
      <c r="R22" s="79"/>
      <c r="S22" s="4"/>
    </row>
    <row r="23" spans="1:23" s="89" customFormat="1">
      <c r="A23" s="73" t="s">
        <v>111</v>
      </c>
      <c r="B23" s="81"/>
      <c r="C23" s="74"/>
      <c r="D23" s="82"/>
      <c r="E23" s="82"/>
      <c r="F23" s="82"/>
      <c r="G23" s="82">
        <v>50</v>
      </c>
      <c r="H23" s="82"/>
      <c r="I23" s="82">
        <v>180</v>
      </c>
      <c r="J23" s="82">
        <v>160</v>
      </c>
      <c r="K23" s="82"/>
      <c r="L23" s="82"/>
      <c r="M23" s="112"/>
      <c r="N23" s="82"/>
      <c r="O23" s="82"/>
      <c r="P23" s="84"/>
      <c r="Q23" s="78">
        <f t="shared" si="0"/>
        <v>390</v>
      </c>
      <c r="R23" s="88"/>
      <c r="S23" s="4"/>
    </row>
    <row r="24" spans="1:23" s="9" customFormat="1">
      <c r="A24" s="73" t="s">
        <v>112</v>
      </c>
      <c r="B24" s="81">
        <v>500</v>
      </c>
      <c r="C24" s="74"/>
      <c r="D24" s="82"/>
      <c r="E24" s="82"/>
      <c r="F24" s="82"/>
      <c r="G24" s="82"/>
      <c r="H24" s="82"/>
      <c r="I24" s="82">
        <v>230</v>
      </c>
      <c r="J24" s="82">
        <v>160</v>
      </c>
      <c r="K24" s="82"/>
      <c r="L24" s="82"/>
      <c r="M24" s="112"/>
      <c r="N24" s="82"/>
      <c r="O24" s="82"/>
      <c r="P24" s="84"/>
      <c r="Q24" s="78">
        <f t="shared" si="0"/>
        <v>890</v>
      </c>
      <c r="R24" s="79"/>
      <c r="S24" s="4"/>
      <c r="U24" s="90"/>
      <c r="V24" s="90"/>
      <c r="W24" s="90"/>
    </row>
    <row r="25" spans="1:23" s="89" customFormat="1">
      <c r="A25" s="73" t="s">
        <v>113</v>
      </c>
      <c r="B25" s="81"/>
      <c r="C25" s="74"/>
      <c r="D25" s="82"/>
      <c r="E25" s="82"/>
      <c r="F25" s="82"/>
      <c r="G25" s="82"/>
      <c r="H25" s="82"/>
      <c r="I25" s="82">
        <v>130</v>
      </c>
      <c r="J25" s="82">
        <v>80</v>
      </c>
      <c r="K25" s="82"/>
      <c r="L25" s="82"/>
      <c r="M25" s="112"/>
      <c r="N25" s="82"/>
      <c r="O25" s="82"/>
      <c r="P25" s="84"/>
      <c r="Q25" s="78">
        <f t="shared" si="0"/>
        <v>210</v>
      </c>
      <c r="R25" s="88"/>
      <c r="S25" s="4"/>
    </row>
    <row r="26" spans="1:23" s="9" customFormat="1">
      <c r="A26" s="73" t="s">
        <v>114</v>
      </c>
      <c r="B26" s="81"/>
      <c r="C26" s="74"/>
      <c r="D26" s="82"/>
      <c r="E26" s="82"/>
      <c r="F26" s="82"/>
      <c r="G26" s="82">
        <v>120</v>
      </c>
      <c r="H26" s="82"/>
      <c r="I26" s="82">
        <v>50</v>
      </c>
      <c r="J26" s="82">
        <v>160</v>
      </c>
      <c r="K26" s="82">
        <v>1700</v>
      </c>
      <c r="L26" s="82"/>
      <c r="M26" s="112"/>
      <c r="N26" s="82"/>
      <c r="O26" s="82"/>
      <c r="P26" s="84"/>
      <c r="Q26" s="78">
        <f t="shared" si="0"/>
        <v>2030</v>
      </c>
      <c r="R26" s="79"/>
      <c r="S26" s="4"/>
    </row>
    <row r="27" spans="1:23" s="9" customFormat="1">
      <c r="A27" s="73" t="s">
        <v>117</v>
      </c>
      <c r="B27" s="81">
        <v>600</v>
      </c>
      <c r="C27" s="74"/>
      <c r="D27" s="82"/>
      <c r="E27" s="82"/>
      <c r="F27" s="82"/>
      <c r="G27" s="82">
        <v>50</v>
      </c>
      <c r="H27" s="82"/>
      <c r="I27" s="82">
        <v>30</v>
      </c>
      <c r="J27" s="82">
        <v>160</v>
      </c>
      <c r="K27" s="82"/>
      <c r="L27" s="82"/>
      <c r="M27" s="112"/>
      <c r="N27" s="82"/>
      <c r="O27" s="82"/>
      <c r="P27" s="84"/>
      <c r="Q27" s="78">
        <f t="shared" si="0"/>
        <v>840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34</v>
      </c>
      <c r="B37" s="99">
        <f>SUM(B6:B36)</f>
        <v>4100</v>
      </c>
      <c r="C37" s="100">
        <f t="shared" ref="C37:P37" si="1">SUM(C6:C36)</f>
        <v>420</v>
      </c>
      <c r="D37" s="100">
        <f t="shared" si="1"/>
        <v>428</v>
      </c>
      <c r="E37" s="100">
        <f t="shared" si="1"/>
        <v>2420</v>
      </c>
      <c r="F37" s="100">
        <f t="shared" si="1"/>
        <v>2050</v>
      </c>
      <c r="G37" s="100">
        <f>SUM(G6:G36)</f>
        <v>1090</v>
      </c>
      <c r="H37" s="100">
        <f t="shared" si="1"/>
        <v>40</v>
      </c>
      <c r="I37" s="100">
        <f t="shared" si="1"/>
        <v>3650</v>
      </c>
      <c r="J37" s="100">
        <f t="shared" si="1"/>
        <v>3120</v>
      </c>
      <c r="K37" s="100">
        <f t="shared" si="1"/>
        <v>1700</v>
      </c>
      <c r="L37" s="100">
        <f t="shared" si="1"/>
        <v>1700</v>
      </c>
      <c r="M37" s="115">
        <f t="shared" si="1"/>
        <v>110</v>
      </c>
      <c r="N37" s="100">
        <f t="shared" si="1"/>
        <v>200</v>
      </c>
      <c r="O37" s="100">
        <f t="shared" si="1"/>
        <v>0</v>
      </c>
      <c r="P37" s="101">
        <f t="shared" si="1"/>
        <v>0</v>
      </c>
      <c r="Q37" s="102">
        <f>SUM(Q6:Q36)</f>
        <v>21028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2"/>
  <sheetViews>
    <sheetView topLeftCell="A36" zoomScale="120" zoomScaleNormal="120" workbookViewId="0">
      <selection activeCell="K47" sqref="K47"/>
    </sheetView>
  </sheetViews>
  <sheetFormatPr defaultColWidth="9.140625" defaultRowHeight="12.75"/>
  <cols>
    <col min="1" max="1" width="28.42578125" style="59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6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45" t="s">
        <v>13</v>
      </c>
      <c r="B1" s="246"/>
      <c r="C1" s="246"/>
      <c r="D1" s="246"/>
      <c r="E1" s="246"/>
      <c r="F1" s="247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48" t="s">
        <v>88</v>
      </c>
      <c r="B2" s="249"/>
      <c r="C2" s="249"/>
      <c r="D2" s="249"/>
      <c r="E2" s="249"/>
      <c r="F2" s="250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51" t="s">
        <v>37</v>
      </c>
      <c r="B3" s="252"/>
      <c r="C3" s="252"/>
      <c r="D3" s="252"/>
      <c r="E3" s="252"/>
      <c r="F3" s="253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203"/>
      <c r="B5" s="135"/>
      <c r="C5" s="135"/>
      <c r="D5" s="135"/>
      <c r="E5" s="204">
        <f>C5+D5</f>
        <v>0</v>
      </c>
      <c r="F5" s="209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205"/>
      <c r="B6" s="39"/>
      <c r="C6" s="39"/>
      <c r="D6" s="39"/>
      <c r="E6" s="206">
        <f t="shared" ref="E6:E32" si="0">C6+D6</f>
        <v>0</v>
      </c>
      <c r="F6" s="210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205"/>
      <c r="B7" s="39"/>
      <c r="C7" s="39"/>
      <c r="D7" s="39"/>
      <c r="E7" s="206">
        <f t="shared" si="0"/>
        <v>0</v>
      </c>
      <c r="F7" s="210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205"/>
      <c r="B8" s="39"/>
      <c r="C8" s="39"/>
      <c r="D8" s="39"/>
      <c r="E8" s="206">
        <f t="shared" si="0"/>
        <v>0</v>
      </c>
      <c r="F8" s="211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205"/>
      <c r="B9" s="39"/>
      <c r="C9" s="39"/>
      <c r="D9" s="39"/>
      <c r="E9" s="206">
        <f t="shared" si="0"/>
        <v>0</v>
      </c>
      <c r="F9" s="212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205"/>
      <c r="B10" s="39"/>
      <c r="C10" s="39"/>
      <c r="D10" s="39"/>
      <c r="E10" s="206">
        <f t="shared" si="0"/>
        <v>0</v>
      </c>
      <c r="F10" s="213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205"/>
      <c r="B11" s="39"/>
      <c r="C11" s="39"/>
      <c r="D11" s="39"/>
      <c r="E11" s="206">
        <f t="shared" si="0"/>
        <v>0</v>
      </c>
      <c r="F11" s="211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205"/>
      <c r="B12" s="39"/>
      <c r="C12" s="39"/>
      <c r="D12" s="39"/>
      <c r="E12" s="206">
        <f t="shared" si="0"/>
        <v>0</v>
      </c>
      <c r="F12" s="211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205"/>
      <c r="B13" s="39"/>
      <c r="C13" s="39"/>
      <c r="D13" s="39"/>
      <c r="E13" s="206">
        <f t="shared" si="0"/>
        <v>0</v>
      </c>
      <c r="F13" s="213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205"/>
      <c r="B14" s="39"/>
      <c r="C14" s="39"/>
      <c r="D14" s="39"/>
      <c r="E14" s="206">
        <f t="shared" si="0"/>
        <v>0</v>
      </c>
      <c r="F14" s="212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205"/>
      <c r="B15" s="39"/>
      <c r="C15" s="39"/>
      <c r="D15" s="39"/>
      <c r="E15" s="206">
        <f t="shared" si="0"/>
        <v>0</v>
      </c>
      <c r="F15" s="211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205"/>
      <c r="B16" s="39"/>
      <c r="C16" s="39"/>
      <c r="D16" s="39"/>
      <c r="E16" s="206">
        <f t="shared" si="0"/>
        <v>0</v>
      </c>
      <c r="F16" s="211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205"/>
      <c r="B17" s="39"/>
      <c r="C17" s="39"/>
      <c r="D17" s="39"/>
      <c r="E17" s="206">
        <f t="shared" si="0"/>
        <v>0</v>
      </c>
      <c r="F17" s="210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205"/>
      <c r="B18" s="39"/>
      <c r="C18" s="39"/>
      <c r="D18" s="39"/>
      <c r="E18" s="206">
        <f t="shared" si="0"/>
        <v>0</v>
      </c>
      <c r="F18" s="213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205"/>
      <c r="B19" s="39"/>
      <c r="C19" s="39"/>
      <c r="D19" s="39"/>
      <c r="E19" s="206">
        <f t="shared" si="0"/>
        <v>0</v>
      </c>
      <c r="F19" s="212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205"/>
      <c r="B20" s="39"/>
      <c r="C20" s="39"/>
      <c r="D20" s="39"/>
      <c r="E20" s="206">
        <f t="shared" si="0"/>
        <v>0</v>
      </c>
      <c r="F20" s="210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205"/>
      <c r="B21" s="39"/>
      <c r="C21" s="39"/>
      <c r="D21" s="39"/>
      <c r="E21" s="206">
        <f t="shared" si="0"/>
        <v>0</v>
      </c>
      <c r="F21" s="210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205"/>
      <c r="B22" s="39"/>
      <c r="C22" s="39"/>
      <c r="D22" s="39"/>
      <c r="E22" s="206">
        <f>C22+D22</f>
        <v>0</v>
      </c>
      <c r="F22" s="210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205"/>
      <c r="B23" s="39"/>
      <c r="C23" s="39"/>
      <c r="D23" s="39"/>
      <c r="E23" s="206">
        <f t="shared" si="0"/>
        <v>0</v>
      </c>
      <c r="F23" s="21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205"/>
      <c r="B24" s="39"/>
      <c r="C24" s="39"/>
      <c r="D24" s="39"/>
      <c r="E24" s="206">
        <f t="shared" si="0"/>
        <v>0</v>
      </c>
      <c r="F24" s="210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205"/>
      <c r="B25" s="39"/>
      <c r="C25" s="39"/>
      <c r="D25" s="39"/>
      <c r="E25" s="206">
        <f t="shared" si="0"/>
        <v>0</v>
      </c>
      <c r="F25" s="212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205"/>
      <c r="B26" s="39"/>
      <c r="C26" s="39"/>
      <c r="D26" s="39"/>
      <c r="E26" s="206">
        <f t="shared" si="0"/>
        <v>0</v>
      </c>
      <c r="F26" s="214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205"/>
      <c r="B27" s="39"/>
      <c r="C27" s="39"/>
      <c r="D27" s="39"/>
      <c r="E27" s="206">
        <f t="shared" si="0"/>
        <v>0</v>
      </c>
      <c r="F27" s="212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205"/>
      <c r="B28" s="39"/>
      <c r="C28" s="39"/>
      <c r="D28" s="39"/>
      <c r="E28" s="206">
        <f t="shared" si="0"/>
        <v>0</v>
      </c>
      <c r="F28" s="212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205"/>
      <c r="B29" s="39"/>
      <c r="C29" s="39"/>
      <c r="D29" s="39"/>
      <c r="E29" s="206">
        <f t="shared" si="0"/>
        <v>0</v>
      </c>
      <c r="F29" s="212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205"/>
      <c r="B30" s="39"/>
      <c r="C30" s="39"/>
      <c r="D30" s="39"/>
      <c r="E30" s="206">
        <f t="shared" si="0"/>
        <v>0</v>
      </c>
      <c r="F30" s="211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205"/>
      <c r="B31" s="39"/>
      <c r="C31" s="39"/>
      <c r="D31" s="39"/>
      <c r="E31" s="206">
        <f t="shared" si="0"/>
        <v>0</v>
      </c>
      <c r="F31" s="211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205"/>
      <c r="B32" s="39"/>
      <c r="C32" s="39"/>
      <c r="D32" s="39">
        <v>-917180</v>
      </c>
      <c r="E32" s="206">
        <f t="shared" si="0"/>
        <v>-917180</v>
      </c>
      <c r="F32" s="211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15" t="s">
        <v>3</v>
      </c>
      <c r="B33" s="216">
        <f>SUM(B5:B32)</f>
        <v>0</v>
      </c>
      <c r="C33" s="216"/>
      <c r="D33" s="216"/>
      <c r="E33" s="217">
        <f>SUM(E5:E32)</f>
        <v>-917180</v>
      </c>
      <c r="F33" s="218">
        <f>B33-E33</f>
        <v>917180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207"/>
      <c r="B34" s="41"/>
      <c r="C34" s="41"/>
      <c r="D34" s="41"/>
      <c r="E34" s="208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55" t="s">
        <v>19</v>
      </c>
      <c r="B35" s="256"/>
      <c r="C35" s="256"/>
      <c r="D35" s="256"/>
      <c r="E35" s="257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43" t="s">
        <v>12</v>
      </c>
      <c r="B36" s="254"/>
      <c r="C36" s="254"/>
      <c r="D36" s="244"/>
      <c r="E36" s="134">
        <f>F33-C121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2" t="s">
        <v>46</v>
      </c>
      <c r="B37" s="193" t="s">
        <v>47</v>
      </c>
      <c r="C37" s="183">
        <v>1800</v>
      </c>
      <c r="D37" s="194" t="s">
        <v>44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8" t="s">
        <v>66</v>
      </c>
      <c r="B38" s="178" t="s">
        <v>56</v>
      </c>
      <c r="C38" s="179">
        <v>46270</v>
      </c>
      <c r="D38" s="180" t="s">
        <v>117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8" t="s">
        <v>65</v>
      </c>
      <c r="B39" s="178" t="s">
        <v>45</v>
      </c>
      <c r="C39" s="179">
        <v>4500</v>
      </c>
      <c r="D39" s="180" t="s">
        <v>69</v>
      </c>
      <c r="E39" s="41"/>
      <c r="F39" s="42"/>
      <c r="G39" s="50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8" t="s">
        <v>78</v>
      </c>
      <c r="B40" s="178"/>
      <c r="C40" s="179">
        <v>5000</v>
      </c>
      <c r="D40" s="181" t="s">
        <v>112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8" t="s">
        <v>49</v>
      </c>
      <c r="B41" s="178" t="s">
        <v>41</v>
      </c>
      <c r="C41" s="179">
        <v>4460</v>
      </c>
      <c r="D41" s="180" t="s">
        <v>67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8" t="s">
        <v>40</v>
      </c>
      <c r="B42" s="178" t="s">
        <v>41</v>
      </c>
      <c r="C42" s="179">
        <v>100000</v>
      </c>
      <c r="D42" s="181" t="s">
        <v>68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8" t="s">
        <v>50</v>
      </c>
      <c r="B43" s="178" t="s">
        <v>41</v>
      </c>
      <c r="C43" s="179">
        <v>300000</v>
      </c>
      <c r="D43" s="181" t="s">
        <v>111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8" t="s">
        <v>71</v>
      </c>
      <c r="B44" s="178" t="s">
        <v>89</v>
      </c>
      <c r="C44" s="179">
        <v>1000</v>
      </c>
      <c r="D44" s="180" t="s">
        <v>77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8" t="s">
        <v>73</v>
      </c>
      <c r="B45" s="178"/>
      <c r="C45" s="179">
        <v>111290</v>
      </c>
      <c r="D45" s="195" t="s">
        <v>114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8" t="s">
        <v>61</v>
      </c>
      <c r="B46" s="178"/>
      <c r="C46" s="179">
        <v>114550</v>
      </c>
      <c r="D46" s="180" t="s">
        <v>117</v>
      </c>
      <c r="E46" s="41"/>
      <c r="F46" s="220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78" t="s">
        <v>79</v>
      </c>
      <c r="B47" s="178"/>
      <c r="C47" s="179">
        <v>59000</v>
      </c>
      <c r="D47" s="180" t="s">
        <v>103</v>
      </c>
      <c r="E47" s="41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84" t="s">
        <v>57</v>
      </c>
      <c r="B48" s="178" t="s">
        <v>56</v>
      </c>
      <c r="C48" s="179">
        <v>30180</v>
      </c>
      <c r="D48" s="181" t="s">
        <v>70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78" t="s">
        <v>52</v>
      </c>
      <c r="B49" s="178" t="s">
        <v>56</v>
      </c>
      <c r="C49" s="179">
        <v>30180</v>
      </c>
      <c r="D49" s="180" t="s">
        <v>117</v>
      </c>
      <c r="E49" s="41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</row>
    <row r="50" spans="1:50" ht="14.25">
      <c r="A50" s="178" t="s">
        <v>115</v>
      </c>
      <c r="B50" s="178"/>
      <c r="C50" s="179">
        <v>23340</v>
      </c>
      <c r="D50" s="180" t="s">
        <v>117</v>
      </c>
      <c r="E50" s="41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</row>
    <row r="51" spans="1:50" ht="14.25">
      <c r="A51" s="178" t="s">
        <v>120</v>
      </c>
      <c r="B51" s="178"/>
      <c r="C51" s="179">
        <v>85610</v>
      </c>
      <c r="D51" s="180" t="s">
        <v>117</v>
      </c>
      <c r="E51" s="41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7"/>
      <c r="AT51" s="177"/>
      <c r="AU51" s="177"/>
      <c r="AV51" s="177"/>
      <c r="AW51" s="177"/>
      <c r="AX51" s="177"/>
    </row>
    <row r="52" spans="1:50" ht="14.25">
      <c r="A52" s="178"/>
      <c r="B52" s="178"/>
      <c r="C52" s="179"/>
      <c r="D52" s="181"/>
      <c r="E52" s="41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7"/>
      <c r="AT52" s="177"/>
      <c r="AU52" s="177"/>
      <c r="AV52" s="177"/>
      <c r="AW52" s="177"/>
      <c r="AX52" s="177"/>
    </row>
    <row r="53" spans="1:50" ht="14.25">
      <c r="A53" s="178"/>
      <c r="B53" s="178"/>
      <c r="C53" s="179"/>
      <c r="D53" s="180"/>
      <c r="E53" s="41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  <c r="AR53" s="177"/>
      <c r="AS53" s="177"/>
      <c r="AT53" s="177"/>
      <c r="AU53" s="177"/>
      <c r="AV53" s="177"/>
      <c r="AW53" s="177"/>
      <c r="AX53" s="177"/>
    </row>
    <row r="54" spans="1:50" ht="14.25">
      <c r="A54" s="178"/>
      <c r="B54" s="178"/>
      <c r="C54" s="179"/>
      <c r="D54" s="180"/>
      <c r="E54" s="41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7"/>
      <c r="AO54" s="177"/>
      <c r="AP54" s="177"/>
      <c r="AQ54" s="177"/>
      <c r="AR54" s="177"/>
      <c r="AS54" s="177"/>
      <c r="AT54" s="177"/>
      <c r="AU54" s="177"/>
      <c r="AV54" s="177"/>
      <c r="AW54" s="177"/>
      <c r="AX54" s="177"/>
    </row>
    <row r="55" spans="1:50" ht="14.25">
      <c r="A55" s="178"/>
      <c r="B55" s="178"/>
      <c r="C55" s="179"/>
      <c r="D55" s="180"/>
      <c r="E55" s="41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7"/>
      <c r="AT55" s="177"/>
      <c r="AU55" s="177"/>
      <c r="AV55" s="177"/>
      <c r="AW55" s="177"/>
      <c r="AX55" s="177"/>
    </row>
    <row r="56" spans="1:50" ht="14.25">
      <c r="A56" s="178"/>
      <c r="B56" s="178"/>
      <c r="C56" s="179"/>
      <c r="D56" s="181"/>
      <c r="E56" s="41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  <c r="AA56" s="177"/>
      <c r="AB56" s="177"/>
      <c r="AC56" s="177"/>
      <c r="AD56" s="177"/>
      <c r="AE56" s="177"/>
      <c r="AF56" s="177"/>
      <c r="AG56" s="177"/>
      <c r="AH56" s="177"/>
      <c r="AI56" s="177"/>
      <c r="AJ56" s="177"/>
      <c r="AK56" s="177"/>
      <c r="AL56" s="177"/>
      <c r="AM56" s="177"/>
      <c r="AN56" s="177"/>
      <c r="AO56" s="177"/>
      <c r="AP56" s="177"/>
      <c r="AQ56" s="177"/>
      <c r="AR56" s="177"/>
      <c r="AS56" s="177"/>
      <c r="AT56" s="177"/>
      <c r="AU56" s="177"/>
      <c r="AV56" s="177"/>
      <c r="AW56" s="177"/>
      <c r="AX56" s="177"/>
    </row>
    <row r="57" spans="1:50" ht="13.5" thickBot="1">
      <c r="A57" s="158"/>
      <c r="B57" s="18"/>
      <c r="C57" s="157"/>
      <c r="D57" s="159"/>
      <c r="E57" s="41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60"/>
      <c r="B58" s="161"/>
      <c r="C58" s="162"/>
      <c r="D58" s="163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60"/>
      <c r="B59" s="18"/>
      <c r="C59" s="162"/>
      <c r="D59" s="164"/>
      <c r="E59" s="41"/>
      <c r="F59" s="116"/>
      <c r="G59" s="116"/>
      <c r="H59" s="116"/>
      <c r="I59" s="116"/>
      <c r="J59" s="116"/>
      <c r="K59" s="116"/>
      <c r="L59" s="116"/>
      <c r="M59" s="116"/>
      <c r="N59" s="41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5"/>
      <c r="B60" s="156"/>
      <c r="C60" s="162"/>
      <c r="D60" s="163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66"/>
      <c r="B61" s="18"/>
      <c r="C61" s="162"/>
      <c r="D61" s="167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6"/>
      <c r="B62" s="18"/>
      <c r="C62" s="162"/>
      <c r="D62" s="156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60"/>
      <c r="B63" s="18"/>
      <c r="C63" s="162"/>
      <c r="D63" s="164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68"/>
      <c r="B64" s="168"/>
      <c r="C64" s="162"/>
      <c r="D64" s="164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60"/>
      <c r="B65" s="18"/>
      <c r="C65" s="162"/>
      <c r="D65" s="164"/>
      <c r="E65" s="41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3.5" hidden="1" thickBot="1">
      <c r="A66" s="160"/>
      <c r="B66" s="18"/>
      <c r="C66" s="162"/>
      <c r="D66" s="164"/>
      <c r="E66" s="41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60"/>
      <c r="B67" s="18"/>
      <c r="C67" s="162"/>
      <c r="D67" s="167"/>
      <c r="E67" s="4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2.75" hidden="1" customHeight="1">
      <c r="A68" s="169"/>
      <c r="B68" s="169"/>
      <c r="C68" s="162"/>
      <c r="D68" s="167"/>
      <c r="E68" s="4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60"/>
      <c r="B69" s="18"/>
      <c r="C69" s="162"/>
      <c r="D69" s="167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60"/>
      <c r="B70" s="156"/>
      <c r="C70" s="162"/>
      <c r="D70" s="167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60"/>
      <c r="B71" s="18"/>
      <c r="C71" s="162"/>
      <c r="D71" s="156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60"/>
      <c r="B72" s="156"/>
      <c r="C72" s="162"/>
      <c r="D72" s="167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60"/>
      <c r="B73" s="18"/>
      <c r="C73" s="162"/>
      <c r="D73" s="167"/>
      <c r="E73" s="41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66"/>
      <c r="B74" s="18"/>
      <c r="C74" s="162"/>
      <c r="D74" s="167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66"/>
      <c r="B75" s="18"/>
      <c r="C75" s="162"/>
      <c r="D75" s="167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60"/>
      <c r="B76" s="18"/>
      <c r="C76" s="162"/>
      <c r="D76" s="156"/>
      <c r="E76" s="41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60"/>
      <c r="B77" s="18"/>
      <c r="C77" s="162"/>
      <c r="D77" s="164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60"/>
      <c r="B78" s="18"/>
      <c r="C78" s="162"/>
      <c r="D78" s="164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66"/>
      <c r="B79" s="18"/>
      <c r="C79" s="162"/>
      <c r="D79" s="164"/>
      <c r="E79" s="4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60"/>
      <c r="B80" s="18"/>
      <c r="C80" s="162"/>
      <c r="D80" s="167"/>
      <c r="E80" s="4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60"/>
      <c r="B81" s="18"/>
      <c r="C81" s="162"/>
      <c r="D81" s="164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60"/>
      <c r="B82" s="18"/>
      <c r="C82" s="162"/>
      <c r="D82" s="164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60"/>
      <c r="B83" s="18"/>
      <c r="C83" s="162"/>
      <c r="D83" s="164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60"/>
      <c r="B84" s="18"/>
      <c r="C84" s="157"/>
      <c r="D84" s="164"/>
      <c r="E84" s="41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60"/>
      <c r="B85" s="18"/>
      <c r="C85" s="162"/>
      <c r="D85" s="164"/>
      <c r="E85" s="41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60"/>
      <c r="B86" s="156"/>
      <c r="C86" s="162"/>
      <c r="D86" s="167"/>
      <c r="E86" s="41"/>
      <c r="F86" s="116"/>
      <c r="G86" s="4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60"/>
      <c r="B87" s="18"/>
      <c r="C87" s="162"/>
      <c r="D87" s="164"/>
      <c r="E87" s="41"/>
      <c r="F87" s="116"/>
      <c r="G87" s="4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60"/>
      <c r="B88" s="18"/>
      <c r="C88" s="162"/>
      <c r="D88" s="164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66"/>
      <c r="B89" s="167"/>
      <c r="C89" s="162"/>
      <c r="D89" s="164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66"/>
      <c r="B90" s="18"/>
      <c r="C90" s="162"/>
      <c r="D90" s="164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60"/>
      <c r="B91" s="18"/>
      <c r="C91" s="162"/>
      <c r="D91" s="164"/>
      <c r="E91" s="4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60"/>
      <c r="B92" s="156"/>
      <c r="C92" s="162"/>
      <c r="D92" s="156"/>
      <c r="E92" s="4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60"/>
      <c r="B93" s="18"/>
      <c r="C93" s="162"/>
      <c r="D93" s="164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60"/>
      <c r="B94" s="156"/>
      <c r="C94" s="162"/>
      <c r="D94" s="156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66"/>
      <c r="B95" s="18"/>
      <c r="C95" s="162"/>
      <c r="D95" s="167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60"/>
      <c r="B96" s="18"/>
      <c r="C96" s="162"/>
      <c r="D96" s="167"/>
      <c r="E96" s="41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60"/>
      <c r="B97" s="156"/>
      <c r="C97" s="162"/>
      <c r="D97" s="156"/>
      <c r="E97" s="41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60"/>
      <c r="B98" s="18"/>
      <c r="C98" s="162"/>
      <c r="D98" s="15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60"/>
      <c r="B99" s="18"/>
      <c r="C99" s="162"/>
      <c r="D99" s="164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60"/>
      <c r="B100" s="156"/>
      <c r="C100" s="162"/>
      <c r="D100" s="15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60"/>
      <c r="B101" s="156"/>
      <c r="C101" s="162"/>
      <c r="D101" s="15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60"/>
      <c r="B102" s="156"/>
      <c r="C102" s="162"/>
      <c r="D102" s="15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60"/>
      <c r="B103" s="156"/>
      <c r="C103" s="162"/>
      <c r="D103" s="15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60"/>
      <c r="B104" s="18"/>
      <c r="C104" s="162"/>
      <c r="D104" s="164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60"/>
      <c r="B105" s="156"/>
      <c r="C105" s="162"/>
      <c r="D105" s="15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60"/>
      <c r="B106" s="156"/>
      <c r="C106" s="162"/>
      <c r="D106" s="15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60"/>
      <c r="B107" s="156"/>
      <c r="C107" s="162"/>
      <c r="D107" s="15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60"/>
      <c r="B108" s="170"/>
      <c r="C108" s="162"/>
      <c r="D108" s="15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60"/>
      <c r="B109" s="156"/>
      <c r="C109" s="162"/>
      <c r="D109" s="15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60"/>
      <c r="B110" s="156"/>
      <c r="C110" s="162"/>
      <c r="D110" s="15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60"/>
      <c r="B111" s="18"/>
      <c r="C111" s="162"/>
      <c r="D111" s="164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60"/>
      <c r="B112" s="156"/>
      <c r="C112" s="162"/>
      <c r="D112" s="15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60"/>
      <c r="B113" s="156"/>
      <c r="C113" s="162"/>
      <c r="D113" s="15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60"/>
      <c r="B114" s="156"/>
      <c r="C114" s="162"/>
      <c r="D114" s="15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60"/>
      <c r="B115" s="156"/>
      <c r="C115" s="162"/>
      <c r="D115" s="15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66"/>
      <c r="B116" s="170"/>
      <c r="C116" s="162"/>
      <c r="D116" s="15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3.5" hidden="1" thickBot="1">
      <c r="A117" s="160"/>
      <c r="B117" s="156"/>
      <c r="C117" s="162"/>
      <c r="D117" s="15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hidden="1" thickBot="1">
      <c r="A118" s="171"/>
      <c r="B118" s="172"/>
      <c r="C118" s="173"/>
      <c r="D118" s="174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5.75" thickBot="1">
      <c r="A119" s="241" t="s">
        <v>20</v>
      </c>
      <c r="B119" s="242"/>
      <c r="C119" s="176">
        <f>SUM(C37:C118)</f>
        <v>917180</v>
      </c>
      <c r="D119" s="175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ht="13.5" thickBot="1">
      <c r="A120" s="57"/>
      <c r="B120" s="58"/>
      <c r="C120" s="131"/>
      <c r="D120" s="58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 ht="13.5" thickBot="1">
      <c r="A121" s="243" t="s">
        <v>21</v>
      </c>
      <c r="B121" s="244"/>
      <c r="C121" s="133">
        <f>C119</f>
        <v>917180</v>
      </c>
      <c r="D121" s="13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 s="56" customFormat="1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</row>
    <row r="123" spans="1:50">
      <c r="A123" s="2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</row>
    <row r="124" spans="1:50">
      <c r="A124" s="27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5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5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5"/>
      <c r="F128" s="116"/>
      <c r="G128" s="116"/>
      <c r="H128" s="116"/>
      <c r="I128" s="116"/>
      <c r="J128" s="116"/>
      <c r="K128" s="116"/>
      <c r="L128" s="116"/>
      <c r="M128" s="116"/>
    </row>
    <row r="129" spans="1:13">
      <c r="A129" s="155"/>
      <c r="F129" s="116"/>
      <c r="G129" s="116"/>
      <c r="H129" s="116"/>
      <c r="I129" s="116"/>
      <c r="J129" s="116"/>
      <c r="K129" s="116"/>
      <c r="L129" s="116"/>
      <c r="M129" s="116"/>
    </row>
    <row r="130" spans="1:13">
      <c r="A130" s="155"/>
      <c r="F130" s="116"/>
      <c r="G130" s="116"/>
      <c r="H130" s="116"/>
      <c r="I130" s="116"/>
      <c r="J130" s="116"/>
      <c r="K130" s="116"/>
      <c r="L130" s="116"/>
      <c r="M130" s="116"/>
    </row>
    <row r="131" spans="1:13">
      <c r="A131" s="155"/>
      <c r="F131" s="116"/>
      <c r="G131" s="116"/>
      <c r="H131" s="116"/>
      <c r="I131" s="116"/>
      <c r="J131" s="116"/>
    </row>
    <row r="132" spans="1:13">
      <c r="A132" s="155"/>
      <c r="F132" s="116"/>
      <c r="G132" s="116"/>
      <c r="H132" s="116"/>
      <c r="I132" s="116"/>
      <c r="J132" s="116"/>
    </row>
    <row r="133" spans="1:13">
      <c r="A133" s="155"/>
      <c r="F133" s="116"/>
      <c r="G133" s="116"/>
      <c r="H133" s="116"/>
      <c r="I133" s="116"/>
      <c r="J133" s="116"/>
    </row>
    <row r="134" spans="1:13">
      <c r="A134" s="155"/>
      <c r="F134" s="116"/>
      <c r="G134" s="116"/>
      <c r="H134" s="116"/>
      <c r="I134" s="116"/>
      <c r="J134" s="116"/>
    </row>
    <row r="135" spans="1:13">
      <c r="A135" s="155"/>
      <c r="F135" s="116"/>
      <c r="G135" s="116"/>
      <c r="H135" s="116"/>
      <c r="I135" s="116"/>
      <c r="J135" s="116"/>
    </row>
    <row r="136" spans="1:13">
      <c r="A136" s="155"/>
      <c r="F136" s="116"/>
      <c r="G136" s="116"/>
      <c r="H136" s="116"/>
      <c r="I136" s="116"/>
      <c r="J136" s="116"/>
    </row>
    <row r="137" spans="1:13">
      <c r="A137" s="155"/>
      <c r="F137" s="116"/>
      <c r="G137" s="116"/>
      <c r="H137" s="116"/>
      <c r="I137" s="116"/>
      <c r="J137" s="116"/>
    </row>
    <row r="138" spans="1:13">
      <c r="F138" s="116"/>
      <c r="G138" s="116"/>
      <c r="H138" s="116"/>
      <c r="I138" s="116"/>
      <c r="J138" s="116"/>
    </row>
    <row r="139" spans="1:13">
      <c r="F139" s="116"/>
      <c r="G139" s="116"/>
      <c r="H139" s="116"/>
      <c r="I139" s="116"/>
      <c r="J139" s="116"/>
    </row>
    <row r="140" spans="1:13">
      <c r="A140" s="155"/>
      <c r="H140" s="36"/>
    </row>
    <row r="141" spans="1:13">
      <c r="A141" s="155"/>
      <c r="H141" s="36"/>
    </row>
    <row r="142" spans="1:13">
      <c r="A142" s="155"/>
      <c r="H142" s="36"/>
    </row>
    <row r="143" spans="1:13">
      <c r="A143" s="155"/>
      <c r="H143" s="36"/>
    </row>
    <row r="144" spans="1:13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H150" s="36"/>
    </row>
    <row r="151" spans="5:8"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F155" s="117"/>
      <c r="G155" s="117"/>
      <c r="H155" s="36"/>
    </row>
    <row r="156" spans="5:8"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F158" s="117"/>
      <c r="G158" s="117"/>
      <c r="H158" s="36"/>
    </row>
    <row r="159" spans="5:8">
      <c r="E159" s="116"/>
      <c r="F159" s="117"/>
      <c r="G159" s="117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H169" s="36"/>
    </row>
    <row r="170" spans="5:8">
      <c r="E170" s="116"/>
      <c r="H170" s="3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  <row r="231" spans="5:7">
      <c r="E231" s="116"/>
      <c r="F231" s="116"/>
      <c r="G231" s="116"/>
    </row>
    <row r="232" spans="5:7">
      <c r="E232" s="116"/>
      <c r="F232" s="116"/>
      <c r="G232" s="116"/>
    </row>
  </sheetData>
  <sortState ref="A38:D50">
    <sortCondition ref="A37"/>
  </sortState>
  <mergeCells count="7">
    <mergeCell ref="A119:B119"/>
    <mergeCell ref="A121:B121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7"/>
  <sheetViews>
    <sheetView tabSelected="1" topLeftCell="A13" zoomScaleNormal="100" workbookViewId="0">
      <selection activeCell="G28" sqref="G28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1" t="s">
        <v>38</v>
      </c>
      <c r="B1" s="262"/>
      <c r="C1" s="262"/>
      <c r="D1" s="262"/>
      <c r="E1" s="263"/>
      <c r="F1" s="144"/>
      <c r="G1" s="1"/>
    </row>
    <row r="2" spans="1:28" ht="21.75">
      <c r="A2" s="270" t="s">
        <v>55</v>
      </c>
      <c r="B2" s="271"/>
      <c r="C2" s="271"/>
      <c r="D2" s="271"/>
      <c r="E2" s="272"/>
      <c r="F2" s="144"/>
      <c r="G2" s="1"/>
    </row>
    <row r="3" spans="1:28" ht="24" thickBot="1">
      <c r="A3" s="264" t="s">
        <v>119</v>
      </c>
      <c r="B3" s="265"/>
      <c r="C3" s="265"/>
      <c r="D3" s="265"/>
      <c r="E3" s="266"/>
      <c r="F3" s="144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3" t="s">
        <v>42</v>
      </c>
      <c r="B4" s="274"/>
      <c r="C4" s="274"/>
      <c r="D4" s="274"/>
      <c r="E4" s="275"/>
      <c r="F4" s="144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8" t="s">
        <v>54</v>
      </c>
      <c r="B5" s="149">
        <v>9000000</v>
      </c>
      <c r="C5" s="129"/>
      <c r="D5" s="130" t="s">
        <v>10</v>
      </c>
      <c r="E5" s="140">
        <v>6870065</v>
      </c>
      <c r="F5" s="14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262298.75</v>
      </c>
      <c r="C6" s="34"/>
      <c r="D6" s="120" t="s">
        <v>53</v>
      </c>
      <c r="E6" s="124">
        <v>29807</v>
      </c>
      <c r="F6" s="144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 t="s">
        <v>106</v>
      </c>
      <c r="B7" s="123">
        <v>35190</v>
      </c>
      <c r="C7" s="32"/>
      <c r="D7" s="120" t="s">
        <v>51</v>
      </c>
      <c r="E7" s="141">
        <v>1371708.75</v>
      </c>
      <c r="F7" s="144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48</v>
      </c>
      <c r="B9" s="123">
        <v>21028</v>
      </c>
      <c r="C9" s="32"/>
      <c r="D9" s="120"/>
      <c r="E9" s="124"/>
      <c r="F9" s="144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24">
        <v>917180</v>
      </c>
      <c r="F10" s="144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88" t="s">
        <v>7</v>
      </c>
      <c r="B11" s="189">
        <f>B6-B9-B10+B7</f>
        <v>276460.75</v>
      </c>
      <c r="C11" s="32"/>
      <c r="D11" s="120" t="s">
        <v>72</v>
      </c>
      <c r="E11" s="124">
        <v>87700</v>
      </c>
      <c r="F11" s="144"/>
      <c r="G11" s="8"/>
      <c r="H11" s="27" t="s">
        <v>35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186"/>
      <c r="B12" s="187"/>
      <c r="C12" s="32"/>
      <c r="D12" s="120" t="s">
        <v>39</v>
      </c>
      <c r="E12" s="141">
        <v>0</v>
      </c>
      <c r="F12" s="144"/>
      <c r="G12" s="8"/>
      <c r="H12" s="19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85"/>
      <c r="B13" s="142"/>
      <c r="C13" s="120"/>
      <c r="D13" s="120"/>
      <c r="E13" s="124"/>
      <c r="F13" s="144"/>
      <c r="G13" s="110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33"/>
      <c r="B14" s="123"/>
      <c r="C14" s="32"/>
      <c r="D14" s="120"/>
      <c r="E14" s="124"/>
      <c r="F14" s="144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3"/>
      <c r="C15" s="32"/>
      <c r="D15" s="120"/>
      <c r="E15" s="124"/>
      <c r="F15" s="144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23"/>
      <c r="C16" s="32"/>
      <c r="D16" s="121"/>
      <c r="E16" s="141"/>
      <c r="F16" s="14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4"/>
      <c r="G17" s="12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B5+B11-B14</f>
        <v>9276460.75</v>
      </c>
      <c r="C18" s="32"/>
      <c r="D18" s="120" t="s">
        <v>6</v>
      </c>
      <c r="E18" s="124">
        <f>SUM(E5:E17)</f>
        <v>9276460.75</v>
      </c>
      <c r="F18" s="144"/>
      <c r="G18" s="1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4"/>
      <c r="G19" s="1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67" t="s">
        <v>12</v>
      </c>
      <c r="B20" s="268"/>
      <c r="C20" s="268"/>
      <c r="D20" s="268"/>
      <c r="E20" s="269"/>
      <c r="F20" s="144"/>
      <c r="G20" s="1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19" t="s">
        <v>80</v>
      </c>
      <c r="B21" s="146">
        <v>70000</v>
      </c>
      <c r="C21" s="143"/>
      <c r="D21" s="143" t="s">
        <v>75</v>
      </c>
      <c r="E21" s="147">
        <v>119000</v>
      </c>
      <c r="F21" s="14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3" t="s">
        <v>116</v>
      </c>
      <c r="B22" s="151">
        <v>24000</v>
      </c>
      <c r="C22" s="152"/>
      <c r="D22" s="150" t="s">
        <v>74</v>
      </c>
      <c r="E22" s="154">
        <v>112000</v>
      </c>
      <c r="F22" s="14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53" t="s">
        <v>63</v>
      </c>
      <c r="B23" s="151">
        <v>100000</v>
      </c>
      <c r="C23" s="152"/>
      <c r="D23" s="150" t="s">
        <v>60</v>
      </c>
      <c r="E23" s="154">
        <v>46270</v>
      </c>
      <c r="F23" s="127"/>
      <c r="G23" s="15"/>
      <c r="H23" s="192"/>
    </row>
    <row r="24" spans="1:28" s="1" customFormat="1" ht="21.75">
      <c r="A24" s="196" t="s">
        <v>62</v>
      </c>
      <c r="B24" s="197">
        <v>250000</v>
      </c>
      <c r="C24" s="198"/>
      <c r="D24" s="199" t="s">
        <v>59</v>
      </c>
      <c r="E24" s="200">
        <v>30810</v>
      </c>
      <c r="F24" s="127"/>
      <c r="G24" s="15"/>
    </row>
    <row r="25" spans="1:28" s="1" customFormat="1" ht="22.5" thickBot="1">
      <c r="A25" s="196" t="s">
        <v>121</v>
      </c>
      <c r="B25" s="197">
        <v>117810</v>
      </c>
      <c r="C25" s="198"/>
      <c r="D25" s="199" t="s">
        <v>64</v>
      </c>
      <c r="E25" s="200">
        <v>30810</v>
      </c>
      <c r="F25" s="127"/>
      <c r="G25" s="15"/>
    </row>
    <row r="26" spans="1:28" ht="21" thickBot="1">
      <c r="A26" s="258"/>
      <c r="B26" s="259"/>
      <c r="C26" s="259"/>
      <c r="D26" s="259"/>
      <c r="E26" s="26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E33" s="2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</sheetData>
  <sortState ref="D23:E26">
    <sortCondition ref="D23"/>
  </sortState>
  <mergeCells count="6">
    <mergeCell ref="A26:E26"/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2022-05-28T16:27:41Z</dcterms:modified>
</cp:coreProperties>
</file>