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03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1" l="1"/>
  <c r="G13" i="19"/>
  <c r="L30" i="10" l="1"/>
  <c r="Q8" i="10" l="1"/>
  <c r="B11" i="10" l="1"/>
  <c r="C73" i="19"/>
  <c r="B13" i="10" l="1"/>
  <c r="B17" i="10" s="1"/>
  <c r="G37" i="19"/>
  <c r="K25" i="19" l="1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<sst xmlns="http://schemas.openxmlformats.org/spreadsheetml/2006/main" count="404" uniqueCount="242">
  <si>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</si>
  <si>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</si>
  <si>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</si>
  <si>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</si>
  <si>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</si>
  <si>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</si>
  <si>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</si>
  <si>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</si>
  <si>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</si>
  <si>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</si>
  <si>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</si>
  <si>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</si>
  <si>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</si>
  <si>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</si>
  <si>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</si>
  <si>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</si>
  <si>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</si>
  <si>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</si>
  <si>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</si>
  <si>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</si>
  <si>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</si>
  <si>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</si>
  <si>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</si>
  <si>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</si>
  <si>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</si>
  <si>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</si>
  <si>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</si>
  <si>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</si>
  <si>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</si>
  <si>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</si>
  <si>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</si>
  <si>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</si>
  <si>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</si>
  <si>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</si>
  <si>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</si>
  <si>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</si>
  <si>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</si>
  <si>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</si>
  <si>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</si>
  <si>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</si>
  <si>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</si>
  <si>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</si>
  <si>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</si>
  <si>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</si>
  <si>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</si>
  <si>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</si>
  <si>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</si>
  <si>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</si>
  <si>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</si>
  <si>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</si>
  <si>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</si>
  <si>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</si>
  <si>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</si>
  <si>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</si>
  <si>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</si>
  <si>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</si>
  <si>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</si>
  <si>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</si>
  <si>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</si>
  <si>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</si>
  <si>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</si>
  <si>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</si>
  <si>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</si>
  <si>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</si>
  <si>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</si>
  <si>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</si>
  <si>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</si>
  <si>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</si>
  <si>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</si>
  <si>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</si>
  <si>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</si>
  <si>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</si>
  <si>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</si>
  <si>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</si>
  <si>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</si>
  <si>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</si>
  <si>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</si>
  <si>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</si>
  <si>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</si>
  <si>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</si>
  <si>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</si>
  <si>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</si>
  <si>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</si>
  <si>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</si>
  <si>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</si>
  <si>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</si>
  <si>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</si>
  <si>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</si>
  <si>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</si>
  <si>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</si>
  <si>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</si>
  <si>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</si>
  <si>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</si>
  <si>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</si>
  <si>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</si>
  <si>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</si>
  <si>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</si>
  <si>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</si>
  <si>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</si>
  <si>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</si>
  <si>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</si>
  <si>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</si>
  <si>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</si>
  <si>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</si>
  <si>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</si>
  <si>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</si>
  <si>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</si>
  <si>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</si>
  <si>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</si>
  <si>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</si>
  <si>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</si>
  <si>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</si>
  <si>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</si>
  <si>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</si>
  <si>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</si>
  <si>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</si>
  <si>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</si>
  <si>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</si>
  <si>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</si>
  <si>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</si>
  <si>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</si>
  <si>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</si>
  <si>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</si>
  <si>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</si>
  <si>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</si>
  <si>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</si>
  <si>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</si>
  <si>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</si>
  <si>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</si>
  <si>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</si>
  <si>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</si>
  <si>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</si>
  <si>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</si>
  <si>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</si>
  <si>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</si>
  <si>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</si>
  <si>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</si>
  <si>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</si>
  <si>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</si>
  <si>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</si>
  <si>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</si>
  <si>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</si>
  <si>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</si>
  <si>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</si>
  <si>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</si>
  <si>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</si>
  <si>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</si>
  <si>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</si>
  <si>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</si>
  <si>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</si>
  <si>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</si>
  <si>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</si>
  <si>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</si>
  <si>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</si>
  <si>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</si>
  <si>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</si>
  <si>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</si>
  <si>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Iffa Trading adjustment</t>
  </si>
  <si>
    <t>Ripon RE HandCash given</t>
  </si>
  <si>
    <t>22.06.2022</t>
  </si>
  <si>
    <t>25.06.2022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</si>
  <si>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</si>
  <si>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</si>
  <si>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</si>
  <si>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</si>
  <si>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</si>
  <si>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</si>
  <si>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</si>
  <si>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</si>
  <si>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</si>
  <si>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</si>
  <si>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</si>
  <si>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</si>
  <si>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02.07.2022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</si>
  <si>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</si>
  <si>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</si>
  <si>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</si>
  <si>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</si>
  <si>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</si>
  <si>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</si>
  <si>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</si>
  <si>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</si>
  <si>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</si>
  <si>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</si>
  <si>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</si>
  <si>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</si>
  <si>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</si>
  <si>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</si>
  <si>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</si>
  <si>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</si>
  <si>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</si>
  <si>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</si>
  <si>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</si>
  <si>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</si>
  <si>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</si>
  <si>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</si>
  <si>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</si>
  <si>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</si>
  <si>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</si>
  <si>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</si>
  <si>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</si>
  <si>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</si>
  <si>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</si>
  <si>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14.07.2022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</si>
  <si>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</si>
  <si>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</si>
  <si>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</si>
  <si>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</si>
  <si>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</si>
  <si>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</si>
  <si>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</si>
  <si>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</si>
  <si>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</si>
  <si>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</si>
  <si>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</si>
  <si>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</si>
  <si>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</si>
  <si>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</si>
  <si>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Net Profit</t>
  </si>
  <si>
    <t>30.07.2022</t>
  </si>
  <si>
    <t>31.07.2022</t>
  </si>
  <si>
    <t>Demo(A03core)</t>
  </si>
  <si>
    <t>SAMSUNG Balance(+)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</si>
  <si>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</si>
  <si>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</si>
  <si>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</si>
  <si>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</si>
  <si>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</si>
  <si>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</si>
  <si>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</si>
  <si>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</si>
  <si>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</si>
  <si>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</si>
  <si>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</si>
  <si>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Date:03.08.2022</t>
  </si>
  <si>
    <t>03.08.2022</t>
  </si>
  <si>
    <t>bill</t>
  </si>
  <si>
    <t>retail</t>
  </si>
  <si>
    <t>BRM cost</t>
  </si>
  <si>
    <t>04.08.2022</t>
  </si>
  <si>
    <t>M.K Telecom</t>
  </si>
  <si>
    <t>R=MK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</si>
</sst>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0" fillId="0" borderId="2" xfId="0" applyBorder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7"/>
      <c r="B1" s="377"/>
      <c r="C1" s="377"/>
      <c r="D1" s="377"/>
      <c r="E1" s="377"/>
      <c r="F1" s="377"/>
    </row>
    <row r="2" spans="1:8" ht="20.25">
      <c r="A2" s="378"/>
      <c r="B2" s="375" t="s">
        <v>14</v>
      </c>
      <c r="C2" s="375"/>
      <c r="D2" s="375"/>
      <c r="E2" s="375"/>
    </row>
    <row r="3" spans="1:8" ht="16.5" customHeight="1">
      <c r="A3" s="378"/>
      <c r="B3" s="376" t="s">
        <v>42</v>
      </c>
      <c r="C3" s="376"/>
      <c r="D3" s="376"/>
      <c r="E3" s="376"/>
    </row>
    <row r="4" spans="1:8" ht="15.75" customHeight="1">
      <c r="A4" s="37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8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7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8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7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8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78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7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8" sqref="E8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77"/>
      <c r="B1" s="377"/>
      <c r="C1" s="377"/>
      <c r="D1" s="377"/>
      <c r="E1" s="377"/>
      <c r="F1" s="377"/>
    </row>
    <row r="2" spans="1:9" ht="20.25">
      <c r="A2" s="378"/>
      <c r="B2" s="375" t="s">
        <v>14</v>
      </c>
      <c r="C2" s="375"/>
      <c r="D2" s="375"/>
      <c r="E2" s="375"/>
    </row>
    <row r="3" spans="1:9" ht="16.5" customHeight="1">
      <c r="A3" s="378"/>
      <c r="B3" s="376" t="s">
        <v>223</v>
      </c>
      <c r="C3" s="376"/>
      <c r="D3" s="376"/>
      <c r="E3" s="376"/>
    </row>
    <row r="4" spans="1:9" ht="15.75" customHeight="1">
      <c r="A4" s="378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78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78"/>
      <c r="B6" s="26" t="s">
        <v>224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78"/>
      <c r="B7" s="26" t="s">
        <v>228</v>
      </c>
      <c r="C7" s="227">
        <v>0</v>
      </c>
      <c r="D7" s="227">
        <v>0</v>
      </c>
      <c r="E7" s="228">
        <f t="shared" si="0"/>
        <v>0</v>
      </c>
      <c r="F7" s="2"/>
      <c r="G7" s="2"/>
      <c r="H7" s="21"/>
      <c r="I7" s="21"/>
    </row>
    <row r="8" spans="1:9">
      <c r="A8" s="378"/>
      <c r="B8" s="26" t="s">
        <v>235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78"/>
      <c r="B9" s="26"/>
      <c r="C9" s="227"/>
      <c r="D9" s="227"/>
      <c r="E9" s="228">
        <f t="shared" si="0"/>
        <v>0</v>
      </c>
      <c r="F9" s="2"/>
      <c r="G9" s="2"/>
      <c r="H9" s="21"/>
      <c r="I9" s="21"/>
    </row>
    <row r="10" spans="1:9">
      <c r="A10" s="378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378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78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78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78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78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78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78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78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78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78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78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78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78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78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78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78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78"/>
      <c r="B27" s="26"/>
      <c r="C27" s="227"/>
      <c r="D27" s="227"/>
      <c r="E27" s="228">
        <f t="shared" si="0"/>
        <v>0</v>
      </c>
      <c r="F27" s="2"/>
      <c r="G27" s="248"/>
      <c r="H27" s="21"/>
      <c r="I27" s="21"/>
    </row>
    <row r="28" spans="1:9">
      <c r="A28" s="378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78"/>
      <c r="B29" s="26"/>
      <c r="C29" s="227"/>
      <c r="D29" s="227"/>
      <c r="E29" s="228">
        <f t="shared" si="0"/>
        <v>0</v>
      </c>
      <c r="F29" s="2"/>
      <c r="G29" s="248"/>
      <c r="H29" s="21"/>
      <c r="I29" s="21"/>
    </row>
    <row r="30" spans="1:9">
      <c r="A30" s="378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78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78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78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78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78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78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78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78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78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78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78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78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78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78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78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78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78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78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78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78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78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78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78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78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78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78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78"/>
      <c r="B57" s="26"/>
      <c r="C57" s="227"/>
      <c r="D57" s="227"/>
      <c r="E57" s="228">
        <f t="shared" si="0"/>
        <v>0</v>
      </c>
      <c r="F57" s="2"/>
    </row>
    <row r="58" spans="1:9">
      <c r="A58" s="378"/>
      <c r="B58" s="26"/>
      <c r="C58" s="227"/>
      <c r="D58" s="227"/>
      <c r="E58" s="228">
        <f t="shared" si="0"/>
        <v>0</v>
      </c>
      <c r="F58" s="2"/>
    </row>
    <row r="59" spans="1:9">
      <c r="A59" s="378"/>
      <c r="B59" s="26"/>
      <c r="C59" s="227"/>
      <c r="D59" s="227"/>
      <c r="E59" s="228">
        <f t="shared" si="0"/>
        <v>0</v>
      </c>
      <c r="F59" s="2"/>
    </row>
    <row r="60" spans="1:9">
      <c r="A60" s="378"/>
      <c r="B60" s="26"/>
      <c r="C60" s="227"/>
      <c r="D60" s="227"/>
      <c r="E60" s="228">
        <f t="shared" si="0"/>
        <v>0</v>
      </c>
      <c r="F60" s="2"/>
    </row>
    <row r="61" spans="1:9">
      <c r="A61" s="378"/>
      <c r="B61" s="26"/>
      <c r="C61" s="227"/>
      <c r="D61" s="227"/>
      <c r="E61" s="228">
        <f t="shared" si="0"/>
        <v>0</v>
      </c>
      <c r="F61" s="2"/>
    </row>
    <row r="62" spans="1:9">
      <c r="A62" s="378"/>
      <c r="B62" s="26"/>
      <c r="C62" s="227"/>
      <c r="D62" s="227"/>
      <c r="E62" s="228">
        <f t="shared" si="0"/>
        <v>0</v>
      </c>
      <c r="F62" s="2"/>
    </row>
    <row r="63" spans="1:9">
      <c r="A63" s="378"/>
      <c r="B63" s="26"/>
      <c r="C63" s="227"/>
      <c r="D63" s="227"/>
      <c r="E63" s="228">
        <f t="shared" si="0"/>
        <v>0</v>
      </c>
      <c r="F63" s="2"/>
    </row>
    <row r="64" spans="1:9">
      <c r="A64" s="378"/>
      <c r="B64" s="26"/>
      <c r="C64" s="227"/>
      <c r="D64" s="227"/>
      <c r="E64" s="228">
        <f t="shared" si="0"/>
        <v>0</v>
      </c>
      <c r="F64" s="2"/>
    </row>
    <row r="65" spans="1:7">
      <c r="A65" s="378"/>
      <c r="B65" s="26"/>
      <c r="C65" s="227"/>
      <c r="D65" s="227"/>
      <c r="E65" s="228">
        <f t="shared" si="0"/>
        <v>0</v>
      </c>
      <c r="F65" s="2"/>
    </row>
    <row r="66" spans="1:7">
      <c r="A66" s="378"/>
      <c r="B66" s="26"/>
      <c r="C66" s="227"/>
      <c r="D66" s="227"/>
      <c r="E66" s="228">
        <f t="shared" si="0"/>
        <v>0</v>
      </c>
      <c r="F66" s="2"/>
    </row>
    <row r="67" spans="1:7">
      <c r="A67" s="378"/>
      <c r="B67" s="26"/>
      <c r="C67" s="227"/>
      <c r="D67" s="227"/>
      <c r="E67" s="228">
        <f t="shared" si="0"/>
        <v>0</v>
      </c>
      <c r="F67" s="2"/>
    </row>
    <row r="68" spans="1:7">
      <c r="A68" s="378"/>
      <c r="B68" s="26"/>
      <c r="C68" s="227"/>
      <c r="D68" s="227"/>
      <c r="E68" s="228">
        <f t="shared" si="0"/>
        <v>0</v>
      </c>
      <c r="F68" s="2"/>
    </row>
    <row r="69" spans="1:7">
      <c r="A69" s="378"/>
      <c r="B69" s="26"/>
      <c r="C69" s="227"/>
      <c r="D69" s="227"/>
      <c r="E69" s="228">
        <f t="shared" si="0"/>
        <v>0</v>
      </c>
      <c r="F69" s="2"/>
    </row>
    <row r="70" spans="1:7">
      <c r="A70" s="378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78"/>
      <c r="B71" s="26"/>
      <c r="C71" s="227"/>
      <c r="D71" s="227"/>
      <c r="E71" s="228">
        <f t="shared" si="1"/>
        <v>0</v>
      </c>
      <c r="F71" s="2"/>
    </row>
    <row r="72" spans="1:7">
      <c r="A72" s="378"/>
      <c r="B72" s="26"/>
      <c r="C72" s="227"/>
      <c r="D72" s="227"/>
      <c r="E72" s="228">
        <f t="shared" si="1"/>
        <v>0</v>
      </c>
      <c r="F72" s="2"/>
    </row>
    <row r="73" spans="1:7">
      <c r="A73" s="378"/>
      <c r="B73" s="26"/>
      <c r="C73" s="227"/>
      <c r="D73" s="227"/>
      <c r="E73" s="228">
        <f t="shared" si="1"/>
        <v>0</v>
      </c>
      <c r="F73" s="2"/>
    </row>
    <row r="74" spans="1:7">
      <c r="A74" s="378"/>
      <c r="B74" s="26"/>
      <c r="C74" s="227"/>
      <c r="D74" s="227"/>
      <c r="E74" s="228">
        <f t="shared" si="1"/>
        <v>0</v>
      </c>
      <c r="F74" s="2"/>
    </row>
    <row r="75" spans="1:7">
      <c r="A75" s="378"/>
      <c r="B75" s="26"/>
      <c r="C75" s="227"/>
      <c r="D75" s="227"/>
      <c r="E75" s="228">
        <f t="shared" si="1"/>
        <v>0</v>
      </c>
      <c r="F75" s="2"/>
    </row>
    <row r="76" spans="1:7">
      <c r="A76" s="378"/>
      <c r="B76" s="26"/>
      <c r="C76" s="227"/>
      <c r="D76" s="227"/>
      <c r="E76" s="228">
        <f t="shared" si="1"/>
        <v>0</v>
      </c>
      <c r="F76" s="2"/>
    </row>
    <row r="77" spans="1:7">
      <c r="A77" s="378"/>
      <c r="B77" s="26"/>
      <c r="C77" s="227"/>
      <c r="D77" s="227"/>
      <c r="E77" s="228">
        <f t="shared" si="1"/>
        <v>0</v>
      </c>
      <c r="F77" s="2"/>
    </row>
    <row r="78" spans="1:7">
      <c r="A78" s="378"/>
      <c r="B78" s="26"/>
      <c r="C78" s="227"/>
      <c r="D78" s="227"/>
      <c r="E78" s="228">
        <f t="shared" si="1"/>
        <v>0</v>
      </c>
      <c r="F78" s="2"/>
    </row>
    <row r="79" spans="1:7">
      <c r="A79" s="378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78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78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78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78"/>
      <c r="B83" s="31"/>
      <c r="C83" s="228">
        <f>SUM(C5:C72)</f>
        <v>0</v>
      </c>
      <c r="D83" s="228">
        <f>SUM(D5:D77)</f>
        <v>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3" t="s">
        <v>14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4" s="61" customFormat="1" ht="18">
      <c r="A2" s="384" t="s">
        <v>62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4" s="62" customFormat="1" ht="16.5" thickBot="1">
      <c r="A3" s="385" t="s">
        <v>225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7"/>
      <c r="S3" s="46"/>
      <c r="T3" s="7"/>
      <c r="U3" s="7"/>
      <c r="V3" s="7"/>
      <c r="W3" s="7"/>
      <c r="X3" s="16"/>
    </row>
    <row r="4" spans="1:24" s="63" customFormat="1" ht="12.75" customHeight="1">
      <c r="A4" s="388" t="s">
        <v>27</v>
      </c>
      <c r="B4" s="390" t="s">
        <v>28</v>
      </c>
      <c r="C4" s="379" t="s">
        <v>29</v>
      </c>
      <c r="D4" s="379" t="s">
        <v>30</v>
      </c>
      <c r="E4" s="379" t="s">
        <v>31</v>
      </c>
      <c r="F4" s="379" t="s">
        <v>199</v>
      </c>
      <c r="G4" s="379" t="s">
        <v>32</v>
      </c>
      <c r="H4" s="379" t="s">
        <v>155</v>
      </c>
      <c r="I4" s="379" t="s">
        <v>154</v>
      </c>
      <c r="J4" s="379" t="s">
        <v>33</v>
      </c>
      <c r="K4" s="379" t="s">
        <v>34</v>
      </c>
      <c r="L4" s="379" t="s">
        <v>102</v>
      </c>
      <c r="M4" s="379" t="s">
        <v>196</v>
      </c>
      <c r="N4" s="379" t="s">
        <v>35</v>
      </c>
      <c r="O4" s="381" t="s">
        <v>111</v>
      </c>
      <c r="P4" s="392" t="s">
        <v>229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89"/>
      <c r="B5" s="391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2"/>
      <c r="P5" s="393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224</v>
      </c>
      <c r="B6" s="71"/>
      <c r="C6" s="71"/>
      <c r="D6" s="72">
        <v>2100</v>
      </c>
      <c r="E6" s="72"/>
      <c r="F6" s="72"/>
      <c r="G6" s="72"/>
      <c r="H6" s="72"/>
      <c r="I6" s="72"/>
      <c r="J6" s="73"/>
      <c r="K6" s="72"/>
      <c r="L6" s="72"/>
      <c r="M6" s="72"/>
      <c r="N6" s="107"/>
      <c r="O6" s="72"/>
      <c r="P6" s="74"/>
      <c r="Q6" s="75">
        <f t="shared" ref="Q6:Q36" si="0">SUM(B6:P6)</f>
        <v>2100</v>
      </c>
      <c r="R6" s="76"/>
      <c r="S6" s="77"/>
      <c r="T6" s="33"/>
      <c r="U6" s="5"/>
      <c r="V6" s="33"/>
      <c r="W6" s="5"/>
    </row>
    <row r="7" spans="1:24" s="13" customFormat="1">
      <c r="A7" s="70" t="s">
        <v>228</v>
      </c>
      <c r="B7" s="71">
        <v>500</v>
      </c>
      <c r="C7" s="71"/>
      <c r="D7" s="72"/>
      <c r="E7" s="72"/>
      <c r="F7" s="72"/>
      <c r="G7" s="72">
        <v>250</v>
      </c>
      <c r="I7" s="72"/>
      <c r="J7" s="73">
        <v>50</v>
      </c>
      <c r="K7" s="72"/>
      <c r="L7" s="72"/>
      <c r="M7" s="72"/>
      <c r="N7" s="107"/>
      <c r="O7" s="72"/>
      <c r="P7" s="74"/>
      <c r="Q7" s="75">
        <f t="shared" si="0"/>
        <v>800</v>
      </c>
      <c r="R7" s="76"/>
      <c r="S7" s="33"/>
      <c r="T7" s="33"/>
      <c r="U7" s="33"/>
      <c r="V7" s="33"/>
      <c r="W7" s="33"/>
    </row>
    <row r="8" spans="1:24" s="13" customFormat="1">
      <c r="A8" s="70" t="s">
        <v>235</v>
      </c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08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08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500</v>
      </c>
      <c r="C37" s="95">
        <f t="shared" ref="C37:P37" si="1">SUM(C6:C36)</f>
        <v>0</v>
      </c>
      <c r="D37" s="95">
        <f t="shared" si="1"/>
        <v>2100</v>
      </c>
      <c r="E37" s="95">
        <f t="shared" si="1"/>
        <v>0</v>
      </c>
      <c r="F37" s="95">
        <f t="shared" si="1"/>
        <v>0</v>
      </c>
      <c r="G37" s="95">
        <f>SUM(G6:G36)</f>
        <v>250</v>
      </c>
      <c r="H37" s="95">
        <f t="shared" si="1"/>
        <v>0</v>
      </c>
      <c r="I37" s="95">
        <f t="shared" si="1"/>
        <v>0</v>
      </c>
      <c r="J37" s="95">
        <f t="shared" si="1"/>
        <v>50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0</v>
      </c>
      <c r="O37" s="95">
        <f t="shared" si="1"/>
        <v>0</v>
      </c>
      <c r="P37" s="96">
        <f t="shared" si="1"/>
        <v>0</v>
      </c>
      <c r="Q37" s="97">
        <f>SUM(Q6:Q36)</f>
        <v>2900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34" zoomScale="130" zoomScaleNormal="130" workbookViewId="0">
      <selection activeCell="D49" sqref="D49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399" t="s">
        <v>14</v>
      </c>
      <c r="B1" s="400"/>
      <c r="C1" s="400"/>
      <c r="D1" s="400"/>
      <c r="E1" s="400"/>
      <c r="F1" s="401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2" t="s">
        <v>227</v>
      </c>
      <c r="B2" s="403"/>
      <c r="C2" s="403"/>
      <c r="D2" s="403"/>
      <c r="E2" s="403"/>
      <c r="F2" s="404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05" t="s">
        <v>61</v>
      </c>
      <c r="B3" s="406"/>
      <c r="C3" s="406"/>
      <c r="D3" s="406"/>
      <c r="E3" s="406"/>
      <c r="F3" s="407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42" t="s">
        <v>0</v>
      </c>
      <c r="B4" s="177" t="s">
        <v>15</v>
      </c>
      <c r="C4" s="343" t="s">
        <v>16</v>
      </c>
      <c r="D4" s="177" t="s">
        <v>17</v>
      </c>
      <c r="E4" s="177" t="s">
        <v>18</v>
      </c>
      <c r="F4" s="344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0" t="s">
        <v>224</v>
      </c>
      <c r="B5" s="341">
        <v>30188</v>
      </c>
      <c r="C5" s="184">
        <v>1091665</v>
      </c>
      <c r="D5" s="341">
        <v>2100</v>
      </c>
      <c r="E5" s="341">
        <f>C5+D5</f>
        <v>1093765</v>
      </c>
      <c r="F5" s="29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228</v>
      </c>
      <c r="B6" s="45">
        <v>197026</v>
      </c>
      <c r="C6" s="48">
        <v>717758</v>
      </c>
      <c r="D6" s="45">
        <v>770</v>
      </c>
      <c r="E6" s="45">
        <f t="shared" ref="E6:E32" si="0">C6+D6</f>
        <v>718528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235</v>
      </c>
      <c r="B7" s="45">
        <v>226593</v>
      </c>
      <c r="C7" s="48">
        <v>81265</v>
      </c>
      <c r="D7" s="45">
        <v>800</v>
      </c>
      <c r="E7" s="45">
        <f t="shared" si="0"/>
        <v>82065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/>
      <c r="B8" s="45"/>
      <c r="C8" s="48"/>
      <c r="D8" s="45"/>
      <c r="E8" s="45">
        <f t="shared" si="0"/>
        <v>0</v>
      </c>
      <c r="F8" s="335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36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37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35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35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37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36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35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35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37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36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36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38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36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36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36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35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35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39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453807</v>
      </c>
      <c r="C33" s="232">
        <f>SUM(C5:C32)</f>
        <v>1890688</v>
      </c>
      <c r="D33" s="231">
        <f>SUM(D5:D32)</f>
        <v>3670</v>
      </c>
      <c r="E33" s="231">
        <f>SUM(E5:E32)</f>
        <v>1894358</v>
      </c>
      <c r="F33" s="231">
        <f>B33-E33</f>
        <v>-1440551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396" t="s">
        <v>19</v>
      </c>
      <c r="C35" s="396"/>
      <c r="D35" s="396"/>
      <c r="E35" s="396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95</v>
      </c>
      <c r="B37" s="297" t="s">
        <v>99</v>
      </c>
      <c r="C37" s="120" t="s">
        <v>100</v>
      </c>
      <c r="D37" s="322">
        <v>16000</v>
      </c>
      <c r="E37" s="298" t="s">
        <v>156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95</v>
      </c>
      <c r="B38" s="113" t="s">
        <v>120</v>
      </c>
      <c r="C38" s="112" t="s">
        <v>121</v>
      </c>
      <c r="D38" s="198">
        <v>4000</v>
      </c>
      <c r="E38" s="168" t="s">
        <v>188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95</v>
      </c>
      <c r="B39" s="53" t="s">
        <v>129</v>
      </c>
      <c r="C39" s="112" t="s">
        <v>166</v>
      </c>
      <c r="D39" s="323">
        <v>28100</v>
      </c>
      <c r="E39" s="169" t="s">
        <v>171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95</v>
      </c>
      <c r="B40" s="53" t="s">
        <v>107</v>
      </c>
      <c r="C40" s="112" t="s">
        <v>108</v>
      </c>
      <c r="D40" s="323">
        <v>20000</v>
      </c>
      <c r="E40" s="168" t="s">
        <v>239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82" t="s">
        <v>95</v>
      </c>
      <c r="B41" s="53" t="s">
        <v>123</v>
      </c>
      <c r="C41" s="112" t="s">
        <v>221</v>
      </c>
      <c r="D41" s="198">
        <v>6230</v>
      </c>
      <c r="E41" s="169" t="s">
        <v>220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354" t="s">
        <v>200</v>
      </c>
      <c r="B42" s="355" t="s">
        <v>201</v>
      </c>
      <c r="C42" s="356" t="s">
        <v>202</v>
      </c>
      <c r="D42" s="357">
        <v>8000</v>
      </c>
      <c r="E42" s="358" t="s">
        <v>205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113"/>
      <c r="C43" s="112"/>
      <c r="D43" s="198"/>
      <c r="E43" s="168"/>
      <c r="F43" s="126"/>
      <c r="G43" s="397"/>
      <c r="H43" s="397"/>
      <c r="I43" s="397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55"/>
      <c r="C44" s="256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4" t="s">
        <v>76</v>
      </c>
      <c r="B46" s="371" t="s">
        <v>106</v>
      </c>
      <c r="C46" s="285"/>
      <c r="D46" s="372">
        <v>89100</v>
      </c>
      <c r="E46" s="286" t="s">
        <v>190</v>
      </c>
      <c r="F46" s="123"/>
      <c r="G46" s="182" t="s">
        <v>67</v>
      </c>
      <c r="H46" s="183"/>
      <c r="I46" s="184">
        <v>30000</v>
      </c>
      <c r="J46" s="120" t="s">
        <v>204</v>
      </c>
      <c r="K46" s="185">
        <v>30000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4" t="s">
        <v>231</v>
      </c>
      <c r="B47" s="292" t="s">
        <v>232</v>
      </c>
      <c r="C47" s="288"/>
      <c r="D47" s="289">
        <v>81566</v>
      </c>
      <c r="E47" s="290" t="s">
        <v>228</v>
      </c>
      <c r="F47" s="124"/>
      <c r="G47" s="179" t="s">
        <v>106</v>
      </c>
      <c r="H47" s="51"/>
      <c r="I47" s="48">
        <v>89100</v>
      </c>
      <c r="J47" s="48" t="s">
        <v>190</v>
      </c>
      <c r="K47" s="121">
        <v>89100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4" t="s">
        <v>79</v>
      </c>
      <c r="B48" s="291" t="s">
        <v>83</v>
      </c>
      <c r="C48" s="288"/>
      <c r="D48" s="289">
        <v>304919</v>
      </c>
      <c r="E48" s="290" t="s">
        <v>228</v>
      </c>
      <c r="F48" s="124"/>
      <c r="G48" s="179" t="s">
        <v>77</v>
      </c>
      <c r="H48" s="51"/>
      <c r="I48" s="48">
        <v>223715</v>
      </c>
      <c r="J48" s="163" t="s">
        <v>220</v>
      </c>
      <c r="K48" s="121">
        <v>223715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4" t="s">
        <v>79</v>
      </c>
      <c r="B49" s="291" t="s">
        <v>240</v>
      </c>
      <c r="C49" s="288"/>
      <c r="D49" s="289">
        <v>161693</v>
      </c>
      <c r="E49" s="290" t="s">
        <v>239</v>
      </c>
      <c r="F49" s="124"/>
      <c r="G49" s="179" t="s">
        <v>210</v>
      </c>
      <c r="H49" s="51"/>
      <c r="I49" s="48">
        <v>20900</v>
      </c>
      <c r="J49" s="163" t="s">
        <v>209</v>
      </c>
      <c r="K49" s="121">
        <v>20900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4"/>
      <c r="B50" s="287"/>
      <c r="C50" s="288"/>
      <c r="D50" s="289"/>
      <c r="E50" s="290"/>
      <c r="F50" s="124"/>
      <c r="G50" s="167" t="s">
        <v>70</v>
      </c>
      <c r="H50" s="52"/>
      <c r="I50" s="161">
        <v>135000</v>
      </c>
      <c r="J50" s="162" t="s">
        <v>208</v>
      </c>
      <c r="K50" s="121">
        <v>135000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4"/>
      <c r="B51" s="291"/>
      <c r="C51" s="288"/>
      <c r="D51" s="289"/>
      <c r="E51" s="290"/>
      <c r="F51" s="124"/>
      <c r="G51" s="179" t="s">
        <v>83</v>
      </c>
      <c r="H51" s="51"/>
      <c r="I51" s="48">
        <v>338280</v>
      </c>
      <c r="J51" s="163" t="s">
        <v>219</v>
      </c>
      <c r="K51" s="121">
        <v>338280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4"/>
      <c r="B52" s="292"/>
      <c r="C52" s="288"/>
      <c r="D52" s="289"/>
      <c r="E52" s="293"/>
      <c r="F52" s="124"/>
      <c r="G52" s="179"/>
      <c r="H52" s="51"/>
      <c r="I52" s="48"/>
      <c r="J52" s="163"/>
      <c r="K52" s="121"/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4"/>
      <c r="B53" s="291"/>
      <c r="C53" s="288"/>
      <c r="D53" s="289"/>
      <c r="E53" s="293"/>
      <c r="F53" s="124"/>
      <c r="G53" s="179"/>
      <c r="H53" s="51"/>
      <c r="I53" s="48"/>
      <c r="J53" s="163"/>
      <c r="K53" s="121"/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4"/>
      <c r="B54" s="291"/>
      <c r="C54" s="288"/>
      <c r="D54" s="289"/>
      <c r="E54" s="293"/>
      <c r="F54" s="124"/>
      <c r="G54" s="181"/>
      <c r="H54" s="57"/>
      <c r="I54" s="48"/>
      <c r="J54" s="163"/>
      <c r="K54" s="121"/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4"/>
      <c r="B55" s="287"/>
      <c r="C55" s="288"/>
      <c r="D55" s="289"/>
      <c r="E55" s="293"/>
      <c r="F55" s="124"/>
      <c r="G55" s="179"/>
      <c r="H55" s="51"/>
      <c r="I55" s="48"/>
      <c r="J55" s="163"/>
      <c r="K55" s="121"/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295"/>
      <c r="B56" s="294"/>
      <c r="C56" s="288"/>
      <c r="D56" s="289"/>
      <c r="E56" s="293"/>
      <c r="F56" s="124"/>
      <c r="G56" s="179"/>
      <c r="H56" s="51"/>
      <c r="I56" s="48"/>
      <c r="J56" s="112"/>
      <c r="K56" s="121"/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69" t="s">
        <v>74</v>
      </c>
      <c r="B57" s="270" t="s">
        <v>75</v>
      </c>
      <c r="C57" s="271"/>
      <c r="D57" s="272">
        <v>150000</v>
      </c>
      <c r="E57" s="273" t="s">
        <v>228</v>
      </c>
      <c r="F57" s="124"/>
      <c r="G57" s="179" t="s">
        <v>75</v>
      </c>
      <c r="H57" s="51"/>
      <c r="I57" s="48">
        <v>300000</v>
      </c>
      <c r="J57" s="163" t="s">
        <v>220</v>
      </c>
      <c r="K57" s="121">
        <v>300000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69" t="s">
        <v>68</v>
      </c>
      <c r="B58" s="276" t="s">
        <v>176</v>
      </c>
      <c r="C58" s="271"/>
      <c r="D58" s="272">
        <v>30000</v>
      </c>
      <c r="E58" s="274" t="s">
        <v>224</v>
      </c>
      <c r="F58" s="124"/>
      <c r="G58" s="179" t="s">
        <v>84</v>
      </c>
      <c r="H58" s="51"/>
      <c r="I58" s="48">
        <v>40000</v>
      </c>
      <c r="J58" s="163" t="s">
        <v>220</v>
      </c>
      <c r="K58" s="121">
        <v>40000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69"/>
      <c r="B59" s="270"/>
      <c r="C59" s="271"/>
      <c r="D59" s="272"/>
      <c r="E59" s="274"/>
      <c r="F59" s="124"/>
      <c r="G59" s="179" t="s">
        <v>118</v>
      </c>
      <c r="H59" s="51"/>
      <c r="I59" s="48">
        <v>95000</v>
      </c>
      <c r="J59" s="163" t="s">
        <v>220</v>
      </c>
      <c r="K59" s="121">
        <v>95000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69"/>
      <c r="B60" s="276"/>
      <c r="C60" s="271"/>
      <c r="D60" s="272"/>
      <c r="E60" s="273"/>
      <c r="F60" s="124"/>
      <c r="G60" s="167" t="s">
        <v>80</v>
      </c>
      <c r="H60" s="52"/>
      <c r="I60" s="161">
        <v>40000</v>
      </c>
      <c r="J60" s="162" t="s">
        <v>206</v>
      </c>
      <c r="K60" s="121">
        <v>40000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69"/>
      <c r="B61" s="275"/>
      <c r="C61" s="271"/>
      <c r="D61" s="272"/>
      <c r="E61" s="273"/>
      <c r="F61" s="126"/>
      <c r="G61" s="179" t="s">
        <v>94</v>
      </c>
      <c r="H61" s="51"/>
      <c r="I61" s="48">
        <v>350680</v>
      </c>
      <c r="J61" s="163" t="s">
        <v>220</v>
      </c>
      <c r="K61" s="121">
        <v>350680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69"/>
      <c r="B62" s="270"/>
      <c r="C62" s="271"/>
      <c r="D62" s="272"/>
      <c r="E62" s="283"/>
      <c r="F62" s="123"/>
      <c r="G62" s="179" t="s">
        <v>176</v>
      </c>
      <c r="H62" s="51"/>
      <c r="I62" s="48">
        <v>300000</v>
      </c>
      <c r="J62" s="164" t="s">
        <v>175</v>
      </c>
      <c r="K62" s="121">
        <v>300000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69"/>
      <c r="B63" s="270"/>
      <c r="C63" s="271"/>
      <c r="D63" s="272"/>
      <c r="E63" s="274"/>
      <c r="F63" s="124"/>
      <c r="G63" s="167"/>
      <c r="H63" s="52"/>
      <c r="I63" s="161"/>
      <c r="J63" s="162"/>
      <c r="K63" s="121"/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69"/>
      <c r="B64" s="270"/>
      <c r="C64" s="271"/>
      <c r="D64" s="272"/>
      <c r="E64" s="274"/>
      <c r="F64" s="124"/>
      <c r="G64" s="167"/>
      <c r="H64" s="52"/>
      <c r="I64" s="161"/>
      <c r="J64" s="162"/>
      <c r="K64" s="121"/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69"/>
      <c r="B65" s="270"/>
      <c r="C65" s="271"/>
      <c r="D65" s="272"/>
      <c r="E65" s="274"/>
      <c r="F65" s="124"/>
      <c r="G65" s="179"/>
      <c r="H65" s="51"/>
      <c r="I65" s="48"/>
      <c r="J65" s="163"/>
      <c r="K65" s="121"/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69"/>
      <c r="B66" s="270"/>
      <c r="C66" s="271"/>
      <c r="D66" s="272"/>
      <c r="E66" s="273"/>
      <c r="F66" s="124"/>
      <c r="G66" s="179"/>
      <c r="H66" s="51"/>
      <c r="I66" s="48"/>
      <c r="J66" s="163"/>
      <c r="K66" s="121"/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69"/>
      <c r="B67" s="270"/>
      <c r="C67" s="271"/>
      <c r="D67" s="272"/>
      <c r="E67" s="274"/>
      <c r="F67" s="124"/>
      <c r="G67" s="179"/>
      <c r="H67" s="51"/>
      <c r="I67" s="48"/>
      <c r="J67" s="163"/>
      <c r="K67" s="121"/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3" t="s">
        <v>65</v>
      </c>
      <c r="B68" s="264" t="s">
        <v>69</v>
      </c>
      <c r="C68" s="265"/>
      <c r="D68" s="360">
        <v>181080</v>
      </c>
      <c r="E68" s="268" t="s">
        <v>228</v>
      </c>
      <c r="F68" s="124"/>
      <c r="G68" s="179" t="s">
        <v>69</v>
      </c>
      <c r="H68" s="51"/>
      <c r="I68" s="48">
        <v>331480</v>
      </c>
      <c r="J68" s="48" t="s">
        <v>209</v>
      </c>
      <c r="K68" s="121">
        <v>331480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3" t="s">
        <v>65</v>
      </c>
      <c r="B69" s="264" t="s">
        <v>66</v>
      </c>
      <c r="C69" s="265"/>
      <c r="D69" s="360">
        <v>274240</v>
      </c>
      <c r="E69" s="268" t="s">
        <v>224</v>
      </c>
      <c r="F69" s="56"/>
      <c r="G69" s="179" t="s">
        <v>66</v>
      </c>
      <c r="H69" s="51"/>
      <c r="I69" s="48">
        <v>259160</v>
      </c>
      <c r="J69" s="112" t="s">
        <v>220</v>
      </c>
      <c r="K69" s="121">
        <v>259160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3" t="s">
        <v>65</v>
      </c>
      <c r="B70" s="264" t="s">
        <v>78</v>
      </c>
      <c r="C70" s="265"/>
      <c r="D70" s="360">
        <v>343006</v>
      </c>
      <c r="E70" s="268" t="s">
        <v>224</v>
      </c>
      <c r="F70" s="301"/>
      <c r="G70" s="167" t="s">
        <v>78</v>
      </c>
      <c r="H70" s="52"/>
      <c r="I70" s="161">
        <v>327740</v>
      </c>
      <c r="J70" s="162" t="s">
        <v>220</v>
      </c>
      <c r="K70" s="121">
        <v>327740</v>
      </c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3" t="s">
        <v>65</v>
      </c>
      <c r="B71" s="264" t="s">
        <v>105</v>
      </c>
      <c r="C71" s="265"/>
      <c r="D71" s="360">
        <v>45185</v>
      </c>
      <c r="E71" s="277" t="s">
        <v>224</v>
      </c>
      <c r="F71" s="301"/>
      <c r="G71" s="307" t="s">
        <v>105</v>
      </c>
      <c r="H71" s="54"/>
      <c r="I71" s="48">
        <v>40080</v>
      </c>
      <c r="J71" s="112" t="s">
        <v>197</v>
      </c>
      <c r="K71" s="121">
        <v>40080</v>
      </c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3" t="s">
        <v>65</v>
      </c>
      <c r="B72" s="264" t="s">
        <v>101</v>
      </c>
      <c r="C72" s="265"/>
      <c r="D72" s="360">
        <v>189005</v>
      </c>
      <c r="E72" s="267" t="s">
        <v>235</v>
      </c>
      <c r="F72" s="126"/>
      <c r="G72" s="167" t="s">
        <v>101</v>
      </c>
      <c r="H72" s="52"/>
      <c r="I72" s="161">
        <v>291330</v>
      </c>
      <c r="J72" s="162" t="s">
        <v>219</v>
      </c>
      <c r="K72" s="121">
        <v>291330</v>
      </c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3" t="s">
        <v>65</v>
      </c>
      <c r="B73" s="264" t="s">
        <v>82</v>
      </c>
      <c r="C73" s="265"/>
      <c r="D73" s="360">
        <v>158610</v>
      </c>
      <c r="E73" s="268" t="s">
        <v>228</v>
      </c>
      <c r="F73" s="126"/>
      <c r="G73" s="179" t="s">
        <v>82</v>
      </c>
      <c r="H73" s="51"/>
      <c r="I73" s="48">
        <v>227650</v>
      </c>
      <c r="J73" s="163" t="s">
        <v>220</v>
      </c>
      <c r="K73" s="121">
        <v>227650</v>
      </c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3"/>
      <c r="B74" s="264"/>
      <c r="C74" s="265"/>
      <c r="D74" s="266"/>
      <c r="E74" s="268"/>
      <c r="F74" s="301"/>
      <c r="G74" s="167" t="s">
        <v>99</v>
      </c>
      <c r="H74" s="52" t="s">
        <v>100</v>
      </c>
      <c r="I74" s="161">
        <v>16000</v>
      </c>
      <c r="J74" s="162" t="s">
        <v>156</v>
      </c>
      <c r="K74" s="121">
        <v>16000</v>
      </c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3"/>
      <c r="B75" s="264"/>
      <c r="C75" s="265"/>
      <c r="D75" s="266"/>
      <c r="E75" s="268"/>
      <c r="F75" s="301"/>
      <c r="G75" s="179" t="s">
        <v>120</v>
      </c>
      <c r="H75" s="51" t="s">
        <v>121</v>
      </c>
      <c r="I75" s="48">
        <v>4000</v>
      </c>
      <c r="J75" s="112" t="s">
        <v>188</v>
      </c>
      <c r="K75" s="121">
        <v>4000</v>
      </c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3"/>
      <c r="B76" s="264"/>
      <c r="C76" s="265"/>
      <c r="D76" s="266"/>
      <c r="E76" s="268"/>
      <c r="F76" s="124"/>
      <c r="G76" s="167" t="s">
        <v>129</v>
      </c>
      <c r="H76" s="52" t="s">
        <v>166</v>
      </c>
      <c r="I76" s="161">
        <v>28100</v>
      </c>
      <c r="J76" s="161" t="s">
        <v>171</v>
      </c>
      <c r="K76" s="121">
        <v>28100</v>
      </c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3"/>
      <c r="B77" s="264"/>
      <c r="C77" s="265"/>
      <c r="D77" s="266"/>
      <c r="E77" s="268"/>
      <c r="F77" s="124"/>
      <c r="G77" s="179" t="s">
        <v>107</v>
      </c>
      <c r="H77" s="51" t="s">
        <v>108</v>
      </c>
      <c r="I77" s="48">
        <v>23000</v>
      </c>
      <c r="J77" s="163" t="s">
        <v>188</v>
      </c>
      <c r="K77" s="121">
        <v>23000</v>
      </c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3"/>
      <c r="B78" s="264"/>
      <c r="C78" s="265"/>
      <c r="D78" s="266"/>
      <c r="E78" s="277"/>
      <c r="F78" s="124"/>
      <c r="G78" s="179" t="s">
        <v>119</v>
      </c>
      <c r="H78" s="51" t="s">
        <v>151</v>
      </c>
      <c r="I78" s="48">
        <v>3840</v>
      </c>
      <c r="J78" s="163" t="s">
        <v>213</v>
      </c>
      <c r="K78" s="121">
        <v>3840</v>
      </c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3"/>
      <c r="B79" s="264"/>
      <c r="C79" s="265"/>
      <c r="D79" s="266"/>
      <c r="E79" s="267"/>
      <c r="F79" s="124"/>
      <c r="G79" s="179" t="s">
        <v>123</v>
      </c>
      <c r="H79" s="51" t="s">
        <v>221</v>
      </c>
      <c r="I79" s="48">
        <v>6230</v>
      </c>
      <c r="J79" s="163" t="s">
        <v>220</v>
      </c>
      <c r="K79" s="121">
        <v>6230</v>
      </c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3"/>
      <c r="B80" s="264"/>
      <c r="C80" s="265"/>
      <c r="D80" s="266"/>
      <c r="E80" s="268"/>
      <c r="F80" s="124" t="s">
        <v>12</v>
      </c>
      <c r="G80" s="179" t="s">
        <v>201</v>
      </c>
      <c r="H80" s="51" t="s">
        <v>202</v>
      </c>
      <c r="I80" s="48">
        <v>8000</v>
      </c>
      <c r="J80" s="163" t="s">
        <v>205</v>
      </c>
      <c r="K80" s="121">
        <v>8000</v>
      </c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 t="s">
        <v>211</v>
      </c>
      <c r="H81" s="51" t="s">
        <v>212</v>
      </c>
      <c r="I81" s="48">
        <v>2000</v>
      </c>
      <c r="J81" s="163" t="s">
        <v>209</v>
      </c>
      <c r="K81" s="121">
        <v>2000</v>
      </c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394" t="s">
        <v>25</v>
      </c>
      <c r="B119" s="395"/>
      <c r="C119" s="398"/>
      <c r="D119" s="202">
        <f>SUM(D37:D118)</f>
        <v>2090734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394" t="s">
        <v>26</v>
      </c>
      <c r="B121" s="395"/>
      <c r="C121" s="395"/>
      <c r="D121" s="202">
        <f>D119+L121</f>
        <v>2090734</v>
      </c>
      <c r="E121" s="197"/>
      <c r="F121" s="130"/>
      <c r="G121" s="206"/>
      <c r="H121" s="177"/>
      <c r="I121" s="207">
        <f>SUM(I46:I120)</f>
        <v>3531285</v>
      </c>
      <c r="J121" s="208"/>
      <c r="K121" s="209">
        <f>SUM(K46:K120)</f>
        <v>3531285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38:E44">
    <sortCondition ref="A3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3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08" t="s">
        <v>85</v>
      </c>
      <c r="B1" s="409"/>
      <c r="C1" s="409"/>
      <c r="D1" s="409"/>
      <c r="E1" s="410"/>
      <c r="F1" s="5"/>
      <c r="G1" s="5"/>
      <c r="H1" s="5"/>
      <c r="I1" s="423"/>
      <c r="J1" s="423"/>
      <c r="K1" s="423"/>
    </row>
    <row r="2" spans="1:18" ht="20.25">
      <c r="A2" s="417" t="s">
        <v>60</v>
      </c>
      <c r="B2" s="418"/>
      <c r="C2" s="418"/>
      <c r="D2" s="418"/>
      <c r="E2" s="419"/>
      <c r="F2" s="5"/>
      <c r="G2" s="5"/>
      <c r="H2" s="5"/>
      <c r="I2" s="238" t="s">
        <v>87</v>
      </c>
      <c r="J2" s="238" t="s">
        <v>93</v>
      </c>
      <c r="K2" s="238" t="s">
        <v>88</v>
      </c>
      <c r="L2" s="238" t="s">
        <v>4</v>
      </c>
      <c r="M2" s="238" t="s">
        <v>89</v>
      </c>
    </row>
    <row r="3" spans="1:18" ht="23.25">
      <c r="A3" s="411" t="s">
        <v>234</v>
      </c>
      <c r="B3" s="412"/>
      <c r="C3" s="412"/>
      <c r="D3" s="412"/>
      <c r="E3" s="413"/>
      <c r="F3" s="5"/>
      <c r="G3" s="10"/>
      <c r="H3" s="10"/>
      <c r="I3" s="24" t="s">
        <v>90</v>
      </c>
      <c r="J3" s="308">
        <v>30000</v>
      </c>
      <c r="K3" s="300">
        <v>10000</v>
      </c>
      <c r="L3" s="30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0" t="s">
        <v>63</v>
      </c>
      <c r="B4" s="421"/>
      <c r="C4" s="421"/>
      <c r="D4" s="421"/>
      <c r="E4" s="422"/>
      <c r="F4" s="5"/>
      <c r="G4" s="41"/>
      <c r="H4" s="41"/>
      <c r="I4" s="24" t="s">
        <v>91</v>
      </c>
      <c r="J4" s="308">
        <v>9000</v>
      </c>
      <c r="K4" s="308">
        <v>5900</v>
      </c>
      <c r="L4" s="308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11084050</v>
      </c>
      <c r="F5" s="34"/>
      <c r="G5" s="237"/>
      <c r="H5" s="237"/>
      <c r="I5" s="24" t="s">
        <v>86</v>
      </c>
      <c r="J5" s="308">
        <v>24500</v>
      </c>
      <c r="K5" s="300">
        <v>10000</v>
      </c>
      <c r="L5" s="308">
        <f t="shared" si="0"/>
        <v>34500</v>
      </c>
      <c r="M5" s="24" t="s">
        <v>92</v>
      </c>
      <c r="O5" s="7"/>
      <c r="P5" s="7"/>
      <c r="Q5" s="364">
        <v>40500</v>
      </c>
      <c r="R5" s="364" t="s">
        <v>215</v>
      </c>
    </row>
    <row r="6" spans="1:18" ht="21.75">
      <c r="A6" s="240" t="s">
        <v>6</v>
      </c>
      <c r="B6" s="224">
        <v>9763</v>
      </c>
      <c r="C6" s="40"/>
      <c r="D6" s="38" t="s">
        <v>193</v>
      </c>
      <c r="E6" s="241">
        <v>173630</v>
      </c>
      <c r="F6" s="7"/>
      <c r="G6" s="282"/>
      <c r="H6" s="234"/>
      <c r="I6" s="24" t="s">
        <v>86</v>
      </c>
      <c r="J6" s="308">
        <v>29500</v>
      </c>
      <c r="K6" s="300">
        <v>10000</v>
      </c>
      <c r="L6" s="308">
        <f t="shared" si="0"/>
        <v>39500</v>
      </c>
      <c r="M6" s="24" t="s">
        <v>92</v>
      </c>
      <c r="N6" s="7"/>
      <c r="P6" s="7"/>
      <c r="Q6" s="364">
        <v>35000</v>
      </c>
      <c r="R6" s="364" t="s">
        <v>216</v>
      </c>
    </row>
    <row r="7" spans="1:18" ht="21.75">
      <c r="A7" s="242"/>
      <c r="B7" s="224"/>
      <c r="C7" s="40"/>
      <c r="D7" s="38" t="s">
        <v>64</v>
      </c>
      <c r="E7" s="241">
        <v>660924</v>
      </c>
      <c r="F7" s="7"/>
      <c r="G7" s="281"/>
      <c r="H7" s="234"/>
      <c r="I7" s="308" t="s">
        <v>86</v>
      </c>
      <c r="J7" s="308">
        <v>35000</v>
      </c>
      <c r="K7" s="308">
        <v>10000</v>
      </c>
      <c r="L7" s="308">
        <f t="shared" si="0"/>
        <v>45000</v>
      </c>
      <c r="M7" s="308" t="s">
        <v>92</v>
      </c>
      <c r="N7" s="309" t="s">
        <v>98</v>
      </c>
      <c r="P7" s="7"/>
      <c r="Q7" s="364">
        <v>28100</v>
      </c>
      <c r="R7" s="364" t="s">
        <v>217</v>
      </c>
    </row>
    <row r="8" spans="1:18" ht="21.75">
      <c r="A8" s="240"/>
      <c r="B8" s="224"/>
      <c r="C8" s="38"/>
      <c r="D8" s="353"/>
      <c r="E8" s="241"/>
      <c r="F8" s="7"/>
      <c r="G8" s="220"/>
      <c r="H8" s="220"/>
      <c r="I8" s="308" t="s">
        <v>86</v>
      </c>
      <c r="J8" s="308"/>
      <c r="K8" s="308">
        <v>10000</v>
      </c>
      <c r="L8" s="308">
        <f t="shared" si="0"/>
        <v>10000</v>
      </c>
      <c r="M8" s="308" t="s">
        <v>78</v>
      </c>
      <c r="N8" s="309" t="s">
        <v>103</v>
      </c>
      <c r="O8" s="7"/>
      <c r="P8" s="7"/>
      <c r="Q8" s="368">
        <f>SUM(Q5:Q7)</f>
        <v>103600</v>
      </c>
      <c r="R8" s="300" t="s">
        <v>4</v>
      </c>
    </row>
    <row r="9" spans="1:18" ht="23.25">
      <c r="A9" s="240" t="s">
        <v>81</v>
      </c>
      <c r="B9" s="224">
        <v>2900</v>
      </c>
      <c r="C9" s="39"/>
      <c r="D9" s="353" t="s">
        <v>11</v>
      </c>
      <c r="E9" s="359">
        <v>2090734</v>
      </c>
      <c r="F9" s="7"/>
      <c r="G9" s="105"/>
      <c r="H9" s="105"/>
      <c r="I9" s="308" t="s">
        <v>110</v>
      </c>
      <c r="J9" s="308">
        <v>19250</v>
      </c>
      <c r="K9" s="308">
        <v>0</v>
      </c>
      <c r="L9" s="308">
        <f t="shared" si="0"/>
        <v>19250</v>
      </c>
      <c r="M9" s="24" t="s">
        <v>78</v>
      </c>
      <c r="N9" s="309" t="s">
        <v>109</v>
      </c>
      <c r="O9" s="7"/>
      <c r="P9" s="7"/>
      <c r="Q9" s="7"/>
      <c r="R9" s="7"/>
    </row>
    <row r="10" spans="1:18" ht="23.25">
      <c r="A10" s="240" t="s">
        <v>226</v>
      </c>
      <c r="B10" s="224">
        <v>0</v>
      </c>
      <c r="C10" s="39"/>
      <c r="D10" s="353" t="s">
        <v>222</v>
      </c>
      <c r="E10" s="258">
        <v>16920</v>
      </c>
      <c r="F10" s="7"/>
      <c r="G10" s="220"/>
      <c r="H10" s="220"/>
      <c r="I10" s="24" t="s">
        <v>114</v>
      </c>
      <c r="J10" s="308">
        <v>16500</v>
      </c>
      <c r="K10" s="308">
        <v>0</v>
      </c>
      <c r="L10" s="308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69" t="s">
        <v>104</v>
      </c>
      <c r="B11" s="370">
        <f>B6-B9-B10</f>
        <v>6863</v>
      </c>
      <c r="C11" s="39"/>
      <c r="D11" s="38"/>
      <c r="E11" s="243"/>
      <c r="F11" s="7"/>
      <c r="G11" s="220"/>
      <c r="H11" s="220"/>
      <c r="I11" s="299" t="s">
        <v>86</v>
      </c>
      <c r="J11" s="31">
        <v>29500</v>
      </c>
      <c r="K11" s="31">
        <v>10000</v>
      </c>
      <c r="L11" s="308">
        <f t="shared" si="0"/>
        <v>39500</v>
      </c>
      <c r="M11" s="31" t="s">
        <v>83</v>
      </c>
      <c r="N11" s="299" t="s">
        <v>134</v>
      </c>
      <c r="O11" s="7"/>
      <c r="P11" s="7"/>
      <c r="Q11" s="7"/>
      <c r="R11" s="7"/>
    </row>
    <row r="12" spans="1:18" ht="21.75">
      <c r="A12" s="242"/>
      <c r="B12" s="224"/>
      <c r="C12" s="39"/>
      <c r="D12" s="259"/>
      <c r="E12" s="260"/>
      <c r="F12" s="7" t="s">
        <v>39</v>
      </c>
      <c r="G12" s="220"/>
      <c r="H12" s="221"/>
      <c r="I12" s="31" t="s">
        <v>116</v>
      </c>
      <c r="J12" s="31">
        <v>22500</v>
      </c>
      <c r="K12" s="300">
        <v>10000</v>
      </c>
      <c r="L12" s="308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7" customFormat="1" ht="21.75">
      <c r="A13" s="324" t="s">
        <v>218</v>
      </c>
      <c r="B13" s="318">
        <f>B11+B12</f>
        <v>6863</v>
      </c>
      <c r="C13" s="39"/>
      <c r="D13" s="304" t="s">
        <v>137</v>
      </c>
      <c r="E13" s="305">
        <v>128150</v>
      </c>
      <c r="F13" s="7"/>
      <c r="G13" s="220"/>
      <c r="H13" s="221"/>
      <c r="I13" s="299" t="s">
        <v>132</v>
      </c>
      <c r="J13" s="31"/>
      <c r="K13" s="300">
        <v>10000</v>
      </c>
      <c r="L13" s="308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2"/>
      <c r="B14" s="224"/>
      <c r="C14" s="39"/>
      <c r="D14" s="304" t="s">
        <v>126</v>
      </c>
      <c r="E14" s="305">
        <v>36170</v>
      </c>
      <c r="F14" s="7"/>
      <c r="G14" s="250" t="s">
        <v>12</v>
      </c>
      <c r="H14" s="222"/>
      <c r="I14" s="299" t="s">
        <v>131</v>
      </c>
      <c r="J14" s="31"/>
      <c r="K14" s="31">
        <v>10000</v>
      </c>
      <c r="L14" s="308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66" t="s">
        <v>214</v>
      </c>
      <c r="B15" s="367">
        <v>1500000</v>
      </c>
      <c r="C15" s="39"/>
      <c r="D15" s="304" t="s">
        <v>112</v>
      </c>
      <c r="E15" s="305">
        <v>291365</v>
      </c>
      <c r="F15" s="7"/>
      <c r="G15" s="251"/>
      <c r="H15" s="222"/>
      <c r="I15" s="31"/>
      <c r="J15" s="31"/>
      <c r="K15" s="31"/>
      <c r="L15" s="308">
        <f t="shared" si="0"/>
        <v>0</v>
      </c>
      <c r="M15" s="31"/>
      <c r="N15" s="310"/>
      <c r="O15" s="7"/>
      <c r="P15" s="7"/>
      <c r="Q15" s="7"/>
      <c r="R15" s="7"/>
    </row>
    <row r="16" spans="1:18" ht="21.75">
      <c r="A16" s="242"/>
      <c r="B16" s="306"/>
      <c r="C16" s="39"/>
      <c r="D16" s="259" t="s">
        <v>207</v>
      </c>
      <c r="E16" s="260">
        <v>24920</v>
      </c>
      <c r="F16" s="5"/>
      <c r="G16" s="12"/>
      <c r="H16" s="280"/>
      <c r="I16" s="31"/>
      <c r="J16" s="31"/>
      <c r="K16" s="31"/>
      <c r="L16" s="308">
        <f t="shared" si="0"/>
        <v>0</v>
      </c>
      <c r="M16" s="31"/>
      <c r="N16" s="310"/>
      <c r="O16" s="7"/>
      <c r="P16" s="7"/>
      <c r="Q16" s="7"/>
      <c r="R16" s="7"/>
    </row>
    <row r="17" spans="1:18" ht="21.75">
      <c r="A17" s="240" t="s">
        <v>5</v>
      </c>
      <c r="B17" s="225">
        <f>B5+B13+B15</f>
        <v>14506863</v>
      </c>
      <c r="C17" s="39"/>
      <c r="D17" s="39" t="s">
        <v>7</v>
      </c>
      <c r="E17" s="243">
        <f>SUM(E5:E16)</f>
        <v>14506863</v>
      </c>
      <c r="F17" s="5"/>
      <c r="G17" s="106">
        <f>B17-E17</f>
        <v>0</v>
      </c>
      <c r="H17" s="280"/>
      <c r="I17" s="424" t="s">
        <v>135</v>
      </c>
      <c r="J17" s="424"/>
      <c r="K17" s="424"/>
      <c r="L17" s="314">
        <f>SUM(L3:L16)</f>
        <v>311650</v>
      </c>
      <c r="M17" s="31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0"/>
      <c r="I18" s="425" t="s">
        <v>96</v>
      </c>
      <c r="J18" s="425"/>
      <c r="K18" s="42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4" t="s">
        <v>13</v>
      </c>
      <c r="B19" s="415"/>
      <c r="C19" s="415"/>
      <c r="D19" s="415"/>
      <c r="E19" s="416"/>
      <c r="F19" s="5"/>
      <c r="G19" s="8"/>
      <c r="H19" s="8"/>
      <c r="I19" s="434" t="s">
        <v>165</v>
      </c>
      <c r="J19" s="434"/>
      <c r="K19" s="434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5" t="s">
        <v>185</v>
      </c>
      <c r="B20" s="347">
        <v>150000</v>
      </c>
      <c r="C20" s="247"/>
      <c r="D20" s="261" t="s">
        <v>178</v>
      </c>
      <c r="E20" s="262">
        <v>181080</v>
      </c>
      <c r="F20" s="5"/>
      <c r="G20" s="16"/>
      <c r="H20" s="16"/>
      <c r="I20" s="426" t="s">
        <v>139</v>
      </c>
      <c r="J20" s="426"/>
      <c r="K20" s="42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346" t="s">
        <v>187</v>
      </c>
      <c r="B21" s="348">
        <v>89100</v>
      </c>
      <c r="C21" s="38"/>
      <c r="D21" s="236" t="s">
        <v>179</v>
      </c>
      <c r="E21" s="245">
        <v>274240</v>
      </c>
      <c r="G21" s="17"/>
      <c r="H21" s="17"/>
      <c r="I21" s="427" t="s">
        <v>164</v>
      </c>
      <c r="J21" s="428"/>
      <c r="K21" s="42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233</v>
      </c>
      <c r="B22" s="114">
        <v>81566</v>
      </c>
      <c r="C22" s="38"/>
      <c r="D22" s="236" t="s">
        <v>180</v>
      </c>
      <c r="E22" s="245">
        <v>343006</v>
      </c>
      <c r="I22" s="434" t="s">
        <v>169</v>
      </c>
      <c r="J22" s="434"/>
      <c r="K22" s="434"/>
      <c r="L22" s="352">
        <v>20000</v>
      </c>
      <c r="M22" s="352"/>
      <c r="N22" s="7"/>
      <c r="O22" s="7"/>
      <c r="P22" s="7"/>
      <c r="Q22" s="7"/>
      <c r="R22" s="7"/>
    </row>
    <row r="23" spans="1:18" ht="21.75" customHeight="1">
      <c r="A23" s="246" t="s">
        <v>186</v>
      </c>
      <c r="B23" s="114">
        <v>304919</v>
      </c>
      <c r="C23" s="38"/>
      <c r="D23" s="236" t="s">
        <v>181</v>
      </c>
      <c r="E23" s="245">
        <v>45185</v>
      </c>
      <c r="I23" s="430" t="s">
        <v>195</v>
      </c>
      <c r="J23" s="431"/>
      <c r="K23" s="432"/>
      <c r="L23" s="352">
        <v>40000</v>
      </c>
      <c r="M23" s="352"/>
      <c r="N23" s="7"/>
      <c r="O23" s="7"/>
      <c r="P23" s="7"/>
      <c r="Q23" s="7"/>
      <c r="R23" s="7"/>
    </row>
    <row r="24" spans="1:18" ht="21.75" customHeight="1">
      <c r="A24" s="246" t="s">
        <v>241</v>
      </c>
      <c r="B24" s="114">
        <v>161693</v>
      </c>
      <c r="C24" s="38"/>
      <c r="D24" s="302" t="s">
        <v>184</v>
      </c>
      <c r="E24" s="303">
        <v>20000</v>
      </c>
      <c r="I24" s="435"/>
      <c r="J24" s="436"/>
      <c r="K24" s="437"/>
      <c r="L24" s="334"/>
      <c r="M24" s="334"/>
      <c r="N24" s="7"/>
      <c r="O24" s="7"/>
      <c r="P24" s="7"/>
      <c r="Q24" s="7"/>
      <c r="R24" s="7"/>
    </row>
    <row r="25" spans="1:18" ht="21.75">
      <c r="A25" s="246" t="s">
        <v>177</v>
      </c>
      <c r="B25" s="114">
        <v>30000</v>
      </c>
      <c r="C25" s="115"/>
      <c r="D25" s="236" t="s">
        <v>182</v>
      </c>
      <c r="E25" s="245">
        <v>189005</v>
      </c>
      <c r="I25" s="424" t="s">
        <v>170</v>
      </c>
      <c r="J25" s="424"/>
      <c r="K25" s="424"/>
      <c r="L25" s="314">
        <f>L17-L18-L19-L20-L21-L22-L23-L24</f>
        <v>128150</v>
      </c>
      <c r="M25" s="314"/>
      <c r="N25" s="7"/>
      <c r="O25" s="7"/>
      <c r="P25" s="7"/>
      <c r="Q25" s="7"/>
      <c r="R25" s="7"/>
    </row>
    <row r="26" spans="1:18" ht="22.5" thickBot="1">
      <c r="A26" s="361" t="s">
        <v>172</v>
      </c>
      <c r="B26" s="362">
        <v>44100</v>
      </c>
      <c r="C26" s="311"/>
      <c r="D26" s="312" t="s">
        <v>183</v>
      </c>
      <c r="E26" s="313">
        <v>158610</v>
      </c>
      <c r="N26" s="7"/>
      <c r="O26" s="7"/>
      <c r="P26" s="7"/>
      <c r="Q26" s="7"/>
      <c r="R26" s="7"/>
    </row>
    <row r="27" spans="1:18" ht="20.100000000000001" customHeight="1">
      <c r="A27" s="5"/>
      <c r="B27" s="33"/>
      <c r="C27" s="5"/>
      <c r="D27" s="32"/>
      <c r="I27" s="433" t="s">
        <v>158</v>
      </c>
      <c r="J27" s="426"/>
      <c r="K27" s="426"/>
      <c r="L27" s="365">
        <v>47500</v>
      </c>
      <c r="M27" s="365" t="s">
        <v>159</v>
      </c>
      <c r="N27" s="7"/>
      <c r="O27" s="7"/>
      <c r="P27" s="7"/>
      <c r="Q27" s="7"/>
      <c r="R27" s="7"/>
    </row>
    <row r="28" spans="1:18" ht="20.100000000000001" customHeight="1">
      <c r="I28" s="433" t="s">
        <v>158</v>
      </c>
      <c r="J28" s="426"/>
      <c r="K28" s="426"/>
      <c r="L28" s="365">
        <v>50000</v>
      </c>
      <c r="M28" s="365" t="s">
        <v>160</v>
      </c>
      <c r="N28" s="7"/>
      <c r="O28" s="7"/>
      <c r="P28" s="7"/>
      <c r="Q28" s="7"/>
      <c r="R28" s="7"/>
    </row>
    <row r="29" spans="1:18" ht="20.100000000000001" customHeight="1">
      <c r="E29" s="14"/>
      <c r="I29" s="430"/>
      <c r="J29" s="431"/>
      <c r="K29" s="432"/>
      <c r="L29" s="365"/>
      <c r="M29" s="365"/>
      <c r="N29" s="7"/>
      <c r="O29" s="7"/>
      <c r="P29" s="7"/>
      <c r="Q29" s="7"/>
      <c r="R29" s="7"/>
    </row>
    <row r="30" spans="1:18" ht="20.100000000000001" customHeight="1">
      <c r="I30" s="424" t="s">
        <v>97</v>
      </c>
      <c r="J30" s="424"/>
      <c r="K30" s="424"/>
      <c r="L30" s="363" t="e">
        <f>#REF!-#REF!-L27-L28-L29</f>
        <v>#REF!</v>
      </c>
      <c r="M30" s="363"/>
      <c r="N30" s="7"/>
      <c r="O30" s="7"/>
      <c r="P30" s="7"/>
      <c r="Q30" s="7"/>
      <c r="R30" s="7"/>
    </row>
    <row r="31" spans="1:18"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</sheetData>
  <sortState ref="A21:B26">
    <sortCondition ref="A20"/>
  </sortState>
  <mergeCells count="19">
    <mergeCell ref="I30:K30"/>
    <mergeCell ref="I29:K29"/>
    <mergeCell ref="I25:K25"/>
    <mergeCell ref="I28:K28"/>
    <mergeCell ref="I19:K19"/>
    <mergeCell ref="I22:K22"/>
    <mergeCell ref="I23:K23"/>
    <mergeCell ref="I24:K24"/>
    <mergeCell ref="I27:K27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38" t="s">
        <v>150</v>
      </c>
      <c r="B1" s="439"/>
      <c r="C1" s="249">
        <f>G13+C73</f>
        <v>291365</v>
      </c>
      <c r="D1" s="253"/>
      <c r="E1" s="252"/>
    </row>
    <row r="2" spans="1:12" ht="15">
      <c r="A2" s="252"/>
      <c r="B2" s="252"/>
      <c r="C2" s="252"/>
      <c r="D2" s="252"/>
      <c r="E2" s="252"/>
      <c r="F2" s="328" t="s">
        <v>157</v>
      </c>
      <c r="G2" s="329">
        <v>24755</v>
      </c>
      <c r="H2" s="327" t="s">
        <v>163</v>
      </c>
    </row>
    <row r="3" spans="1:12" ht="15.75">
      <c r="A3" s="238" t="s">
        <v>71</v>
      </c>
      <c r="B3" s="238" t="s">
        <v>72</v>
      </c>
      <c r="C3" s="238" t="s">
        <v>36</v>
      </c>
      <c r="D3" s="238" t="s">
        <v>87</v>
      </c>
      <c r="F3" s="328" t="s">
        <v>153</v>
      </c>
      <c r="G3" s="329">
        <v>19810</v>
      </c>
      <c r="H3" s="327" t="s">
        <v>152</v>
      </c>
      <c r="J3" s="442" t="s">
        <v>161</v>
      </c>
      <c r="K3" s="442"/>
      <c r="L3" s="442"/>
    </row>
    <row r="4" spans="1:12" ht="15">
      <c r="A4" s="24" t="s">
        <v>228</v>
      </c>
      <c r="B4" s="24" t="s">
        <v>174</v>
      </c>
      <c r="C4" s="333">
        <v>4400</v>
      </c>
      <c r="D4" s="24"/>
      <c r="E4" s="61"/>
      <c r="F4" s="328" t="s">
        <v>145</v>
      </c>
      <c r="G4" s="329">
        <v>6000</v>
      </c>
      <c r="H4" s="327" t="s">
        <v>144</v>
      </c>
      <c r="I4" s="325"/>
      <c r="J4" s="316" t="s">
        <v>124</v>
      </c>
      <c r="K4" s="317">
        <v>5000</v>
      </c>
      <c r="L4" s="316" t="s">
        <v>122</v>
      </c>
    </row>
    <row r="5" spans="1:12" ht="15">
      <c r="A5" s="24" t="s">
        <v>235</v>
      </c>
      <c r="B5" s="24" t="s">
        <v>174</v>
      </c>
      <c r="C5" s="374">
        <v>1000</v>
      </c>
      <c r="D5" s="24"/>
      <c r="E5" s="61"/>
      <c r="F5" s="328" t="s">
        <v>145</v>
      </c>
      <c r="G5" s="329">
        <v>6000</v>
      </c>
      <c r="H5" s="327" t="s">
        <v>148</v>
      </c>
      <c r="I5" s="325"/>
      <c r="J5" s="316" t="s">
        <v>123</v>
      </c>
      <c r="K5" s="317">
        <v>5000</v>
      </c>
      <c r="L5" s="316" t="s">
        <v>122</v>
      </c>
    </row>
    <row r="6" spans="1:12" ht="15">
      <c r="A6" s="24"/>
      <c r="B6" s="24"/>
      <c r="C6" s="373"/>
      <c r="D6" s="24"/>
      <c r="E6" s="61"/>
      <c r="F6" s="328" t="s">
        <v>145</v>
      </c>
      <c r="G6" s="329">
        <v>6000</v>
      </c>
      <c r="H6" s="327" t="s">
        <v>149</v>
      </c>
      <c r="I6" s="325"/>
      <c r="J6" s="317" t="s">
        <v>124</v>
      </c>
      <c r="K6" s="317">
        <v>8000</v>
      </c>
      <c r="L6" s="317" t="s">
        <v>125</v>
      </c>
    </row>
    <row r="7" spans="1:12" ht="15">
      <c r="A7" s="24"/>
      <c r="B7" s="24"/>
      <c r="C7" s="373"/>
      <c r="D7" s="24"/>
      <c r="E7" s="61"/>
      <c r="F7" s="349" t="s">
        <v>198</v>
      </c>
      <c r="G7" s="350">
        <v>6000</v>
      </c>
      <c r="H7" s="351" t="s">
        <v>197</v>
      </c>
      <c r="I7" s="326"/>
      <c r="J7" s="317" t="s">
        <v>123</v>
      </c>
      <c r="K7" s="317">
        <v>6000</v>
      </c>
      <c r="L7" s="317" t="s">
        <v>127</v>
      </c>
    </row>
    <row r="8" spans="1:12" ht="15">
      <c r="A8" s="24"/>
      <c r="B8" s="24"/>
      <c r="C8" s="373"/>
      <c r="D8" s="24"/>
      <c r="E8" s="61"/>
      <c r="F8" s="349" t="s">
        <v>189</v>
      </c>
      <c r="G8" s="350">
        <v>6500</v>
      </c>
      <c r="H8" s="351" t="s">
        <v>197</v>
      </c>
      <c r="J8" s="317" t="s">
        <v>123</v>
      </c>
      <c r="K8" s="317">
        <v>7000</v>
      </c>
      <c r="L8" s="317" t="s">
        <v>128</v>
      </c>
    </row>
    <row r="9" spans="1:12" ht="15">
      <c r="A9" s="24"/>
      <c r="B9" s="24"/>
      <c r="C9" s="373"/>
      <c r="D9" s="24"/>
      <c r="E9" s="61"/>
      <c r="F9" s="328" t="s">
        <v>230</v>
      </c>
      <c r="G9" s="329">
        <v>187100</v>
      </c>
      <c r="H9" s="327" t="s">
        <v>224</v>
      </c>
      <c r="J9" s="316" t="s">
        <v>119</v>
      </c>
      <c r="K9" s="317">
        <v>2000</v>
      </c>
      <c r="L9" s="316" t="s">
        <v>130</v>
      </c>
    </row>
    <row r="10" spans="1:12">
      <c r="A10" s="24"/>
      <c r="B10" s="24"/>
      <c r="C10" s="373"/>
      <c r="D10" s="24"/>
      <c r="E10" s="61"/>
      <c r="F10" s="444"/>
      <c r="G10" s="444"/>
      <c r="H10" s="444"/>
      <c r="J10" s="316" t="s">
        <v>124</v>
      </c>
      <c r="K10" s="317">
        <v>7500</v>
      </c>
      <c r="L10" s="316" t="s">
        <v>136</v>
      </c>
    </row>
    <row r="11" spans="1:12">
      <c r="A11" s="24"/>
      <c r="B11" s="24"/>
      <c r="C11" s="373"/>
      <c r="D11" s="24"/>
      <c r="E11" s="61"/>
      <c r="F11" s="444"/>
      <c r="G11" s="444"/>
      <c r="H11" s="444"/>
      <c r="J11" s="316" t="s">
        <v>123</v>
      </c>
      <c r="K11" s="317">
        <v>20500</v>
      </c>
      <c r="L11" s="316" t="s">
        <v>136</v>
      </c>
    </row>
    <row r="12" spans="1:12">
      <c r="A12" s="24"/>
      <c r="B12" s="24"/>
      <c r="C12" s="373"/>
      <c r="D12" s="24"/>
      <c r="E12" s="61"/>
      <c r="F12" s="444" t="s">
        <v>238</v>
      </c>
      <c r="G12" s="444">
        <v>23800</v>
      </c>
      <c r="H12" s="444"/>
      <c r="J12" s="317" t="s">
        <v>123</v>
      </c>
      <c r="K12" s="317">
        <v>9000</v>
      </c>
      <c r="L12" s="317" t="s">
        <v>138</v>
      </c>
    </row>
    <row r="13" spans="1:12" ht="15">
      <c r="A13" s="24"/>
      <c r="B13" s="24"/>
      <c r="C13" s="373"/>
      <c r="D13" s="24"/>
      <c r="E13" s="61"/>
      <c r="F13" s="330" t="s">
        <v>162</v>
      </c>
      <c r="G13" s="330">
        <f>SUM(G2:G12)</f>
        <v>285965</v>
      </c>
      <c r="H13" s="330"/>
      <c r="J13" s="317" t="s">
        <v>140</v>
      </c>
      <c r="K13" s="317">
        <v>13500</v>
      </c>
      <c r="L13" s="317" t="s">
        <v>138</v>
      </c>
    </row>
    <row r="14" spans="1:12">
      <c r="A14" s="24"/>
      <c r="B14" s="24"/>
      <c r="C14" s="373"/>
      <c r="D14" s="24"/>
      <c r="E14" s="61"/>
      <c r="J14" s="317" t="s">
        <v>123</v>
      </c>
      <c r="K14" s="317">
        <v>1000</v>
      </c>
      <c r="L14" s="317" t="s">
        <v>141</v>
      </c>
    </row>
    <row r="15" spans="1:12" ht="15">
      <c r="A15" s="24"/>
      <c r="B15" s="24"/>
      <c r="C15" s="373"/>
      <c r="D15" s="24"/>
      <c r="E15" s="61"/>
      <c r="F15" s="443" t="s">
        <v>168</v>
      </c>
      <c r="G15" s="443"/>
      <c r="H15" s="443"/>
      <c r="J15" s="317" t="s">
        <v>140</v>
      </c>
      <c r="K15" s="317">
        <v>34500</v>
      </c>
      <c r="L15" s="317" t="s">
        <v>141</v>
      </c>
    </row>
    <row r="16" spans="1:12">
      <c r="A16" s="24"/>
      <c r="B16" s="24"/>
      <c r="C16" s="373"/>
      <c r="D16" s="24"/>
      <c r="E16" s="61"/>
      <c r="F16" s="331" t="s">
        <v>124</v>
      </c>
      <c r="G16" s="332">
        <v>51600</v>
      </c>
      <c r="H16" s="331" t="s">
        <v>167</v>
      </c>
      <c r="J16" s="317" t="s">
        <v>124</v>
      </c>
      <c r="K16" s="317">
        <v>500</v>
      </c>
      <c r="L16" s="317" t="s">
        <v>141</v>
      </c>
    </row>
    <row r="17" spans="1:12">
      <c r="A17" s="24"/>
      <c r="B17" s="24"/>
      <c r="C17" s="373"/>
      <c r="D17" s="24"/>
      <c r="E17" s="219"/>
      <c r="F17" s="334" t="s">
        <v>124</v>
      </c>
      <c r="G17" s="334">
        <v>78100</v>
      </c>
      <c r="H17" s="334" t="s">
        <v>171</v>
      </c>
      <c r="J17" s="317" t="s">
        <v>123</v>
      </c>
      <c r="K17" s="317">
        <v>6500</v>
      </c>
      <c r="L17" s="317" t="s">
        <v>142</v>
      </c>
    </row>
    <row r="18" spans="1:12">
      <c r="A18" s="24"/>
      <c r="B18" s="24"/>
      <c r="C18" s="373"/>
      <c r="D18" s="24"/>
      <c r="E18" s="219"/>
      <c r="F18" s="334" t="s">
        <v>123</v>
      </c>
      <c r="G18" s="334">
        <v>9300</v>
      </c>
      <c r="H18" s="334" t="s">
        <v>173</v>
      </c>
      <c r="J18" s="317" t="s">
        <v>143</v>
      </c>
      <c r="K18" s="317">
        <v>2500</v>
      </c>
      <c r="L18" s="317" t="s">
        <v>142</v>
      </c>
    </row>
    <row r="19" spans="1:12">
      <c r="A19" s="24"/>
      <c r="B19" s="24"/>
      <c r="C19" s="373"/>
      <c r="D19" s="24"/>
      <c r="E19" s="219"/>
      <c r="F19" s="334" t="s">
        <v>124</v>
      </c>
      <c r="G19" s="334">
        <v>7700</v>
      </c>
      <c r="H19" s="334" t="s">
        <v>173</v>
      </c>
      <c r="J19" s="316" t="s">
        <v>124</v>
      </c>
      <c r="K19" s="317">
        <v>4000</v>
      </c>
      <c r="L19" s="317" t="s">
        <v>142</v>
      </c>
    </row>
    <row r="20" spans="1:12">
      <c r="A20" s="24"/>
      <c r="B20" s="24"/>
      <c r="C20" s="373"/>
      <c r="D20" s="24"/>
      <c r="E20" s="219"/>
      <c r="F20" s="334" t="s">
        <v>124</v>
      </c>
      <c r="G20" s="334">
        <v>6000</v>
      </c>
      <c r="H20" s="334" t="s">
        <v>173</v>
      </c>
      <c r="J20" s="319" t="s">
        <v>143</v>
      </c>
      <c r="K20" s="319">
        <v>23000</v>
      </c>
      <c r="L20" s="319" t="s">
        <v>144</v>
      </c>
    </row>
    <row r="21" spans="1:12">
      <c r="A21" s="24"/>
      <c r="B21" s="24"/>
      <c r="C21" s="373"/>
      <c r="D21" s="24"/>
      <c r="E21" s="219"/>
      <c r="F21" s="334" t="s">
        <v>123</v>
      </c>
      <c r="G21" s="334">
        <v>3200</v>
      </c>
      <c r="H21" s="334" t="s">
        <v>188</v>
      </c>
      <c r="J21" s="320" t="s">
        <v>123</v>
      </c>
      <c r="K21" s="320">
        <v>6500</v>
      </c>
      <c r="L21" s="320" t="s">
        <v>146</v>
      </c>
    </row>
    <row r="22" spans="1:12">
      <c r="A22" s="24"/>
      <c r="B22" s="24"/>
      <c r="C22" s="373"/>
      <c r="D22" s="24"/>
      <c r="E22" s="219"/>
      <c r="F22" s="334" t="s">
        <v>124</v>
      </c>
      <c r="G22" s="334">
        <v>9900</v>
      </c>
      <c r="H22" s="334" t="s">
        <v>188</v>
      </c>
      <c r="J22" s="317" t="s">
        <v>123</v>
      </c>
      <c r="K22" s="317">
        <v>2000</v>
      </c>
      <c r="L22" s="317" t="s">
        <v>147</v>
      </c>
    </row>
    <row r="23" spans="1:12">
      <c r="A23" s="24"/>
      <c r="B23" s="24"/>
      <c r="C23" s="373"/>
      <c r="D23" s="24"/>
      <c r="E23" s="219"/>
      <c r="F23" s="334" t="s">
        <v>192</v>
      </c>
      <c r="G23" s="334">
        <v>20200</v>
      </c>
      <c r="H23" s="334" t="s">
        <v>188</v>
      </c>
      <c r="J23" s="321" t="s">
        <v>123</v>
      </c>
      <c r="K23" s="321">
        <v>9500</v>
      </c>
      <c r="L23" s="321" t="s">
        <v>148</v>
      </c>
    </row>
    <row r="24" spans="1:12">
      <c r="A24" s="24"/>
      <c r="B24" s="24"/>
      <c r="C24" s="373"/>
      <c r="D24" s="24"/>
      <c r="E24" s="219"/>
      <c r="F24" s="334" t="s">
        <v>191</v>
      </c>
      <c r="G24" s="334">
        <v>15200</v>
      </c>
      <c r="H24" s="334" t="s">
        <v>190</v>
      </c>
      <c r="J24" s="317"/>
      <c r="K24" s="317"/>
      <c r="L24" s="317"/>
    </row>
    <row r="25" spans="1:12" ht="15">
      <c r="A25" s="24"/>
      <c r="B25" s="24"/>
      <c r="C25" s="373"/>
      <c r="D25" s="24"/>
      <c r="E25" s="219"/>
      <c r="F25" s="334" t="s">
        <v>123</v>
      </c>
      <c r="G25" s="334">
        <v>16100</v>
      </c>
      <c r="H25" s="334" t="s">
        <v>190</v>
      </c>
      <c r="J25" s="315" t="s">
        <v>4</v>
      </c>
      <c r="K25" s="315">
        <f>SUM(K4:K24)</f>
        <v>173500</v>
      </c>
      <c r="L25" s="315"/>
    </row>
    <row r="26" spans="1:12">
      <c r="A26" s="24"/>
      <c r="B26" s="24"/>
      <c r="C26" s="373"/>
      <c r="D26" s="24"/>
      <c r="E26" s="219"/>
      <c r="F26" s="334" t="s">
        <v>124</v>
      </c>
      <c r="G26" s="334">
        <v>1700</v>
      </c>
      <c r="H26" s="334" t="s">
        <v>194</v>
      </c>
    </row>
    <row r="27" spans="1:12">
      <c r="A27" s="24"/>
      <c r="B27" s="24"/>
      <c r="C27" s="373"/>
      <c r="D27" s="24"/>
      <c r="E27" s="219"/>
      <c r="F27" s="334" t="s">
        <v>123</v>
      </c>
      <c r="G27" s="334">
        <v>8100</v>
      </c>
      <c r="H27" s="334" t="s">
        <v>197</v>
      </c>
    </row>
    <row r="28" spans="1:12">
      <c r="A28" s="24"/>
      <c r="B28" s="24"/>
      <c r="C28" s="373"/>
      <c r="D28" s="24"/>
      <c r="E28" s="219"/>
      <c r="F28" s="334" t="s">
        <v>123</v>
      </c>
      <c r="G28" s="334">
        <v>18700</v>
      </c>
      <c r="H28" s="334" t="s">
        <v>203</v>
      </c>
    </row>
    <row r="29" spans="1:12">
      <c r="A29" s="24"/>
      <c r="B29" s="24"/>
      <c r="C29" s="373"/>
      <c r="D29" s="24"/>
      <c r="E29" s="219"/>
      <c r="F29" s="334"/>
      <c r="G29" s="334"/>
      <c r="H29" s="334"/>
    </row>
    <row r="30" spans="1:12">
      <c r="A30" s="24"/>
      <c r="B30" s="24"/>
      <c r="C30" s="373"/>
      <c r="D30" s="24"/>
      <c r="E30" s="219"/>
      <c r="F30" s="334"/>
      <c r="G30" s="334"/>
      <c r="H30" s="334"/>
    </row>
    <row r="31" spans="1:12">
      <c r="A31" s="24"/>
      <c r="B31" s="24"/>
      <c r="C31" s="373"/>
      <c r="D31" s="24"/>
      <c r="E31" s="219"/>
      <c r="F31" s="334"/>
      <c r="G31" s="334"/>
      <c r="H31" s="334"/>
    </row>
    <row r="32" spans="1:12">
      <c r="A32" s="24"/>
      <c r="B32" s="24"/>
      <c r="C32" s="373"/>
      <c r="D32" s="24"/>
      <c r="E32" s="219"/>
      <c r="F32" s="334"/>
      <c r="G32" s="334"/>
      <c r="H32" s="334"/>
    </row>
    <row r="33" spans="1:8">
      <c r="A33" s="24"/>
      <c r="B33" s="24"/>
      <c r="C33" s="373"/>
      <c r="D33" s="24"/>
      <c r="E33" s="219"/>
      <c r="F33" s="334"/>
      <c r="G33" s="334"/>
      <c r="H33" s="334"/>
    </row>
    <row r="34" spans="1:8">
      <c r="A34" s="24"/>
      <c r="B34" s="24"/>
      <c r="C34" s="333"/>
      <c r="D34" s="24"/>
      <c r="E34" s="219"/>
      <c r="F34" s="334"/>
      <c r="G34" s="334"/>
      <c r="H34" s="334"/>
    </row>
    <row r="35" spans="1:8">
      <c r="A35" s="24"/>
      <c r="B35" s="24"/>
      <c r="C35" s="333"/>
      <c r="D35" s="24"/>
      <c r="E35" s="61"/>
      <c r="F35" s="334"/>
      <c r="G35" s="334"/>
      <c r="H35" s="334"/>
    </row>
    <row r="36" spans="1:8">
      <c r="A36" s="24"/>
      <c r="B36" s="24"/>
      <c r="C36" s="333"/>
      <c r="D36" s="24"/>
      <c r="E36" s="219"/>
      <c r="F36" s="334"/>
      <c r="G36" s="334"/>
      <c r="H36" s="334"/>
    </row>
    <row r="37" spans="1:8">
      <c r="A37" s="24"/>
      <c r="B37" s="24"/>
      <c r="C37" s="333"/>
      <c r="D37" s="24"/>
      <c r="E37" s="61"/>
      <c r="F37" s="300" t="s">
        <v>4</v>
      </c>
      <c r="G37" s="300">
        <f>SUM(G16:G36)</f>
        <v>245800</v>
      </c>
      <c r="H37" s="300"/>
    </row>
    <row r="38" spans="1:8">
      <c r="A38" s="24"/>
      <c r="B38" s="24"/>
      <c r="C38" s="333"/>
      <c r="D38" s="24"/>
      <c r="E38" s="219"/>
    </row>
    <row r="39" spans="1:8">
      <c r="A39" s="24"/>
      <c r="B39" s="24"/>
      <c r="C39" s="333"/>
      <c r="D39" s="24"/>
      <c r="E39" s="219"/>
    </row>
    <row r="40" spans="1:8">
      <c r="A40" s="24"/>
      <c r="B40" s="24"/>
      <c r="C40" s="333"/>
      <c r="D40" s="24"/>
      <c r="E40" s="219"/>
    </row>
    <row r="41" spans="1:8">
      <c r="A41" s="24"/>
      <c r="B41" s="24"/>
      <c r="C41" s="333"/>
      <c r="D41" s="24"/>
      <c r="E41" s="219"/>
    </row>
    <row r="42" spans="1:8">
      <c r="A42" s="24"/>
      <c r="B42" s="24"/>
      <c r="C42" s="333"/>
      <c r="D42" s="24"/>
      <c r="E42" s="219"/>
    </row>
    <row r="43" spans="1:8">
      <c r="A43" s="24"/>
      <c r="B43" s="24"/>
      <c r="C43" s="333"/>
      <c r="D43" s="24"/>
      <c r="E43" s="296"/>
    </row>
    <row r="44" spans="1:8">
      <c r="A44" s="24"/>
      <c r="B44" s="24"/>
      <c r="C44" s="333"/>
      <c r="D44" s="24"/>
      <c r="E44" s="296"/>
    </row>
    <row r="45" spans="1:8">
      <c r="A45" s="24"/>
      <c r="B45" s="24"/>
      <c r="C45" s="333"/>
      <c r="D45" s="24"/>
      <c r="E45" s="296"/>
    </row>
    <row r="46" spans="1:8">
      <c r="A46" s="24"/>
      <c r="B46" s="24"/>
      <c r="C46" s="333"/>
      <c r="D46" s="24"/>
      <c r="E46" s="296"/>
    </row>
    <row r="47" spans="1:8">
      <c r="A47" s="24"/>
      <c r="B47" s="24"/>
      <c r="C47" s="333"/>
      <c r="D47" s="24"/>
      <c r="E47" s="296"/>
    </row>
    <row r="48" spans="1:8">
      <c r="A48" s="24"/>
      <c r="B48" s="24"/>
      <c r="C48" s="333"/>
      <c r="D48" s="24"/>
      <c r="E48" s="296"/>
    </row>
    <row r="49" spans="1:5">
      <c r="A49" s="24"/>
      <c r="B49" s="24"/>
      <c r="C49" s="333"/>
      <c r="D49" s="24"/>
      <c r="E49" s="296"/>
    </row>
    <row r="50" spans="1:5">
      <c r="A50" s="24"/>
      <c r="B50" s="24"/>
      <c r="C50" s="333"/>
      <c r="D50" s="24"/>
      <c r="E50" s="296"/>
    </row>
    <row r="51" spans="1:5">
      <c r="A51" s="24"/>
      <c r="B51" s="24"/>
      <c r="C51" s="333"/>
      <c r="D51" s="24"/>
      <c r="E51" s="296"/>
    </row>
    <row r="52" spans="1:5">
      <c r="A52" s="24"/>
      <c r="B52" s="24"/>
      <c r="C52" s="333"/>
      <c r="D52" s="24"/>
      <c r="E52" s="296"/>
    </row>
    <row r="53" spans="1:5">
      <c r="A53" s="24"/>
      <c r="B53" s="24"/>
      <c r="C53" s="333"/>
      <c r="D53" s="24"/>
      <c r="E53" s="296"/>
    </row>
    <row r="54" spans="1:5">
      <c r="A54" s="24"/>
      <c r="B54" s="24"/>
      <c r="C54" s="333"/>
      <c r="D54" s="24"/>
      <c r="E54" s="296"/>
    </row>
    <row r="55" spans="1:5">
      <c r="A55" s="24"/>
      <c r="B55" s="24"/>
      <c r="C55" s="333"/>
      <c r="D55" s="24"/>
      <c r="E55" s="296"/>
    </row>
    <row r="56" spans="1:5">
      <c r="A56" s="24"/>
      <c r="B56" s="24"/>
      <c r="C56" s="333"/>
      <c r="D56" s="24"/>
      <c r="E56" s="296"/>
    </row>
    <row r="57" spans="1:5">
      <c r="A57" s="24"/>
      <c r="B57" s="24"/>
      <c r="C57" s="333"/>
      <c r="D57" s="24"/>
      <c r="E57" s="296"/>
    </row>
    <row r="58" spans="1:5">
      <c r="A58" s="24"/>
      <c r="B58" s="24"/>
      <c r="C58" s="333"/>
      <c r="D58" s="24"/>
      <c r="E58" s="296"/>
    </row>
    <row r="59" spans="1:5">
      <c r="A59" s="24"/>
      <c r="B59" s="24"/>
      <c r="C59" s="333"/>
      <c r="D59" s="24"/>
      <c r="E59" s="296"/>
    </row>
    <row r="60" spans="1:5">
      <c r="A60" s="24"/>
      <c r="B60" s="24"/>
      <c r="C60" s="333"/>
      <c r="D60" s="24"/>
      <c r="E60" s="296"/>
    </row>
    <row r="61" spans="1:5">
      <c r="A61" s="24"/>
      <c r="B61" s="24"/>
      <c r="C61" s="333"/>
      <c r="D61" s="24"/>
      <c r="E61" s="296"/>
    </row>
    <row r="62" spans="1:5">
      <c r="A62" s="24"/>
      <c r="B62" s="24"/>
      <c r="C62" s="333"/>
      <c r="D62" s="24"/>
      <c r="E62" s="296"/>
    </row>
    <row r="63" spans="1:5">
      <c r="A63" s="24"/>
      <c r="B63" s="24"/>
      <c r="C63" s="333"/>
      <c r="D63" s="24"/>
      <c r="E63" s="296"/>
    </row>
    <row r="64" spans="1:5">
      <c r="A64" s="24"/>
      <c r="B64" s="24"/>
      <c r="C64" s="333"/>
      <c r="D64" s="24"/>
      <c r="E64" s="296"/>
    </row>
    <row r="65" spans="1:5">
      <c r="A65" s="24"/>
      <c r="B65" s="24"/>
      <c r="C65" s="333"/>
      <c r="D65" s="24"/>
      <c r="E65" s="296"/>
    </row>
    <row r="66" spans="1:5">
      <c r="A66" s="24"/>
      <c r="B66" s="24"/>
      <c r="C66" s="333"/>
      <c r="D66" s="24"/>
      <c r="E66" s="296"/>
    </row>
    <row r="67" spans="1:5">
      <c r="A67" s="24"/>
      <c r="B67" s="24"/>
      <c r="C67" s="333"/>
      <c r="D67" s="24"/>
      <c r="E67" s="296"/>
    </row>
    <row r="68" spans="1:5">
      <c r="A68" s="24"/>
      <c r="B68" s="24"/>
      <c r="C68" s="333"/>
      <c r="D68" s="24"/>
      <c r="E68" s="296"/>
    </row>
    <row r="69" spans="1:5">
      <c r="A69" s="24"/>
      <c r="B69" s="24"/>
      <c r="C69" s="333"/>
      <c r="D69" s="24"/>
      <c r="E69" s="296"/>
    </row>
    <row r="70" spans="1:5">
      <c r="A70" s="24"/>
      <c r="B70" s="24"/>
      <c r="C70" s="333"/>
      <c r="D70" s="24"/>
      <c r="E70" s="296"/>
    </row>
    <row r="71" spans="1:5">
      <c r="A71" s="24"/>
      <c r="B71" s="24"/>
      <c r="C71" s="333"/>
      <c r="D71" s="24"/>
      <c r="E71" s="296"/>
    </row>
    <row r="72" spans="1:5">
      <c r="A72" s="24"/>
      <c r="B72" s="24"/>
      <c r="C72" s="333"/>
      <c r="D72" s="24"/>
      <c r="E72" s="296"/>
    </row>
    <row r="73" spans="1:5">
      <c r="A73" s="440" t="s">
        <v>73</v>
      </c>
      <c r="B73" s="441"/>
      <c r="C73" s="278">
        <f>SUM(C4:C72)</f>
        <v>5400</v>
      </c>
      <c r="D73" s="279"/>
      <c r="E73" s="296"/>
    </row>
  </sheetData>
  <sortState ref="F7:H9">
    <sortCondition ref="F7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236</v>
      </c>
    </row>
    <row r="2" spans="1:2">
      <c r="A2">
        <v>5000</v>
      </c>
      <c r="B2" t="s">
        <v>237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2022-08-03T21:01:27Z</dcterms:modified>
</cp:coreProperties>
</file>