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28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3" i="10" s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family val="2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<sst xmlns="http://schemas.openxmlformats.org/spreadsheetml/2006/main" count="460" uniqueCount="249">
  <si>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</si>
  <si>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</si>
  <si>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</si>
  <si>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</si>
  <si>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</si>
  <si>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</si>
  <si>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</si>
  <si>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</si>
  <si>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</si>
  <si>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</si>
  <si>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</si>
  <si>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</si>
  <si>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</si>
  <si>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</si>
  <si>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</si>
  <si>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</si>
  <si>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</si>
  <si>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</si>
  <si>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</si>
  <si>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</si>
  <si>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</si>
  <si>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</si>
  <si>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</si>
  <si>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</si>
  <si>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</si>
  <si>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</si>
  <si>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</si>
  <si>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</si>
  <si>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</si>
  <si>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</si>
  <si>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</si>
  <si>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</si>
  <si>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</si>
  <si>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</si>
  <si>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</si>
  <si>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</si>
  <si>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</si>
  <si>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</si>
  <si>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</si>
  <si>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</si>
  <si>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</si>
  <si>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</si>
  <si>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</si>
  <si>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</si>
  <si>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</si>
  <si>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</si>
  <si>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</si>
  <si>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</si>
  <si>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</si>
  <si>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</si>
  <si>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</si>
  <si>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</si>
  <si>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</si>
  <si>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</si>
  <si>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</si>
  <si>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</si>
  <si>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</si>
  <si>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</si>
  <si>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</si>
  <si>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</si>
  <si>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</si>
  <si>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</si>
  <si>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</si>
  <si>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</si>
  <si>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</si>
  <si>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</si>
  <si>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</si>
  <si>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</si>
  <si>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</si>
  <si>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</si>
  <si>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</si>
  <si>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</si>
  <si>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</si>
  <si>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</si>
  <si>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</si>
  <si>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</si>
  <si>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</si>
  <si>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</si>
  <si>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</si>
  <si>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</si>
  <si>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</si>
  <si>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</si>
  <si>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</si>
  <si>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</si>
  <si>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</si>
  <si>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</si>
  <si>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</si>
  <si>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</si>
  <si>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</si>
  <si>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</si>
  <si>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</si>
  <si>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</si>
  <si>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</si>
  <si>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</si>
  <si>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</si>
  <si>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</si>
  <si>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</si>
  <si>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</si>
  <si>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</si>
  <si>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</si>
  <si>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</si>
  <si>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</si>
  <si>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</si>
  <si>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</si>
  <si>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</si>
  <si>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</si>
  <si>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</si>
  <si>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</si>
  <si>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</si>
  <si>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</si>
  <si>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</si>
  <si>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</si>
  <si>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</si>
  <si>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</si>
  <si>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</si>
  <si>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</si>
  <si>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</si>
  <si>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</si>
  <si>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</si>
  <si>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</si>
  <si>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</si>
  <si>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</si>
  <si>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</si>
  <si>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</si>
  <si>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</si>
  <si>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</si>
  <si>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</si>
  <si>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</si>
  <si>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</si>
  <si>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</si>
  <si>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</si>
  <si>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</si>
  <si>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</si>
  <si>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</si>
  <si>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</si>
  <si>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</si>
  <si>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</si>
  <si>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</si>
  <si>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</si>
  <si>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</si>
  <si>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</si>
  <si>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</si>
  <si>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</si>
  <si>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</si>
  <si>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</si>
  <si>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</si>
  <si>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</si>
  <si>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</si>
  <si>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</si>
  <si>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</si>
  <si>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</si>
  <si>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</si>
  <si>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</si>
  <si>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</si>
  <si>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</si>
  <si>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</si>
  <si>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</si>
  <si>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</si>
  <si>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</si>
  <si>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</si>
  <si>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</si>
  <si>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</si>
  <si>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</si>
  <si>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</si>
  <si>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</si>
  <si>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</si>
  <si>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</si>
  <si>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</si>
  <si>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</si>
  <si>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</si>
  <si>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</si>
  <si>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</si>
  <si>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</si>
  <si>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</si>
  <si>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</si>
  <si>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</si>
  <si>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</si>
  <si>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</si>
  <si>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</si>
  <si>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</si>
  <si>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</si>
  <si>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</si>
  <si>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</si>
  <si>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</si>
  <si>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</si>
  <si>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</si>
  <si>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</si>
  <si>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</si>
  <si>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</si>
  <si>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</si>
  <si>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</si>
  <si>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</si>
  <si>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</si>
  <si>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</si>
  <si>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</si>
  <si>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</si>
  <si>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</si>
  <si>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</si>
  <si>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</si>
  <si>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</si>
  <si>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</si>
  <si>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</si>
  <si>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</si>
  <si>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</si>
  <si>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</si>
  <si>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07.09.2022</t>
  </si>
  <si>
    <t>Khondokar Telecom</t>
  </si>
  <si>
    <t>08.09.2022</t>
  </si>
  <si>
    <t>Nal=Rubel Enterprise</t>
  </si>
  <si>
    <t>10.09.2022</t>
  </si>
  <si>
    <t>11.09.2022</t>
  </si>
  <si>
    <t>Millat Market</t>
  </si>
  <si>
    <t>Bismillah</t>
  </si>
  <si>
    <t>Babu Telecom</t>
  </si>
  <si>
    <t>J=Molla Mobile</t>
  </si>
  <si>
    <t>N=Bismillah Telecom</t>
  </si>
  <si>
    <t>C=Hasan Telecom</t>
  </si>
  <si>
    <t>12.09.2022</t>
  </si>
  <si>
    <t>13.09.2022</t>
  </si>
  <si>
    <t>Rain Coat</t>
  </si>
  <si>
    <t>Alomgir Telecom</t>
  </si>
  <si>
    <t>14.09.2022</t>
  </si>
  <si>
    <t>15.09.2022</t>
  </si>
  <si>
    <t>Padma Mobile</t>
  </si>
  <si>
    <t>N=Padma Mobile</t>
  </si>
  <si>
    <t>17.09.2022</t>
  </si>
  <si>
    <t>18.09.2022</t>
  </si>
  <si>
    <t>Memo Make</t>
  </si>
  <si>
    <t>Friends Electronics</t>
  </si>
  <si>
    <t>19.09.2022</t>
  </si>
  <si>
    <t>Back Margin Aug'22</t>
  </si>
  <si>
    <t>Net Profit</t>
  </si>
  <si>
    <t>20.09.2022</t>
  </si>
  <si>
    <t>Rokeya</t>
  </si>
  <si>
    <t>S=Rokeya Mobile</t>
  </si>
  <si>
    <t>21.09.2022</t>
  </si>
  <si>
    <t>22.09.2022</t>
  </si>
  <si>
    <t>Bi=Friends Electronics</t>
  </si>
  <si>
    <t>24.09.2022</t>
  </si>
  <si>
    <t>23.09.2022</t>
  </si>
  <si>
    <t>25.09.2022</t>
  </si>
  <si>
    <t>26.09.2022</t>
  </si>
  <si>
    <t>Shardah</t>
  </si>
  <si>
    <t>Bismillah Telecom</t>
  </si>
  <si>
    <t xml:space="preserve">Lition </t>
  </si>
  <si>
    <t>27.09.2022</t>
  </si>
  <si>
    <t>Symphony  Balance(-)</t>
  </si>
  <si>
    <t>28.09.2022</t>
  </si>
  <si>
    <t>Date:28.09.2022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</si>
</sst>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1"/>
      <c r="B1" s="341"/>
      <c r="C1" s="341"/>
      <c r="D1" s="341"/>
      <c r="E1" s="341"/>
      <c r="F1" s="341"/>
    </row>
    <row r="2" spans="1:8" ht="20.25">
      <c r="A2" s="342"/>
      <c r="B2" s="339" t="s">
        <v>15</v>
      </c>
      <c r="C2" s="339"/>
      <c r="D2" s="339"/>
      <c r="E2" s="339"/>
    </row>
    <row r="3" spans="1:8" ht="16.5" customHeight="1">
      <c r="A3" s="342"/>
      <c r="B3" s="340" t="s">
        <v>47</v>
      </c>
      <c r="C3" s="340"/>
      <c r="D3" s="340"/>
      <c r="E3" s="340"/>
    </row>
    <row r="4" spans="1:8" ht="15.75" customHeight="1">
      <c r="A4" s="34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2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2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2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2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2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2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2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2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2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opLeftCell="A7" workbookViewId="0">
      <selection activeCell="I25" sqref="I25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16384" width="9.140625" style="124"/>
  </cols>
  <sheetData>
    <row r="1" spans="1:5" ht="20.25" customHeight="1">
      <c r="A1" s="341"/>
      <c r="B1" s="341"/>
      <c r="C1" s="341"/>
      <c r="D1" s="341"/>
      <c r="E1" s="341"/>
    </row>
    <row r="2" spans="1:5" ht="20.25">
      <c r="A2" s="342"/>
      <c r="B2" s="339" t="s">
        <v>15</v>
      </c>
      <c r="C2" s="339"/>
      <c r="D2" s="339"/>
      <c r="E2" s="339"/>
    </row>
    <row r="3" spans="1:5" ht="16.5" customHeight="1">
      <c r="A3" s="342"/>
      <c r="B3" s="340" t="s">
        <v>191</v>
      </c>
      <c r="C3" s="340"/>
      <c r="D3" s="340"/>
      <c r="E3" s="340"/>
    </row>
    <row r="4" spans="1:5" ht="15.75" customHeight="1">
      <c r="A4" s="342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42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42"/>
      <c r="B6" s="26"/>
      <c r="C6" s="247"/>
      <c r="D6" s="247"/>
      <c r="E6" s="248">
        <f t="shared" ref="E6:E69" si="0">E5+C6-D6</f>
        <v>37238</v>
      </c>
    </row>
    <row r="7" spans="1:5">
      <c r="A7" s="342"/>
      <c r="B7" s="26" t="s">
        <v>190</v>
      </c>
      <c r="C7" s="247">
        <v>0</v>
      </c>
      <c r="D7" s="247">
        <v>0</v>
      </c>
      <c r="E7" s="248">
        <f t="shared" si="0"/>
        <v>37238</v>
      </c>
    </row>
    <row r="8" spans="1:5">
      <c r="A8" s="342"/>
      <c r="B8" s="26" t="s">
        <v>193</v>
      </c>
      <c r="C8" s="247">
        <v>0</v>
      </c>
      <c r="D8" s="247">
        <v>0</v>
      </c>
      <c r="E8" s="248">
        <f>E7+C8-D8</f>
        <v>37238</v>
      </c>
    </row>
    <row r="9" spans="1:5">
      <c r="A9" s="342"/>
      <c r="B9" s="26" t="s">
        <v>196</v>
      </c>
      <c r="C9" s="247">
        <v>600000</v>
      </c>
      <c r="D9" s="247">
        <v>600000</v>
      </c>
      <c r="E9" s="248">
        <f t="shared" si="0"/>
        <v>37238</v>
      </c>
    </row>
    <row r="10" spans="1:5">
      <c r="A10" s="342"/>
      <c r="B10" s="26" t="s">
        <v>200</v>
      </c>
      <c r="C10" s="249">
        <v>600000</v>
      </c>
      <c r="D10" s="249">
        <v>600000</v>
      </c>
      <c r="E10" s="248">
        <f t="shared" si="0"/>
        <v>37238</v>
      </c>
    </row>
    <row r="11" spans="1:5">
      <c r="A11" s="342"/>
      <c r="B11" s="26" t="s">
        <v>202</v>
      </c>
      <c r="C11" s="247">
        <v>600000</v>
      </c>
      <c r="D11" s="247">
        <v>600000</v>
      </c>
      <c r="E11" s="248">
        <f t="shared" si="0"/>
        <v>37238</v>
      </c>
    </row>
    <row r="12" spans="1:5">
      <c r="A12" s="342"/>
      <c r="B12" s="26" t="s">
        <v>205</v>
      </c>
      <c r="C12" s="247">
        <v>400000</v>
      </c>
      <c r="D12" s="247">
        <v>400000</v>
      </c>
      <c r="E12" s="248">
        <f>E11+C12-D12</f>
        <v>37238</v>
      </c>
    </row>
    <row r="13" spans="1:5">
      <c r="A13" s="342"/>
      <c r="B13" s="26" t="s">
        <v>207</v>
      </c>
      <c r="C13" s="247">
        <v>150000</v>
      </c>
      <c r="D13" s="247">
        <v>150000</v>
      </c>
      <c r="E13" s="248">
        <f t="shared" si="0"/>
        <v>37238</v>
      </c>
    </row>
    <row r="14" spans="1:5">
      <c r="A14" s="342"/>
      <c r="B14" s="26" t="s">
        <v>209</v>
      </c>
      <c r="C14" s="247">
        <v>0</v>
      </c>
      <c r="D14" s="247">
        <v>0</v>
      </c>
      <c r="E14" s="248">
        <f t="shared" si="0"/>
        <v>37238</v>
      </c>
    </row>
    <row r="15" spans="1:5">
      <c r="A15" s="342"/>
      <c r="B15" s="26" t="s">
        <v>210</v>
      </c>
      <c r="C15" s="247">
        <v>600000</v>
      </c>
      <c r="D15" s="247">
        <v>600000</v>
      </c>
      <c r="E15" s="248">
        <f t="shared" si="0"/>
        <v>37238</v>
      </c>
    </row>
    <row r="16" spans="1:5">
      <c r="A16" s="342"/>
      <c r="B16" s="26" t="s">
        <v>217</v>
      </c>
      <c r="C16" s="247">
        <v>500000</v>
      </c>
      <c r="D16" s="247">
        <v>500000</v>
      </c>
      <c r="E16" s="248">
        <f t="shared" si="0"/>
        <v>37238</v>
      </c>
    </row>
    <row r="17" spans="1:5">
      <c r="A17" s="342"/>
      <c r="B17" s="26" t="s">
        <v>218</v>
      </c>
      <c r="C17" s="247">
        <v>500000</v>
      </c>
      <c r="D17" s="247">
        <v>500000</v>
      </c>
      <c r="E17" s="248">
        <f t="shared" si="0"/>
        <v>37238</v>
      </c>
    </row>
    <row r="18" spans="1:5">
      <c r="A18" s="342"/>
      <c r="B18" s="26" t="s">
        <v>221</v>
      </c>
      <c r="C18" s="247">
        <v>500000</v>
      </c>
      <c r="D18" s="247">
        <v>500000</v>
      </c>
      <c r="E18" s="248">
        <f t="shared" si="0"/>
        <v>37238</v>
      </c>
    </row>
    <row r="19" spans="1:5" ht="12.75" customHeight="1">
      <c r="A19" s="342"/>
      <c r="B19" s="26" t="s">
        <v>222</v>
      </c>
      <c r="C19" s="247">
        <v>500000</v>
      </c>
      <c r="D19" s="249">
        <v>500000</v>
      </c>
      <c r="E19" s="248">
        <f t="shared" si="0"/>
        <v>37238</v>
      </c>
    </row>
    <row r="20" spans="1:5">
      <c r="A20" s="342"/>
      <c r="B20" s="26" t="s">
        <v>225</v>
      </c>
      <c r="C20" s="247">
        <v>0</v>
      </c>
      <c r="D20" s="247">
        <v>0</v>
      </c>
      <c r="E20" s="248">
        <f t="shared" si="0"/>
        <v>37238</v>
      </c>
    </row>
    <row r="21" spans="1:5">
      <c r="A21" s="342"/>
      <c r="B21" s="26" t="s">
        <v>226</v>
      </c>
      <c r="C21" s="247">
        <v>1000000</v>
      </c>
      <c r="D21" s="247">
        <v>1000000</v>
      </c>
      <c r="E21" s="248">
        <f t="shared" si="0"/>
        <v>37238</v>
      </c>
    </row>
    <row r="22" spans="1:5">
      <c r="A22" s="342"/>
      <c r="B22" s="26" t="s">
        <v>229</v>
      </c>
      <c r="C22" s="247">
        <v>200000</v>
      </c>
      <c r="D22" s="247">
        <v>200000</v>
      </c>
      <c r="E22" s="248">
        <f t="shared" si="0"/>
        <v>37238</v>
      </c>
    </row>
    <row r="23" spans="1:5">
      <c r="A23" s="342"/>
      <c r="B23" s="26" t="s">
        <v>232</v>
      </c>
      <c r="C23" s="247">
        <v>500000</v>
      </c>
      <c r="D23" s="247">
        <v>500000</v>
      </c>
      <c r="E23" s="248">
        <f t="shared" si="0"/>
        <v>37238</v>
      </c>
    </row>
    <row r="24" spans="1:5">
      <c r="A24" s="342"/>
      <c r="B24" s="26" t="s">
        <v>235</v>
      </c>
      <c r="C24" s="247">
        <v>1000000</v>
      </c>
      <c r="D24" s="247">
        <v>1000000</v>
      </c>
      <c r="E24" s="248">
        <f t="shared" si="0"/>
        <v>37238</v>
      </c>
    </row>
    <row r="25" spans="1:5">
      <c r="A25" s="342"/>
      <c r="B25" s="26" t="s">
        <v>236</v>
      </c>
      <c r="C25" s="247">
        <v>500000</v>
      </c>
      <c r="D25" s="247">
        <v>500000</v>
      </c>
      <c r="E25" s="248">
        <f t="shared" si="0"/>
        <v>37238</v>
      </c>
    </row>
    <row r="26" spans="1:5">
      <c r="A26" s="342"/>
      <c r="B26" s="26" t="s">
        <v>238</v>
      </c>
      <c r="C26" s="247">
        <v>0</v>
      </c>
      <c r="D26" s="247">
        <v>0</v>
      </c>
      <c r="E26" s="248">
        <f t="shared" si="0"/>
        <v>37238</v>
      </c>
    </row>
    <row r="27" spans="1:5">
      <c r="A27" s="342"/>
      <c r="B27" s="26" t="s">
        <v>240</v>
      </c>
      <c r="C27" s="247">
        <v>1700000</v>
      </c>
      <c r="D27" s="247">
        <v>1700000</v>
      </c>
      <c r="E27" s="248">
        <f t="shared" si="0"/>
        <v>37238</v>
      </c>
    </row>
    <row r="28" spans="1:5">
      <c r="A28" s="342"/>
      <c r="B28" s="26" t="s">
        <v>241</v>
      </c>
      <c r="C28" s="247">
        <v>500000</v>
      </c>
      <c r="D28" s="247">
        <v>500000</v>
      </c>
      <c r="E28" s="248">
        <f t="shared" si="0"/>
        <v>37238</v>
      </c>
    </row>
    <row r="29" spans="1:5">
      <c r="A29" s="342"/>
      <c r="B29" s="26" t="s">
        <v>245</v>
      </c>
      <c r="C29" s="247">
        <v>500000</v>
      </c>
      <c r="D29" s="247">
        <v>500000</v>
      </c>
      <c r="E29" s="248">
        <f t="shared" si="0"/>
        <v>37238</v>
      </c>
    </row>
    <row r="30" spans="1:5">
      <c r="A30" s="342"/>
      <c r="B30" s="26" t="s">
        <v>247</v>
      </c>
      <c r="C30" s="247">
        <v>500000</v>
      </c>
      <c r="D30" s="247">
        <v>500000</v>
      </c>
      <c r="E30" s="248">
        <f t="shared" si="0"/>
        <v>37238</v>
      </c>
    </row>
    <row r="31" spans="1:5">
      <c r="A31" s="342"/>
      <c r="B31" s="26"/>
      <c r="C31" s="247"/>
      <c r="D31" s="247"/>
      <c r="E31" s="248">
        <f t="shared" si="0"/>
        <v>37238</v>
      </c>
    </row>
    <row r="32" spans="1:5">
      <c r="A32" s="342"/>
      <c r="B32" s="26"/>
      <c r="C32" s="247"/>
      <c r="D32" s="247"/>
      <c r="E32" s="248">
        <f t="shared" si="0"/>
        <v>37238</v>
      </c>
    </row>
    <row r="33" spans="1:5">
      <c r="A33" s="342"/>
      <c r="B33" s="26"/>
      <c r="C33" s="247"/>
      <c r="D33" s="249"/>
      <c r="E33" s="248">
        <f t="shared" si="0"/>
        <v>37238</v>
      </c>
    </row>
    <row r="34" spans="1:5">
      <c r="A34" s="342"/>
      <c r="B34" s="26"/>
      <c r="C34" s="247"/>
      <c r="D34" s="247"/>
      <c r="E34" s="248">
        <f t="shared" si="0"/>
        <v>37238</v>
      </c>
    </row>
    <row r="35" spans="1:5">
      <c r="A35" s="342"/>
      <c r="B35" s="26"/>
      <c r="C35" s="247"/>
      <c r="D35" s="247"/>
      <c r="E35" s="248">
        <f t="shared" si="0"/>
        <v>37238</v>
      </c>
    </row>
    <row r="36" spans="1:5">
      <c r="A36" s="342"/>
      <c r="B36" s="26"/>
      <c r="C36" s="247"/>
      <c r="D36" s="247"/>
      <c r="E36" s="248">
        <f t="shared" si="0"/>
        <v>37238</v>
      </c>
    </row>
    <row r="37" spans="1:5">
      <c r="A37" s="342"/>
      <c r="B37" s="26"/>
      <c r="C37" s="247"/>
      <c r="D37" s="247"/>
      <c r="E37" s="248">
        <f t="shared" si="0"/>
        <v>37238</v>
      </c>
    </row>
    <row r="38" spans="1:5">
      <c r="A38" s="342"/>
      <c r="B38" s="26"/>
      <c r="C38" s="247"/>
      <c r="D38" s="247"/>
      <c r="E38" s="248">
        <f t="shared" si="0"/>
        <v>37238</v>
      </c>
    </row>
    <row r="39" spans="1:5">
      <c r="A39" s="342"/>
      <c r="B39" s="26"/>
      <c r="C39" s="247"/>
      <c r="D39" s="247"/>
      <c r="E39" s="248">
        <f t="shared" si="0"/>
        <v>37238</v>
      </c>
    </row>
    <row r="40" spans="1:5">
      <c r="A40" s="342"/>
      <c r="B40" s="26"/>
      <c r="C40" s="247"/>
      <c r="D40" s="247"/>
      <c r="E40" s="248">
        <f t="shared" si="0"/>
        <v>37238</v>
      </c>
    </row>
    <row r="41" spans="1:5">
      <c r="A41" s="342"/>
      <c r="B41" s="26"/>
      <c r="C41" s="247"/>
      <c r="D41" s="247"/>
      <c r="E41" s="248">
        <f t="shared" si="0"/>
        <v>37238</v>
      </c>
    </row>
    <row r="42" spans="1:5">
      <c r="A42" s="342"/>
      <c r="B42" s="26"/>
      <c r="C42" s="247"/>
      <c r="D42" s="247"/>
      <c r="E42" s="248">
        <f t="shared" si="0"/>
        <v>37238</v>
      </c>
    </row>
    <row r="43" spans="1:5">
      <c r="A43" s="342"/>
      <c r="B43" s="26"/>
      <c r="C43" s="247"/>
      <c r="D43" s="247"/>
      <c r="E43" s="248">
        <f t="shared" si="0"/>
        <v>37238</v>
      </c>
    </row>
    <row r="44" spans="1:5">
      <c r="A44" s="342"/>
      <c r="B44" s="26"/>
      <c r="C44" s="247"/>
      <c r="D44" s="247"/>
      <c r="E44" s="248">
        <f t="shared" si="0"/>
        <v>37238</v>
      </c>
    </row>
    <row r="45" spans="1:5">
      <c r="A45" s="342"/>
      <c r="B45" s="26"/>
      <c r="C45" s="247"/>
      <c r="D45" s="247"/>
      <c r="E45" s="248">
        <f t="shared" si="0"/>
        <v>37238</v>
      </c>
    </row>
    <row r="46" spans="1:5">
      <c r="A46" s="342"/>
      <c r="B46" s="26"/>
      <c r="C46" s="247"/>
      <c r="D46" s="247"/>
      <c r="E46" s="248">
        <f t="shared" si="0"/>
        <v>37238</v>
      </c>
    </row>
    <row r="47" spans="1:5">
      <c r="A47" s="342"/>
      <c r="B47" s="26"/>
      <c r="C47" s="247"/>
      <c r="D47" s="247"/>
      <c r="E47" s="248">
        <f t="shared" si="0"/>
        <v>37238</v>
      </c>
    </row>
    <row r="48" spans="1:5">
      <c r="A48" s="342"/>
      <c r="B48" s="26"/>
      <c r="C48" s="247"/>
      <c r="D48" s="247"/>
      <c r="E48" s="248">
        <f t="shared" si="0"/>
        <v>37238</v>
      </c>
    </row>
    <row r="49" spans="1:5">
      <c r="A49" s="342"/>
      <c r="B49" s="26"/>
      <c r="C49" s="247"/>
      <c r="D49" s="247"/>
      <c r="E49" s="248">
        <f t="shared" si="0"/>
        <v>37238</v>
      </c>
    </row>
    <row r="50" spans="1:5">
      <c r="A50" s="342"/>
      <c r="B50" s="26"/>
      <c r="C50" s="247"/>
      <c r="D50" s="247"/>
      <c r="E50" s="248">
        <f t="shared" si="0"/>
        <v>37238</v>
      </c>
    </row>
    <row r="51" spans="1:5">
      <c r="A51" s="342"/>
      <c r="B51" s="26"/>
      <c r="C51" s="247"/>
      <c r="D51" s="247"/>
      <c r="E51" s="248">
        <f t="shared" si="0"/>
        <v>37238</v>
      </c>
    </row>
    <row r="52" spans="1:5">
      <c r="A52" s="342"/>
      <c r="B52" s="26"/>
      <c r="C52" s="247"/>
      <c r="D52" s="247"/>
      <c r="E52" s="248">
        <f t="shared" si="0"/>
        <v>37238</v>
      </c>
    </row>
    <row r="53" spans="1:5">
      <c r="A53" s="342"/>
      <c r="B53" s="26"/>
      <c r="C53" s="247"/>
      <c r="D53" s="247"/>
      <c r="E53" s="248">
        <f t="shared" si="0"/>
        <v>37238</v>
      </c>
    </row>
    <row r="54" spans="1:5">
      <c r="A54" s="342"/>
      <c r="B54" s="26"/>
      <c r="C54" s="247"/>
      <c r="D54" s="247"/>
      <c r="E54" s="248">
        <f t="shared" si="0"/>
        <v>37238</v>
      </c>
    </row>
    <row r="55" spans="1:5">
      <c r="A55" s="342"/>
      <c r="B55" s="26"/>
      <c r="C55" s="247"/>
      <c r="D55" s="247"/>
      <c r="E55" s="248">
        <f t="shared" si="0"/>
        <v>37238</v>
      </c>
    </row>
    <row r="56" spans="1:5">
      <c r="A56" s="342"/>
      <c r="B56" s="26"/>
      <c r="C56" s="247"/>
      <c r="D56" s="247"/>
      <c r="E56" s="248">
        <f t="shared" si="0"/>
        <v>37238</v>
      </c>
    </row>
    <row r="57" spans="1:5">
      <c r="A57" s="342"/>
      <c r="B57" s="26"/>
      <c r="C57" s="247"/>
      <c r="D57" s="247"/>
      <c r="E57" s="248">
        <f t="shared" si="0"/>
        <v>37238</v>
      </c>
    </row>
    <row r="58" spans="1:5">
      <c r="A58" s="342"/>
      <c r="B58" s="26"/>
      <c r="C58" s="247"/>
      <c r="D58" s="247"/>
      <c r="E58" s="248">
        <f t="shared" si="0"/>
        <v>37238</v>
      </c>
    </row>
    <row r="59" spans="1:5">
      <c r="A59" s="342"/>
      <c r="B59" s="26"/>
      <c r="C59" s="247"/>
      <c r="D59" s="247"/>
      <c r="E59" s="248">
        <f t="shared" si="0"/>
        <v>37238</v>
      </c>
    </row>
    <row r="60" spans="1:5">
      <c r="A60" s="342"/>
      <c r="B60" s="26"/>
      <c r="C60" s="247"/>
      <c r="D60" s="247"/>
      <c r="E60" s="248">
        <f t="shared" si="0"/>
        <v>37238</v>
      </c>
    </row>
    <row r="61" spans="1:5">
      <c r="A61" s="342"/>
      <c r="B61" s="26"/>
      <c r="C61" s="247"/>
      <c r="D61" s="247"/>
      <c r="E61" s="248">
        <f t="shared" si="0"/>
        <v>37238</v>
      </c>
    </row>
    <row r="62" spans="1:5">
      <c r="A62" s="342"/>
      <c r="B62" s="26"/>
      <c r="C62" s="247"/>
      <c r="D62" s="247"/>
      <c r="E62" s="248">
        <f t="shared" si="0"/>
        <v>37238</v>
      </c>
    </row>
    <row r="63" spans="1:5">
      <c r="A63" s="342"/>
      <c r="B63" s="26"/>
      <c r="C63" s="247"/>
      <c r="D63" s="247"/>
      <c r="E63" s="248">
        <f t="shared" si="0"/>
        <v>37238</v>
      </c>
    </row>
    <row r="64" spans="1:5">
      <c r="A64" s="342"/>
      <c r="B64" s="26"/>
      <c r="C64" s="247"/>
      <c r="D64" s="247"/>
      <c r="E64" s="248">
        <f t="shared" si="0"/>
        <v>37238</v>
      </c>
    </row>
    <row r="65" spans="1:5">
      <c r="A65" s="342"/>
      <c r="B65" s="26"/>
      <c r="C65" s="247"/>
      <c r="D65" s="247"/>
      <c r="E65" s="248">
        <f t="shared" si="0"/>
        <v>37238</v>
      </c>
    </row>
    <row r="66" spans="1:5">
      <c r="A66" s="342"/>
      <c r="B66" s="26"/>
      <c r="C66" s="247"/>
      <c r="D66" s="247"/>
      <c r="E66" s="248">
        <f t="shared" si="0"/>
        <v>37238</v>
      </c>
    </row>
    <row r="67" spans="1:5">
      <c r="A67" s="342"/>
      <c r="B67" s="26"/>
      <c r="C67" s="247"/>
      <c r="D67" s="247"/>
      <c r="E67" s="248">
        <f t="shared" si="0"/>
        <v>37238</v>
      </c>
    </row>
    <row r="68" spans="1:5">
      <c r="A68" s="342"/>
      <c r="B68" s="26"/>
      <c r="C68" s="247"/>
      <c r="D68" s="247"/>
      <c r="E68" s="248">
        <f t="shared" si="0"/>
        <v>37238</v>
      </c>
    </row>
    <row r="69" spans="1:5">
      <c r="A69" s="342"/>
      <c r="B69" s="26"/>
      <c r="C69" s="247"/>
      <c r="D69" s="247"/>
      <c r="E69" s="248">
        <f t="shared" si="0"/>
        <v>37238</v>
      </c>
    </row>
    <row r="70" spans="1:5">
      <c r="A70" s="342"/>
      <c r="B70" s="26"/>
      <c r="C70" s="247"/>
      <c r="D70" s="247"/>
      <c r="E70" s="248">
        <f t="shared" ref="E70:E82" si="1">E69+C70-D70</f>
        <v>37238</v>
      </c>
    </row>
    <row r="71" spans="1:5">
      <c r="A71" s="342"/>
      <c r="B71" s="26"/>
      <c r="C71" s="247"/>
      <c r="D71" s="247"/>
      <c r="E71" s="248">
        <f t="shared" si="1"/>
        <v>37238</v>
      </c>
    </row>
    <row r="72" spans="1:5">
      <c r="A72" s="342"/>
      <c r="B72" s="26"/>
      <c r="C72" s="247"/>
      <c r="D72" s="247"/>
      <c r="E72" s="248">
        <f t="shared" si="1"/>
        <v>37238</v>
      </c>
    </row>
    <row r="73" spans="1:5">
      <c r="A73" s="342"/>
      <c r="B73" s="26"/>
      <c r="C73" s="247"/>
      <c r="D73" s="247"/>
      <c r="E73" s="248">
        <f t="shared" si="1"/>
        <v>37238</v>
      </c>
    </row>
    <row r="74" spans="1:5">
      <c r="A74" s="342"/>
      <c r="B74" s="26"/>
      <c r="C74" s="247"/>
      <c r="D74" s="247"/>
      <c r="E74" s="248">
        <f t="shared" si="1"/>
        <v>37238</v>
      </c>
    </row>
    <row r="75" spans="1:5">
      <c r="A75" s="342"/>
      <c r="B75" s="26"/>
      <c r="C75" s="247"/>
      <c r="D75" s="247"/>
      <c r="E75" s="248">
        <f t="shared" si="1"/>
        <v>37238</v>
      </c>
    </row>
    <row r="76" spans="1:5">
      <c r="A76" s="342"/>
      <c r="B76" s="26"/>
      <c r="C76" s="247"/>
      <c r="D76" s="247"/>
      <c r="E76" s="248">
        <f t="shared" si="1"/>
        <v>37238</v>
      </c>
    </row>
    <row r="77" spans="1:5">
      <c r="A77" s="342"/>
      <c r="B77" s="26"/>
      <c r="C77" s="247"/>
      <c r="D77" s="247"/>
      <c r="E77" s="248">
        <f t="shared" si="1"/>
        <v>37238</v>
      </c>
    </row>
    <row r="78" spans="1:5">
      <c r="A78" s="342"/>
      <c r="B78" s="26"/>
      <c r="C78" s="247"/>
      <c r="D78" s="247"/>
      <c r="E78" s="248">
        <f t="shared" si="1"/>
        <v>37238</v>
      </c>
    </row>
    <row r="79" spans="1:5">
      <c r="A79" s="342"/>
      <c r="B79" s="26"/>
      <c r="C79" s="247"/>
      <c r="D79" s="247"/>
      <c r="E79" s="248">
        <f t="shared" si="1"/>
        <v>37238</v>
      </c>
    </row>
    <row r="80" spans="1:5">
      <c r="A80" s="342"/>
      <c r="B80" s="26"/>
      <c r="C80" s="247"/>
      <c r="D80" s="247"/>
      <c r="E80" s="248">
        <f t="shared" si="1"/>
        <v>37238</v>
      </c>
    </row>
    <row r="81" spans="1:5">
      <c r="A81" s="342"/>
      <c r="B81" s="26"/>
      <c r="C81" s="247"/>
      <c r="D81" s="247"/>
      <c r="E81" s="248">
        <f t="shared" si="1"/>
        <v>37238</v>
      </c>
    </row>
    <row r="82" spans="1:5">
      <c r="A82" s="342"/>
      <c r="B82" s="26"/>
      <c r="C82" s="247"/>
      <c r="D82" s="247"/>
      <c r="E82" s="248">
        <f t="shared" si="1"/>
        <v>37238</v>
      </c>
    </row>
    <row r="83" spans="1:5">
      <c r="A83" s="342"/>
      <c r="B83" s="267"/>
      <c r="C83" s="248">
        <f>SUM(C5:C72)</f>
        <v>11387238</v>
      </c>
      <c r="D83" s="248">
        <f>SUM(D5:D77)</f>
        <v>11350000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47" t="s">
        <v>15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</row>
    <row r="2" spans="1:24" s="65" customFormat="1" ht="18">
      <c r="A2" s="348" t="s">
        <v>91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</row>
    <row r="3" spans="1:24" s="66" customFormat="1" ht="16.5" thickBot="1">
      <c r="A3" s="349" t="s">
        <v>158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1"/>
      <c r="S3" s="50"/>
      <c r="T3" s="7"/>
      <c r="U3" s="7"/>
      <c r="V3" s="7"/>
      <c r="W3" s="7"/>
      <c r="X3" s="16"/>
    </row>
    <row r="4" spans="1:24" s="67" customFormat="1" ht="12.75" customHeight="1">
      <c r="A4" s="352" t="s">
        <v>29</v>
      </c>
      <c r="B4" s="354" t="s">
        <v>30</v>
      </c>
      <c r="C4" s="343" t="s">
        <v>31</v>
      </c>
      <c r="D4" s="343" t="s">
        <v>32</v>
      </c>
      <c r="E4" s="343" t="s">
        <v>33</v>
      </c>
      <c r="F4" s="343" t="s">
        <v>119</v>
      </c>
      <c r="G4" s="343" t="s">
        <v>34</v>
      </c>
      <c r="H4" s="343" t="s">
        <v>227</v>
      </c>
      <c r="I4" s="343" t="s">
        <v>164</v>
      </c>
      <c r="J4" s="343" t="s">
        <v>35</v>
      </c>
      <c r="K4" s="343" t="s">
        <v>36</v>
      </c>
      <c r="L4" s="343" t="s">
        <v>37</v>
      </c>
      <c r="M4" s="343" t="s">
        <v>219</v>
      </c>
      <c r="N4" s="343" t="s">
        <v>124</v>
      </c>
      <c r="O4" s="345" t="s">
        <v>38</v>
      </c>
      <c r="P4" s="356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3"/>
      <c r="B5" s="355"/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6"/>
      <c r="P5" s="357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190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193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196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200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202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205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207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209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210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 t="s">
        <v>217</v>
      </c>
      <c r="B15" s="82">
        <v>900</v>
      </c>
      <c r="C15" s="75"/>
      <c r="D15" s="83"/>
      <c r="E15" s="83">
        <v>1380</v>
      </c>
      <c r="F15" s="83"/>
      <c r="G15" s="83">
        <v>80</v>
      </c>
      <c r="H15" s="83"/>
      <c r="I15" s="83"/>
      <c r="J15" s="83">
        <v>130</v>
      </c>
      <c r="K15" s="83">
        <v>480</v>
      </c>
      <c r="L15" s="76"/>
      <c r="M15" s="83"/>
      <c r="N15" s="114"/>
      <c r="O15" s="83"/>
      <c r="P15" s="85"/>
      <c r="Q15" s="79">
        <f t="shared" si="0"/>
        <v>2970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218</v>
      </c>
      <c r="B16" s="82">
        <v>500</v>
      </c>
      <c r="C16" s="75"/>
      <c r="D16" s="83"/>
      <c r="E16" s="83"/>
      <c r="F16" s="83"/>
      <c r="G16" s="83">
        <v>120</v>
      </c>
      <c r="H16" s="83"/>
      <c r="I16" s="83"/>
      <c r="J16" s="83">
        <v>70</v>
      </c>
      <c r="K16" s="83">
        <v>400</v>
      </c>
      <c r="L16" s="83"/>
      <c r="M16" s="83">
        <v>7500</v>
      </c>
      <c r="N16" s="114"/>
      <c r="O16" s="83"/>
      <c r="P16" s="85"/>
      <c r="Q16" s="79">
        <f t="shared" si="0"/>
        <v>8590</v>
      </c>
      <c r="R16" s="80"/>
      <c r="S16" s="6"/>
      <c r="T16" s="32"/>
      <c r="U16" s="5"/>
      <c r="V16" s="32"/>
      <c r="W16" s="5"/>
    </row>
    <row r="17" spans="1:23" s="13" customFormat="1">
      <c r="A17" s="74" t="s">
        <v>221</v>
      </c>
      <c r="B17" s="82">
        <v>1400</v>
      </c>
      <c r="C17" s="75"/>
      <c r="D17" s="83"/>
      <c r="E17" s="83">
        <v>150</v>
      </c>
      <c r="F17" s="83"/>
      <c r="G17" s="83">
        <v>200</v>
      </c>
      <c r="H17" s="83"/>
      <c r="I17" s="83"/>
      <c r="J17" s="83">
        <v>180</v>
      </c>
      <c r="K17" s="83">
        <v>400</v>
      </c>
      <c r="L17" s="83"/>
      <c r="M17" s="83"/>
      <c r="N17" s="114"/>
      <c r="O17" s="85"/>
      <c r="P17" s="85"/>
      <c r="Q17" s="79">
        <f t="shared" si="0"/>
        <v>2330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222</v>
      </c>
      <c r="B18" s="82">
        <v>700</v>
      </c>
      <c r="C18" s="75"/>
      <c r="D18" s="83">
        <v>175</v>
      </c>
      <c r="E18" s="83"/>
      <c r="F18" s="83"/>
      <c r="G18" s="83">
        <v>30</v>
      </c>
      <c r="H18" s="83"/>
      <c r="I18" s="83"/>
      <c r="J18" s="83">
        <v>150</v>
      </c>
      <c r="K18" s="83">
        <v>400</v>
      </c>
      <c r="L18" s="83"/>
      <c r="M18" s="83"/>
      <c r="N18" s="114"/>
      <c r="O18" s="85"/>
      <c r="P18" s="85"/>
      <c r="Q18" s="79">
        <f t="shared" si="0"/>
        <v>1455</v>
      </c>
      <c r="R18" s="80"/>
      <c r="S18" s="6"/>
      <c r="T18" s="32"/>
      <c r="U18" s="5"/>
      <c r="V18" s="32"/>
      <c r="W18" s="5"/>
    </row>
    <row r="19" spans="1:23" s="13" customFormat="1">
      <c r="A19" s="74" t="s">
        <v>225</v>
      </c>
      <c r="B19" s="82">
        <v>200</v>
      </c>
      <c r="C19" s="75"/>
      <c r="D19" s="83"/>
      <c r="E19" s="83"/>
      <c r="F19" s="83"/>
      <c r="G19" s="83">
        <v>100</v>
      </c>
      <c r="H19" s="83"/>
      <c r="I19" s="83"/>
      <c r="J19" s="270">
        <v>320</v>
      </c>
      <c r="K19" s="83">
        <v>775</v>
      </c>
      <c r="L19" s="83"/>
      <c r="M19" s="83"/>
      <c r="N19" s="115"/>
      <c r="O19" s="85"/>
      <c r="P19" s="85">
        <v>350</v>
      </c>
      <c r="Q19" s="79">
        <f t="shared" si="0"/>
        <v>1745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226</v>
      </c>
      <c r="B20" s="82">
        <v>1300</v>
      </c>
      <c r="C20" s="75">
        <v>500</v>
      </c>
      <c r="D20" s="83">
        <v>60</v>
      </c>
      <c r="E20" s="83">
        <v>120</v>
      </c>
      <c r="F20" s="114"/>
      <c r="G20" s="83">
        <v>150</v>
      </c>
      <c r="H20" s="83">
        <v>7000</v>
      </c>
      <c r="I20" s="83"/>
      <c r="J20" s="83">
        <v>160</v>
      </c>
      <c r="K20" s="83">
        <v>400</v>
      </c>
      <c r="L20" s="83"/>
      <c r="M20" s="83"/>
      <c r="N20" s="114"/>
      <c r="O20" s="83"/>
      <c r="P20" s="85"/>
      <c r="Q20" s="79">
        <f t="shared" si="0"/>
        <v>9690</v>
      </c>
      <c r="R20" s="80"/>
      <c r="S20" s="6"/>
      <c r="T20" s="32"/>
      <c r="U20" s="5"/>
      <c r="V20" s="32"/>
      <c r="W20" s="5"/>
    </row>
    <row r="21" spans="1:23" s="13" customFormat="1">
      <c r="A21" s="74" t="s">
        <v>229</v>
      </c>
      <c r="B21" s="82">
        <v>1400</v>
      </c>
      <c r="C21" s="75">
        <v>1070</v>
      </c>
      <c r="D21" s="83"/>
      <c r="E21" s="83">
        <v>2550</v>
      </c>
      <c r="F21" s="83"/>
      <c r="G21" s="83">
        <v>60</v>
      </c>
      <c r="H21" s="83"/>
      <c r="I21" s="83"/>
      <c r="J21" s="83">
        <v>190</v>
      </c>
      <c r="K21" s="83">
        <v>400</v>
      </c>
      <c r="L21" s="83"/>
      <c r="M21" s="83"/>
      <c r="N21" s="114"/>
      <c r="O21" s="83"/>
      <c r="P21" s="85"/>
      <c r="Q21" s="79">
        <f t="shared" si="0"/>
        <v>5670</v>
      </c>
      <c r="R21" s="80"/>
      <c r="S21" s="6"/>
    </row>
    <row r="22" spans="1:23" s="13" customFormat="1">
      <c r="A22" s="74" t="s">
        <v>232</v>
      </c>
      <c r="B22" s="82"/>
      <c r="C22" s="75">
        <v>550</v>
      </c>
      <c r="D22" s="83"/>
      <c r="E22" s="83">
        <v>40</v>
      </c>
      <c r="F22" s="83"/>
      <c r="G22" s="83">
        <v>170</v>
      </c>
      <c r="H22" s="83"/>
      <c r="I22" s="83"/>
      <c r="J22" s="83">
        <v>70</v>
      </c>
      <c r="K22" s="83">
        <v>400</v>
      </c>
      <c r="L22" s="83"/>
      <c r="M22" s="83"/>
      <c r="N22" s="114"/>
      <c r="O22" s="83"/>
      <c r="P22" s="85"/>
      <c r="Q22" s="79">
        <f t="shared" si="0"/>
        <v>1230</v>
      </c>
      <c r="R22" s="80"/>
      <c r="S22" s="6"/>
    </row>
    <row r="23" spans="1:23" s="90" customFormat="1">
      <c r="A23" s="74" t="s">
        <v>235</v>
      </c>
      <c r="B23" s="82">
        <v>400</v>
      </c>
      <c r="C23" s="75"/>
      <c r="D23" s="83"/>
      <c r="E23" s="83"/>
      <c r="F23" s="83"/>
      <c r="G23" s="83">
        <v>130</v>
      </c>
      <c r="H23" s="83"/>
      <c r="I23" s="83"/>
      <c r="J23" s="83">
        <v>150</v>
      </c>
      <c r="K23" s="83">
        <v>400</v>
      </c>
      <c r="L23" s="83"/>
      <c r="M23" s="83"/>
      <c r="N23" s="114"/>
      <c r="O23" s="83"/>
      <c r="P23" s="85"/>
      <c r="Q23" s="79">
        <f t="shared" si="0"/>
        <v>1080</v>
      </c>
      <c r="R23" s="89"/>
      <c r="S23" s="6"/>
    </row>
    <row r="24" spans="1:23" s="13" customFormat="1">
      <c r="A24" s="74" t="s">
        <v>236</v>
      </c>
      <c r="B24" s="82">
        <v>2100</v>
      </c>
      <c r="C24" s="75"/>
      <c r="D24" s="83"/>
      <c r="E24" s="83"/>
      <c r="F24" s="83"/>
      <c r="G24" s="83">
        <v>150</v>
      </c>
      <c r="H24" s="83"/>
      <c r="I24" s="83"/>
      <c r="J24" s="83">
        <v>150</v>
      </c>
      <c r="K24" s="83">
        <v>40</v>
      </c>
      <c r="L24" s="83"/>
      <c r="M24" s="83"/>
      <c r="N24" s="114"/>
      <c r="O24" s="83"/>
      <c r="P24" s="85"/>
      <c r="Q24" s="79">
        <f t="shared" si="0"/>
        <v>2440</v>
      </c>
      <c r="R24" s="80"/>
      <c r="S24" s="6"/>
      <c r="U24" s="91"/>
      <c r="V24" s="91"/>
      <c r="W24" s="91"/>
    </row>
    <row r="25" spans="1:23" s="90" customFormat="1">
      <c r="A25" s="74" t="s">
        <v>238</v>
      </c>
      <c r="B25" s="82">
        <v>600</v>
      </c>
      <c r="C25" s="75"/>
      <c r="D25" s="83"/>
      <c r="E25" s="83"/>
      <c r="F25" s="83"/>
      <c r="G25" s="83">
        <v>100</v>
      </c>
      <c r="H25" s="83"/>
      <c r="I25" s="83"/>
      <c r="J25" s="83">
        <v>30</v>
      </c>
      <c r="K25" s="83">
        <v>320</v>
      </c>
      <c r="L25" s="83"/>
      <c r="M25" s="83"/>
      <c r="N25" s="114"/>
      <c r="O25" s="83"/>
      <c r="P25" s="85">
        <v>400</v>
      </c>
      <c r="Q25" s="79">
        <f t="shared" si="0"/>
        <v>1450</v>
      </c>
      <c r="R25" s="89"/>
      <c r="S25" s="6"/>
    </row>
    <row r="26" spans="1:23" s="13" customFormat="1">
      <c r="A26" s="74" t="s">
        <v>240</v>
      </c>
      <c r="B26" s="82"/>
      <c r="C26" s="75"/>
      <c r="D26" s="83"/>
      <c r="E26" s="83"/>
      <c r="F26" s="83"/>
      <c r="G26" s="83">
        <v>150</v>
      </c>
      <c r="H26" s="83"/>
      <c r="I26" s="83"/>
      <c r="J26" s="83">
        <v>390</v>
      </c>
      <c r="K26" s="83">
        <v>400</v>
      </c>
      <c r="L26" s="83"/>
      <c r="M26" s="83"/>
      <c r="N26" s="114"/>
      <c r="O26" s="83"/>
      <c r="P26" s="85"/>
      <c r="Q26" s="79">
        <f t="shared" si="0"/>
        <v>940</v>
      </c>
      <c r="R26" s="80"/>
      <c r="S26" s="6"/>
    </row>
    <row r="27" spans="1:23" s="13" customFormat="1">
      <c r="A27" s="74" t="s">
        <v>241</v>
      </c>
      <c r="B27" s="82">
        <v>2100</v>
      </c>
      <c r="C27" s="75"/>
      <c r="D27" s="83"/>
      <c r="E27" s="83"/>
      <c r="F27" s="83"/>
      <c r="G27" s="83">
        <v>30</v>
      </c>
      <c r="H27" s="83"/>
      <c r="I27" s="83"/>
      <c r="J27" s="83">
        <v>220</v>
      </c>
      <c r="K27" s="83">
        <v>400</v>
      </c>
      <c r="L27" s="83"/>
      <c r="M27" s="83"/>
      <c r="N27" s="114"/>
      <c r="O27" s="83"/>
      <c r="P27" s="85"/>
      <c r="Q27" s="79">
        <f t="shared" si="0"/>
        <v>2750</v>
      </c>
      <c r="R27" s="80"/>
      <c r="S27" s="6"/>
    </row>
    <row r="28" spans="1:23" s="13" customFormat="1">
      <c r="A28" s="74" t="s">
        <v>245</v>
      </c>
      <c r="B28" s="82">
        <v>500</v>
      </c>
      <c r="C28" s="75"/>
      <c r="D28" s="83"/>
      <c r="E28" s="83"/>
      <c r="F28" s="83"/>
      <c r="G28" s="83">
        <v>180</v>
      </c>
      <c r="H28" s="83"/>
      <c r="I28" s="83"/>
      <c r="J28" s="83">
        <v>150</v>
      </c>
      <c r="K28" s="83">
        <v>400</v>
      </c>
      <c r="L28" s="83"/>
      <c r="M28" s="83"/>
      <c r="N28" s="114"/>
      <c r="O28" s="83"/>
      <c r="P28" s="85"/>
      <c r="Q28" s="79">
        <f t="shared" si="0"/>
        <v>1230</v>
      </c>
      <c r="R28" s="80"/>
      <c r="S28" s="6"/>
      <c r="T28" s="92"/>
      <c r="U28" s="92"/>
    </row>
    <row r="29" spans="1:23" s="13" customFormat="1">
      <c r="A29" s="74" t="s">
        <v>247</v>
      </c>
      <c r="B29" s="82">
        <v>300</v>
      </c>
      <c r="C29" s="75"/>
      <c r="D29" s="83">
        <v>50</v>
      </c>
      <c r="E29" s="83"/>
      <c r="F29" s="83"/>
      <c r="G29" s="83">
        <v>130</v>
      </c>
      <c r="H29" s="83"/>
      <c r="I29" s="83"/>
      <c r="J29" s="83">
        <v>160</v>
      </c>
      <c r="K29" s="83">
        <v>480</v>
      </c>
      <c r="L29" s="83"/>
      <c r="M29" s="83"/>
      <c r="N29" s="114"/>
      <c r="O29" s="83"/>
      <c r="P29" s="85"/>
      <c r="Q29" s="79">
        <f t="shared" si="0"/>
        <v>1120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21400</v>
      </c>
      <c r="C37" s="280">
        <f t="shared" si="1"/>
        <v>3710</v>
      </c>
      <c r="D37" s="101">
        <f t="shared" si="1"/>
        <v>395</v>
      </c>
      <c r="E37" s="101">
        <f t="shared" si="1"/>
        <v>4620</v>
      </c>
      <c r="F37" s="101">
        <f t="shared" si="1"/>
        <v>0</v>
      </c>
      <c r="G37" s="101">
        <f t="shared" si="1"/>
        <v>3750</v>
      </c>
      <c r="H37" s="101">
        <f t="shared" si="1"/>
        <v>7000</v>
      </c>
      <c r="I37" s="101">
        <f t="shared" ref="I37:P37" si="2">SUM(I6:I36)</f>
        <v>3430</v>
      </c>
      <c r="J37" s="101">
        <f t="shared" si="2"/>
        <v>3790</v>
      </c>
      <c r="K37" s="101">
        <f t="shared" si="2"/>
        <v>9695</v>
      </c>
      <c r="L37" s="101">
        <f t="shared" si="2"/>
        <v>0</v>
      </c>
      <c r="M37" s="101">
        <f t="shared" si="2"/>
        <v>7500</v>
      </c>
      <c r="N37" s="117">
        <f t="shared" si="2"/>
        <v>0</v>
      </c>
      <c r="O37" s="101">
        <f t="shared" si="2"/>
        <v>0</v>
      </c>
      <c r="P37" s="102">
        <f t="shared" si="2"/>
        <v>750</v>
      </c>
      <c r="Q37" s="103">
        <f>SUM(B37:P37)</f>
        <v>66040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2" zoomScale="120" zoomScaleNormal="120" workbookViewId="0">
      <selection activeCell="F67" sqref="F67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1" t="s">
        <v>15</v>
      </c>
      <c r="B1" s="362"/>
      <c r="C1" s="362"/>
      <c r="D1" s="362"/>
      <c r="E1" s="362"/>
      <c r="F1" s="363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4" t="s">
        <v>192</v>
      </c>
      <c r="B2" s="365"/>
      <c r="C2" s="365"/>
      <c r="D2" s="365"/>
      <c r="E2" s="365"/>
      <c r="F2" s="366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67" t="s">
        <v>82</v>
      </c>
      <c r="B3" s="368"/>
      <c r="C3" s="368"/>
      <c r="D3" s="368"/>
      <c r="E3" s="368"/>
      <c r="F3" s="369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190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193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196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200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202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205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207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209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210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217</v>
      </c>
      <c r="B14" s="49">
        <v>530890</v>
      </c>
      <c r="C14" s="52">
        <v>502840</v>
      </c>
      <c r="D14" s="49">
        <v>2970</v>
      </c>
      <c r="E14" s="49">
        <f t="shared" si="0"/>
        <v>505810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218</v>
      </c>
      <c r="B15" s="49">
        <v>424770</v>
      </c>
      <c r="C15" s="52">
        <v>340040</v>
      </c>
      <c r="D15" s="49">
        <v>8590</v>
      </c>
      <c r="E15" s="49">
        <f t="shared" si="0"/>
        <v>348630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221</v>
      </c>
      <c r="B16" s="49">
        <v>483680</v>
      </c>
      <c r="C16" s="52">
        <v>480320</v>
      </c>
      <c r="D16" s="49">
        <v>2330</v>
      </c>
      <c r="E16" s="49">
        <f t="shared" si="0"/>
        <v>482650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222</v>
      </c>
      <c r="B17" s="49">
        <v>643700</v>
      </c>
      <c r="C17" s="52">
        <v>437865</v>
      </c>
      <c r="D17" s="49">
        <v>1455</v>
      </c>
      <c r="E17" s="49">
        <f t="shared" si="0"/>
        <v>439320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225</v>
      </c>
      <c r="B18" s="49">
        <v>560960</v>
      </c>
      <c r="C18" s="52">
        <v>603455</v>
      </c>
      <c r="D18" s="49">
        <v>1745</v>
      </c>
      <c r="E18" s="49">
        <f t="shared" si="0"/>
        <v>605200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226</v>
      </c>
      <c r="B19" s="49">
        <v>563490</v>
      </c>
      <c r="C19" s="52">
        <v>622600</v>
      </c>
      <c r="D19" s="49">
        <v>9690</v>
      </c>
      <c r="E19" s="49">
        <f>C19+D19</f>
        <v>632290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229</v>
      </c>
      <c r="B20" s="49">
        <v>624900</v>
      </c>
      <c r="C20" s="52">
        <v>575500</v>
      </c>
      <c r="D20" s="49">
        <v>5670</v>
      </c>
      <c r="E20" s="49">
        <f t="shared" ref="E20:E23" si="1">C20+D20</f>
        <v>581170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232</v>
      </c>
      <c r="B21" s="49">
        <v>653680</v>
      </c>
      <c r="C21" s="52">
        <v>588170</v>
      </c>
      <c r="D21" s="49">
        <v>1230</v>
      </c>
      <c r="E21" s="49">
        <f t="shared" si="1"/>
        <v>589400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235</v>
      </c>
      <c r="B22" s="49">
        <v>323250</v>
      </c>
      <c r="C22" s="52">
        <v>347050</v>
      </c>
      <c r="D22" s="49">
        <v>1080</v>
      </c>
      <c r="E22" s="49">
        <f t="shared" si="1"/>
        <v>348130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236</v>
      </c>
      <c r="B23" s="49">
        <v>379120</v>
      </c>
      <c r="C23" s="52">
        <v>406550</v>
      </c>
      <c r="D23" s="49">
        <v>2440</v>
      </c>
      <c r="E23" s="49">
        <f t="shared" si="1"/>
        <v>408990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238</v>
      </c>
      <c r="B24" s="49">
        <v>448670</v>
      </c>
      <c r="C24" s="52">
        <v>791660</v>
      </c>
      <c r="D24" s="49">
        <v>1450</v>
      </c>
      <c r="E24" s="49">
        <f t="shared" si="0"/>
        <v>793110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240</v>
      </c>
      <c r="B25" s="49">
        <v>900070</v>
      </c>
      <c r="C25" s="52">
        <v>928230</v>
      </c>
      <c r="D25" s="49">
        <v>580</v>
      </c>
      <c r="E25" s="49">
        <f t="shared" si="0"/>
        <v>928810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241</v>
      </c>
      <c r="B26" s="49">
        <v>466510</v>
      </c>
      <c r="C26" s="52">
        <v>692790</v>
      </c>
      <c r="D26" s="49">
        <v>2750</v>
      </c>
      <c r="E26" s="49">
        <f t="shared" si="0"/>
        <v>695540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 t="s">
        <v>245</v>
      </c>
      <c r="B27" s="49">
        <v>422690</v>
      </c>
      <c r="C27" s="52">
        <v>451080</v>
      </c>
      <c r="D27" s="49">
        <v>1230</v>
      </c>
      <c r="E27" s="49">
        <f t="shared" si="0"/>
        <v>452310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 t="s">
        <v>247</v>
      </c>
      <c r="B28" s="49">
        <v>694960</v>
      </c>
      <c r="C28" s="52">
        <v>399340</v>
      </c>
      <c r="D28" s="49">
        <v>1120</v>
      </c>
      <c r="E28" s="49">
        <f t="shared" si="0"/>
        <v>400460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13374350</v>
      </c>
      <c r="C33" s="252">
        <f>SUM(C5:C32)</f>
        <v>12379840</v>
      </c>
      <c r="D33" s="251">
        <f>SUM(D5:D32)</f>
        <v>65640</v>
      </c>
      <c r="E33" s="251">
        <f>SUM(E5:E32)</f>
        <v>12445480</v>
      </c>
      <c r="F33" s="251">
        <f>B33-E33</f>
        <v>928870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0" t="s">
        <v>21</v>
      </c>
      <c r="C35" s="360"/>
      <c r="D35" s="360"/>
      <c r="E35" s="360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5" t="s">
        <v>123</v>
      </c>
      <c r="C37" s="127" t="s">
        <v>98</v>
      </c>
      <c r="D37" s="205">
        <v>4000</v>
      </c>
      <c r="E37" s="262" t="s">
        <v>241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57" t="s">
        <v>175</v>
      </c>
      <c r="C38" s="118"/>
      <c r="D38" s="206">
        <v>1000</v>
      </c>
      <c r="E38" s="176" t="s">
        <v>226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57" t="s">
        <v>121</v>
      </c>
      <c r="C39" s="118"/>
      <c r="D39" s="206">
        <v>3450</v>
      </c>
      <c r="E39" s="175" t="s">
        <v>239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119" t="s">
        <v>97</v>
      </c>
      <c r="C40" s="118" t="s">
        <v>90</v>
      </c>
      <c r="D40" s="206">
        <v>14640</v>
      </c>
      <c r="E40" s="175" t="s">
        <v>245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80</v>
      </c>
      <c r="B41" s="119" t="s">
        <v>109</v>
      </c>
      <c r="C41" s="118" t="s">
        <v>162</v>
      </c>
      <c r="D41" s="206">
        <v>12960</v>
      </c>
      <c r="E41" s="175" t="s">
        <v>235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80</v>
      </c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80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80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4" t="s">
        <v>58</v>
      </c>
      <c r="E45" s="275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2" t="s">
        <v>86</v>
      </c>
      <c r="B46" s="293" t="s">
        <v>87</v>
      </c>
      <c r="C46" s="294">
        <v>1718911905</v>
      </c>
      <c r="D46" s="305">
        <v>400000</v>
      </c>
      <c r="E46" s="295" t="s">
        <v>241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160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2" t="s">
        <v>86</v>
      </c>
      <c r="B47" s="296" t="s">
        <v>88</v>
      </c>
      <c r="C47" s="297">
        <v>1765002244</v>
      </c>
      <c r="D47" s="298">
        <v>501000</v>
      </c>
      <c r="E47" s="299" t="s">
        <v>247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2" t="s">
        <v>86</v>
      </c>
      <c r="B48" s="300" t="s">
        <v>100</v>
      </c>
      <c r="C48" s="297">
        <v>1716697790</v>
      </c>
      <c r="D48" s="305">
        <v>528960</v>
      </c>
      <c r="E48" s="301" t="s">
        <v>240</v>
      </c>
      <c r="F48" s="131"/>
      <c r="G48" s="137"/>
      <c r="H48" s="186" t="s">
        <v>109</v>
      </c>
      <c r="I48" s="55" t="s">
        <v>162</v>
      </c>
      <c r="J48" s="52">
        <v>12960</v>
      </c>
      <c r="K48" s="170" t="s">
        <v>179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2" t="s">
        <v>86</v>
      </c>
      <c r="B49" s="302" t="s">
        <v>105</v>
      </c>
      <c r="C49" s="297">
        <v>1743942020</v>
      </c>
      <c r="D49" s="305">
        <v>200000</v>
      </c>
      <c r="E49" s="299" t="s">
        <v>241</v>
      </c>
      <c r="F49" s="131"/>
      <c r="G49" s="137"/>
      <c r="H49" s="186" t="s">
        <v>168</v>
      </c>
      <c r="I49" s="55" t="s">
        <v>171</v>
      </c>
      <c r="J49" s="52">
        <v>2320</v>
      </c>
      <c r="K49" s="170" t="s">
        <v>167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2" t="s">
        <v>86</v>
      </c>
      <c r="B50" s="300" t="s">
        <v>103</v>
      </c>
      <c r="C50" s="297">
        <v>1723246584</v>
      </c>
      <c r="D50" s="298">
        <v>90960</v>
      </c>
      <c r="E50" s="301" t="s">
        <v>238</v>
      </c>
      <c r="F50" s="131"/>
      <c r="G50" s="137"/>
      <c r="H50" s="174" t="s">
        <v>175</v>
      </c>
      <c r="I50" s="56"/>
      <c r="J50" s="168">
        <v>4000</v>
      </c>
      <c r="K50" s="169" t="s">
        <v>186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2" t="s">
        <v>86</v>
      </c>
      <c r="B51" s="296" t="s">
        <v>104</v>
      </c>
      <c r="C51" s="297">
        <v>1739791780</v>
      </c>
      <c r="D51" s="305">
        <v>33190</v>
      </c>
      <c r="E51" s="303" t="s">
        <v>247</v>
      </c>
      <c r="F51" s="131"/>
      <c r="G51" s="137"/>
      <c r="H51" s="186" t="s">
        <v>177</v>
      </c>
      <c r="I51" s="55" t="s">
        <v>178</v>
      </c>
      <c r="J51" s="52">
        <v>2000</v>
      </c>
      <c r="K51" s="170" t="s">
        <v>176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2" t="s">
        <v>86</v>
      </c>
      <c r="B52" s="300" t="s">
        <v>125</v>
      </c>
      <c r="C52" s="297">
        <v>1725821212</v>
      </c>
      <c r="D52" s="298">
        <v>65900</v>
      </c>
      <c r="E52" s="301" t="s">
        <v>247</v>
      </c>
      <c r="F52" s="131"/>
      <c r="G52" s="137"/>
      <c r="H52" s="186" t="s">
        <v>121</v>
      </c>
      <c r="I52" s="55"/>
      <c r="J52" s="52">
        <v>4600</v>
      </c>
      <c r="K52" s="170" t="s">
        <v>189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2" t="s">
        <v>86</v>
      </c>
      <c r="B53" s="300" t="s">
        <v>89</v>
      </c>
      <c r="C53" s="297">
        <v>1749334499</v>
      </c>
      <c r="D53" s="305">
        <v>83830</v>
      </c>
      <c r="E53" s="299" t="s">
        <v>247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189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2" t="s">
        <v>86</v>
      </c>
      <c r="B54" s="296" t="s">
        <v>223</v>
      </c>
      <c r="C54" s="297"/>
      <c r="D54" s="305">
        <v>173470</v>
      </c>
      <c r="E54" s="303" t="s">
        <v>247</v>
      </c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189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2" t="s">
        <v>211</v>
      </c>
      <c r="B55" s="304" t="s">
        <v>212</v>
      </c>
      <c r="C55" s="297"/>
      <c r="D55" s="305">
        <v>25660</v>
      </c>
      <c r="E55" s="301" t="s">
        <v>241</v>
      </c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2"/>
      <c r="B56" s="302"/>
      <c r="C56" s="297"/>
      <c r="D56" s="298"/>
      <c r="E56" s="299"/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188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2"/>
      <c r="B57" s="300"/>
      <c r="C57" s="297"/>
      <c r="D57" s="298"/>
      <c r="E57" s="299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153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6" t="s">
        <v>79</v>
      </c>
      <c r="B58" s="287" t="s">
        <v>64</v>
      </c>
      <c r="C58" s="288" t="s">
        <v>59</v>
      </c>
      <c r="D58" s="289">
        <v>106210</v>
      </c>
      <c r="E58" s="307" t="s">
        <v>245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180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6" t="s">
        <v>203</v>
      </c>
      <c r="B59" s="287" t="s">
        <v>204</v>
      </c>
      <c r="C59" s="288"/>
      <c r="D59" s="289">
        <v>5370</v>
      </c>
      <c r="E59" s="307" t="s">
        <v>218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186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6" t="s">
        <v>78</v>
      </c>
      <c r="B60" s="291" t="s">
        <v>68</v>
      </c>
      <c r="C60" s="288" t="s">
        <v>62</v>
      </c>
      <c r="D60" s="289">
        <v>10500</v>
      </c>
      <c r="E60" s="306" t="s">
        <v>190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188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6" t="s">
        <v>78</v>
      </c>
      <c r="B61" s="287" t="s">
        <v>65</v>
      </c>
      <c r="C61" s="288" t="s">
        <v>60</v>
      </c>
      <c r="D61" s="289">
        <v>16510</v>
      </c>
      <c r="E61" s="306" t="s">
        <v>159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156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6" t="s">
        <v>78</v>
      </c>
      <c r="B62" s="287" t="s">
        <v>66</v>
      </c>
      <c r="C62" s="288" t="s">
        <v>61</v>
      </c>
      <c r="D62" s="289">
        <v>17400</v>
      </c>
      <c r="E62" s="307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6" t="s">
        <v>78</v>
      </c>
      <c r="B63" s="287" t="s">
        <v>67</v>
      </c>
      <c r="C63" s="288">
        <v>1774412324</v>
      </c>
      <c r="D63" s="289">
        <v>21440</v>
      </c>
      <c r="E63" s="307" t="s">
        <v>155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159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6" t="s">
        <v>74</v>
      </c>
      <c r="B64" s="291" t="s">
        <v>117</v>
      </c>
      <c r="C64" s="288">
        <v>1745870700</v>
      </c>
      <c r="D64" s="289">
        <v>12000</v>
      </c>
      <c r="E64" s="307" t="s">
        <v>200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6" t="s">
        <v>76</v>
      </c>
      <c r="B65" s="308" t="s">
        <v>70</v>
      </c>
      <c r="C65" s="288" t="s">
        <v>63</v>
      </c>
      <c r="D65" s="289">
        <v>5000</v>
      </c>
      <c r="E65" s="306" t="s">
        <v>145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155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6" t="s">
        <v>242</v>
      </c>
      <c r="B66" s="291" t="s">
        <v>243</v>
      </c>
      <c r="C66" s="288"/>
      <c r="D66" s="289">
        <v>13000</v>
      </c>
      <c r="E66" s="307" t="s">
        <v>241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179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6" t="s">
        <v>78</v>
      </c>
      <c r="B67" s="287" t="s">
        <v>213</v>
      </c>
      <c r="C67" s="288"/>
      <c r="D67" s="289">
        <v>1080</v>
      </c>
      <c r="E67" s="290" t="s">
        <v>210</v>
      </c>
      <c r="F67" s="131"/>
      <c r="G67" s="137"/>
      <c r="H67" s="186" t="s">
        <v>187</v>
      </c>
      <c r="I67" s="55"/>
      <c r="J67" s="52">
        <v>10000</v>
      </c>
      <c r="K67" s="170" t="s">
        <v>186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6"/>
      <c r="B68" s="291"/>
      <c r="C68" s="288"/>
      <c r="D68" s="289"/>
      <c r="E68" s="307"/>
      <c r="F68" s="131"/>
      <c r="G68" s="137"/>
      <c r="H68" s="186" t="s">
        <v>70</v>
      </c>
      <c r="I68" s="55" t="s">
        <v>63</v>
      </c>
      <c r="J68" s="52">
        <v>5000</v>
      </c>
      <c r="K68" s="52" t="s">
        <v>145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6"/>
      <c r="B69" s="287"/>
      <c r="C69" s="288"/>
      <c r="D69" s="289"/>
      <c r="E69" s="290"/>
      <c r="F69" s="156"/>
      <c r="G69" s="137"/>
      <c r="H69" s="186" t="s">
        <v>173</v>
      </c>
      <c r="I69" s="55"/>
      <c r="J69" s="52">
        <v>5000</v>
      </c>
      <c r="K69" s="118" t="s">
        <v>172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6"/>
      <c r="B70" s="287"/>
      <c r="C70" s="288"/>
      <c r="D70" s="289"/>
      <c r="E70" s="306"/>
      <c r="F70" s="131"/>
      <c r="G70" s="137"/>
      <c r="H70" s="174" t="s">
        <v>183</v>
      </c>
      <c r="I70" s="56"/>
      <c r="J70" s="168">
        <v>5000</v>
      </c>
      <c r="K70" s="169" t="s">
        <v>188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09" t="s">
        <v>106</v>
      </c>
      <c r="B71" s="310" t="s">
        <v>107</v>
      </c>
      <c r="C71" s="311">
        <v>1811710431</v>
      </c>
      <c r="D71" s="312">
        <v>1960</v>
      </c>
      <c r="E71" s="314" t="s">
        <v>154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154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09" t="s">
        <v>81</v>
      </c>
      <c r="B72" s="321" t="s">
        <v>206</v>
      </c>
      <c r="C72" s="311"/>
      <c r="D72" s="312">
        <v>7300</v>
      </c>
      <c r="E72" s="313" t="s">
        <v>205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09" t="s">
        <v>81</v>
      </c>
      <c r="B73" s="310" t="s">
        <v>228</v>
      </c>
      <c r="C73" s="317"/>
      <c r="D73" s="312">
        <v>22330</v>
      </c>
      <c r="E73" s="313" t="s">
        <v>236</v>
      </c>
      <c r="F73" s="133"/>
      <c r="G73" s="137"/>
      <c r="H73" s="186" t="s">
        <v>181</v>
      </c>
      <c r="I73" s="55"/>
      <c r="J73" s="52">
        <v>7000</v>
      </c>
      <c r="K73" s="170" t="s">
        <v>180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9" t="s">
        <v>106</v>
      </c>
      <c r="B74" s="310" t="s">
        <v>107</v>
      </c>
      <c r="C74" s="311">
        <v>1750481144</v>
      </c>
      <c r="D74" s="315">
        <v>24160</v>
      </c>
      <c r="E74" s="316" t="s">
        <v>229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163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9" t="s">
        <v>197</v>
      </c>
      <c r="B75" s="320" t="s">
        <v>198</v>
      </c>
      <c r="C75" s="317"/>
      <c r="D75" s="312">
        <v>24000</v>
      </c>
      <c r="E75" s="314" t="s">
        <v>240</v>
      </c>
      <c r="F75" s="131"/>
      <c r="G75" s="137"/>
      <c r="H75" s="186" t="s">
        <v>129</v>
      </c>
      <c r="I75" s="55"/>
      <c r="J75" s="52">
        <v>15000</v>
      </c>
      <c r="K75" s="118" t="s">
        <v>145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9" t="s">
        <v>77</v>
      </c>
      <c r="B76" s="310" t="s">
        <v>129</v>
      </c>
      <c r="C76" s="311"/>
      <c r="D76" s="312">
        <v>15000</v>
      </c>
      <c r="E76" s="314" t="s">
        <v>145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9" t="s">
        <v>77</v>
      </c>
      <c r="B77" s="310" t="s">
        <v>69</v>
      </c>
      <c r="C77" s="311">
        <v>1761236031</v>
      </c>
      <c r="D77" s="315">
        <v>7000</v>
      </c>
      <c r="E77" s="316" t="s">
        <v>99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188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9" t="s">
        <v>77</v>
      </c>
      <c r="B78" s="310" t="s">
        <v>108</v>
      </c>
      <c r="C78" s="311">
        <v>1309083520</v>
      </c>
      <c r="D78" s="312">
        <v>260000</v>
      </c>
      <c r="E78" s="316" t="s">
        <v>241</v>
      </c>
      <c r="F78" s="266"/>
      <c r="G78" s="137"/>
      <c r="H78" s="186" t="s">
        <v>161</v>
      </c>
      <c r="I78" s="55"/>
      <c r="J78" s="52">
        <v>15000</v>
      </c>
      <c r="K78" s="170" t="s">
        <v>189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9" t="s">
        <v>77</v>
      </c>
      <c r="B79" s="310" t="s">
        <v>194</v>
      </c>
      <c r="C79" s="317"/>
      <c r="D79" s="312">
        <v>13530</v>
      </c>
      <c r="E79" s="316" t="s">
        <v>245</v>
      </c>
      <c r="F79" s="131"/>
      <c r="G79" s="137"/>
      <c r="H79" s="186" t="s">
        <v>112</v>
      </c>
      <c r="I79" s="55"/>
      <c r="J79" s="52">
        <v>20000</v>
      </c>
      <c r="K79" s="170" t="s">
        <v>163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9" t="s">
        <v>77</v>
      </c>
      <c r="B80" s="310" t="s">
        <v>112</v>
      </c>
      <c r="C80" s="311"/>
      <c r="D80" s="312">
        <v>20000</v>
      </c>
      <c r="E80" s="316" t="s">
        <v>163</v>
      </c>
      <c r="F80" s="137"/>
      <c r="G80" s="137"/>
      <c r="H80" s="186" t="s">
        <v>147</v>
      </c>
      <c r="I80" s="55"/>
      <c r="J80" s="52">
        <v>5000</v>
      </c>
      <c r="K80" s="170" t="s">
        <v>189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9" t="s">
        <v>77</v>
      </c>
      <c r="B81" s="310" t="s">
        <v>161</v>
      </c>
      <c r="C81" s="311"/>
      <c r="D81" s="312">
        <v>28540</v>
      </c>
      <c r="E81" s="313" t="s">
        <v>196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170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8" t="s">
        <v>101</v>
      </c>
      <c r="B82" s="319" t="s">
        <v>147</v>
      </c>
      <c r="C82" s="311"/>
      <c r="D82" s="312">
        <v>7000</v>
      </c>
      <c r="E82" s="316" t="s">
        <v>240</v>
      </c>
      <c r="F82" s="131"/>
      <c r="G82" s="137"/>
      <c r="H82" s="186" t="s">
        <v>146</v>
      </c>
      <c r="I82" s="55"/>
      <c r="J82" s="52">
        <v>20000</v>
      </c>
      <c r="K82" s="170" t="s">
        <v>182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9" t="s">
        <v>101</v>
      </c>
      <c r="B83" s="310" t="s">
        <v>102</v>
      </c>
      <c r="C83" s="311">
        <v>1789726772</v>
      </c>
      <c r="D83" s="312">
        <v>57000</v>
      </c>
      <c r="E83" s="316" t="s">
        <v>247</v>
      </c>
      <c r="F83" s="131"/>
      <c r="G83" s="137"/>
      <c r="H83" s="186" t="s">
        <v>128</v>
      </c>
      <c r="I83" s="55"/>
      <c r="J83" s="52">
        <v>4000</v>
      </c>
      <c r="K83" s="170" t="s">
        <v>186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9" t="s">
        <v>101</v>
      </c>
      <c r="B84" s="321" t="s">
        <v>146</v>
      </c>
      <c r="C84" s="311"/>
      <c r="D84" s="312">
        <v>25000</v>
      </c>
      <c r="E84" s="316" t="s">
        <v>247</v>
      </c>
      <c r="F84" s="263"/>
      <c r="G84" s="137"/>
      <c r="H84" s="186" t="s">
        <v>174</v>
      </c>
      <c r="I84" s="55"/>
      <c r="J84" s="52">
        <v>1000</v>
      </c>
      <c r="K84" s="170" t="s">
        <v>186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9" t="s">
        <v>127</v>
      </c>
      <c r="B85" s="321" t="s">
        <v>128</v>
      </c>
      <c r="C85" s="311"/>
      <c r="D85" s="312">
        <v>51660</v>
      </c>
      <c r="E85" s="316" t="s">
        <v>247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151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9" t="s">
        <v>110</v>
      </c>
      <c r="B86" s="310" t="s">
        <v>111</v>
      </c>
      <c r="C86" s="311">
        <v>1729190349</v>
      </c>
      <c r="D86" s="312">
        <v>59000</v>
      </c>
      <c r="E86" s="316" t="s">
        <v>238</v>
      </c>
      <c r="F86" s="131"/>
      <c r="G86" s="137"/>
      <c r="H86" s="186" t="s">
        <v>185</v>
      </c>
      <c r="I86" s="55"/>
      <c r="J86" s="52">
        <v>1330</v>
      </c>
      <c r="K86" s="170" t="s">
        <v>182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9" t="s">
        <v>110</v>
      </c>
      <c r="B87" s="310" t="s">
        <v>233</v>
      </c>
      <c r="C87" s="311"/>
      <c r="D87" s="312">
        <v>10000</v>
      </c>
      <c r="E87" s="314" t="s">
        <v>241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166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9"/>
      <c r="B88" s="320"/>
      <c r="C88" s="311"/>
      <c r="D88" s="312"/>
      <c r="E88" s="314"/>
      <c r="F88" s="266"/>
      <c r="G88" s="137"/>
      <c r="H88" s="186" t="s">
        <v>43</v>
      </c>
      <c r="I88" s="55">
        <v>1739992171</v>
      </c>
      <c r="J88" s="52">
        <v>7500</v>
      </c>
      <c r="K88" s="170" t="s">
        <v>188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9"/>
      <c r="B89" s="310"/>
      <c r="C89" s="311"/>
      <c r="D89" s="312"/>
      <c r="E89" s="316"/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169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2"/>
      <c r="B90" s="310"/>
      <c r="C90" s="311"/>
      <c r="D90" s="312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2"/>
      <c r="B91" s="310"/>
      <c r="C91" s="311"/>
      <c r="D91" s="312"/>
      <c r="E91" s="313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9"/>
      <c r="B92" s="310"/>
      <c r="C92" s="311"/>
      <c r="D92" s="312"/>
      <c r="E92" s="314"/>
      <c r="F92" s="266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9"/>
      <c r="B93" s="310"/>
      <c r="C93" s="311"/>
      <c r="D93" s="312"/>
      <c r="E93" s="316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9"/>
      <c r="B94" s="310"/>
      <c r="C94" s="311"/>
      <c r="D94" s="312"/>
      <c r="E94" s="314"/>
      <c r="F94" s="266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9"/>
      <c r="B95" s="310"/>
      <c r="C95" s="311"/>
      <c r="D95" s="312"/>
      <c r="E95" s="313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9"/>
      <c r="B96" s="310"/>
      <c r="C96" s="311"/>
      <c r="D96" s="312"/>
      <c r="E96" s="314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9"/>
      <c r="B97" s="310"/>
      <c r="C97" s="311"/>
      <c r="D97" s="312"/>
      <c r="E97" s="314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184</v>
      </c>
      <c r="B114" s="54" t="s">
        <v>244</v>
      </c>
      <c r="C114" s="118"/>
      <c r="D114" s="207">
        <v>330</v>
      </c>
      <c r="E114" s="178" t="s">
        <v>209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218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220</v>
      </c>
      <c r="C116" s="118">
        <v>1739992171</v>
      </c>
      <c r="D116" s="207">
        <v>7500</v>
      </c>
      <c r="E116" s="178" t="s">
        <v>188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169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58" t="s">
        <v>27</v>
      </c>
      <c r="B119" s="359"/>
      <c r="C119" s="370"/>
      <c r="D119" s="208">
        <f>SUM(D37:D118)</f>
        <v>3070840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58" t="s">
        <v>28</v>
      </c>
      <c r="B121" s="359"/>
      <c r="C121" s="359"/>
      <c r="D121" s="208">
        <f>D119+M121</f>
        <v>3070840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2:E88">
    <sortCondition ref="A71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3"/>
  <sheetViews>
    <sheetView tabSelected="1" zoomScaleNormal="100" workbookViewId="0">
      <selection activeCell="I5" sqref="I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4" t="s">
        <v>44</v>
      </c>
      <c r="B1" s="375"/>
      <c r="C1" s="375"/>
      <c r="D1" s="375"/>
      <c r="E1" s="376"/>
      <c r="F1" s="5"/>
      <c r="G1" s="5"/>
    </row>
    <row r="2" spans="1:25" ht="21.75">
      <c r="A2" s="380" t="s">
        <v>57</v>
      </c>
      <c r="B2" s="381"/>
      <c r="C2" s="381"/>
      <c r="D2" s="381"/>
      <c r="E2" s="382"/>
      <c r="F2" s="5"/>
      <c r="G2" s="5"/>
    </row>
    <row r="3" spans="1:25" ht="23.25">
      <c r="A3" s="377" t="s">
        <v>248</v>
      </c>
      <c r="B3" s="378"/>
      <c r="C3" s="378"/>
      <c r="D3" s="378"/>
      <c r="E3" s="37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3" t="s">
        <v>94</v>
      </c>
      <c r="B4" s="384"/>
      <c r="C4" s="258"/>
      <c r="D4" s="385" t="s">
        <v>93</v>
      </c>
      <c r="E4" s="38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6568131.7937000003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354481.79170000018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55</v>
      </c>
      <c r="E7" s="240">
        <v>65065.997999999672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9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66040</v>
      </c>
      <c r="C9" s="40"/>
      <c r="D9" s="39" t="s">
        <v>11</v>
      </c>
      <c r="E9" s="240">
        <v>3070840</v>
      </c>
      <c r="F9" s="7"/>
      <c r="G9" s="111"/>
      <c r="H9" s="7"/>
      <c r="I9" s="27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157</v>
      </c>
      <c r="B10" s="244">
        <v>0</v>
      </c>
      <c r="C10" s="40"/>
      <c r="D10" s="39" t="s">
        <v>246</v>
      </c>
      <c r="E10" s="242">
        <v>-1368865</v>
      </c>
      <c r="F10" s="7"/>
      <c r="G10" s="232"/>
      <c r="H10" s="7"/>
      <c r="I10" s="28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7" t="s">
        <v>120</v>
      </c>
      <c r="B11" s="338">
        <f>B6-B9-B10</f>
        <v>288441.79170000018</v>
      </c>
      <c r="C11" s="40"/>
      <c r="D11" s="330"/>
      <c r="E11" s="242"/>
      <c r="F11" s="7"/>
      <c r="G11" s="232"/>
      <c r="H11" s="7"/>
      <c r="I11" s="279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 t="s">
        <v>230</v>
      </c>
      <c r="B12" s="244">
        <v>90069</v>
      </c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77" t="s">
        <v>231</v>
      </c>
      <c r="B13" s="278">
        <f>B11+B12</f>
        <v>378510.79170000018</v>
      </c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2"/>
      <c r="B14" s="333"/>
      <c r="C14" s="331"/>
      <c r="D14" s="39" t="s">
        <v>118</v>
      </c>
      <c r="E14" s="240">
        <v>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6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9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B5+B13+B15</f>
        <v>8378510.7916999999</v>
      </c>
      <c r="C17" s="40"/>
      <c r="D17" s="40" t="s">
        <v>7</v>
      </c>
      <c r="E17" s="243">
        <f>SUM(E5:E16)</f>
        <v>8378510.7916999999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2"/>
      <c r="B18" s="283" t="s">
        <v>12</v>
      </c>
      <c r="C18" s="284"/>
      <c r="D18" s="284"/>
      <c r="E18" s="285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1" t="s">
        <v>14</v>
      </c>
      <c r="B19" s="372"/>
      <c r="C19" s="372"/>
      <c r="D19" s="372"/>
      <c r="E19" s="37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4" t="s">
        <v>140</v>
      </c>
      <c r="B20" s="325">
        <v>106210</v>
      </c>
      <c r="C20" s="326"/>
      <c r="D20" s="327" t="s">
        <v>130</v>
      </c>
      <c r="E20" s="328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144</v>
      </c>
      <c r="B21" s="45">
        <v>17510</v>
      </c>
      <c r="C21" s="39"/>
      <c r="D21" s="260" t="s">
        <v>133</v>
      </c>
      <c r="E21" s="261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8" t="s">
        <v>143</v>
      </c>
      <c r="B22" s="269">
        <v>17800</v>
      </c>
      <c r="C22" s="39"/>
      <c r="D22" s="260" t="s">
        <v>132</v>
      </c>
      <c r="E22" s="261">
        <v>528960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142</v>
      </c>
      <c r="B23" s="45">
        <v>21440</v>
      </c>
      <c r="C23" s="39"/>
      <c r="D23" s="260" t="s">
        <v>131</v>
      </c>
      <c r="E23" s="261">
        <v>501000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237</v>
      </c>
      <c r="B24" s="45">
        <v>22540</v>
      </c>
      <c r="C24" s="39"/>
      <c r="D24" s="260" t="s">
        <v>224</v>
      </c>
      <c r="E24" s="261">
        <v>173470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216</v>
      </c>
      <c r="B25" s="120">
        <v>20000</v>
      </c>
      <c r="C25" s="39"/>
      <c r="D25" s="260" t="s">
        <v>134</v>
      </c>
      <c r="E25" s="261">
        <v>90960</v>
      </c>
      <c r="K25" s="1" t="s">
        <v>133</v>
      </c>
      <c r="L25" s="1">
        <v>599450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141</v>
      </c>
      <c r="B26" s="45">
        <v>24160</v>
      </c>
      <c r="C26" s="121"/>
      <c r="D26" s="260" t="s">
        <v>136</v>
      </c>
      <c r="E26" s="261">
        <v>65900</v>
      </c>
      <c r="G26" s="33"/>
      <c r="K26" s="1" t="s">
        <v>132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150</v>
      </c>
      <c r="B27" s="120">
        <v>17000</v>
      </c>
      <c r="C27" s="121"/>
      <c r="D27" s="260" t="s">
        <v>137</v>
      </c>
      <c r="E27" s="261">
        <v>83830</v>
      </c>
      <c r="G27" s="33"/>
      <c r="K27" s="1" t="s">
        <v>131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214</v>
      </c>
      <c r="B28" s="120">
        <v>24000</v>
      </c>
      <c r="C28" s="121"/>
      <c r="D28" s="260" t="s">
        <v>135</v>
      </c>
      <c r="E28" s="261">
        <v>33190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165</v>
      </c>
      <c r="B29" s="45">
        <v>20000</v>
      </c>
      <c r="C29" s="121"/>
      <c r="D29" s="260" t="s">
        <v>215</v>
      </c>
      <c r="E29" s="261">
        <v>25660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148</v>
      </c>
      <c r="B30" s="120">
        <v>15000</v>
      </c>
      <c r="C30" s="121"/>
      <c r="D30" s="260" t="s">
        <v>149</v>
      </c>
      <c r="E30" s="261">
        <v>25000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199</v>
      </c>
      <c r="B31" s="120">
        <v>28540</v>
      </c>
      <c r="C31" s="121"/>
      <c r="D31" s="260" t="s">
        <v>139</v>
      </c>
      <c r="E31" s="261">
        <v>57000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42" t="s">
        <v>138</v>
      </c>
      <c r="B32" s="45">
        <v>240000</v>
      </c>
      <c r="C32" s="121"/>
      <c r="D32" s="260" t="s">
        <v>208</v>
      </c>
      <c r="E32" s="261">
        <v>16000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195</v>
      </c>
      <c r="B33" s="120">
        <v>15530</v>
      </c>
      <c r="C33" s="121"/>
      <c r="D33" s="260" t="s">
        <v>201</v>
      </c>
      <c r="E33" s="261">
        <v>51660</v>
      </c>
      <c r="G33" s="16"/>
      <c r="K33" s="1" t="s">
        <v>136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34" t="s">
        <v>234</v>
      </c>
      <c r="B34" s="335">
        <v>22000</v>
      </c>
      <c r="C34" s="323"/>
      <c r="D34" s="271" t="s">
        <v>152</v>
      </c>
      <c r="E34" s="272">
        <v>59000</v>
      </c>
      <c r="G34" s="16"/>
      <c r="K34" s="1" t="s">
        <v>137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</sheetData>
  <sortState ref="A21:B35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2022-09-28T19:41:17Z</dcterms:modified>
</cp:coreProperties>
</file>