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5.06.2022\"/>
    </mc:Choice>
  </mc:AlternateContent>
  <bookViews>
    <workbookView xWindow="-120" yWindow="-120" windowWidth="20730" windowHeight="11310" tabRatio="599" activeTab="2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7" i="14" l="1"/>
  <c r="C119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<sst xmlns="http://schemas.openxmlformats.org/spreadsheetml/2006/main" count="155" uniqueCount="110">
  <si>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</si>
  <si>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</si>
  <si>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</si>
  <si>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</si>
  <si>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</si>
  <si>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</si>
  <si>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</si>
  <si>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</si>
  <si>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</si>
  <si>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</si>
  <si>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</si>
  <si>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</si>
  <si>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</si>
  <si>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</si>
  <si>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</si>
  <si>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</si>
  <si>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</si>
  <si>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</si>
  <si>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</si>
  <si>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</si>
  <si>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</si>
  <si>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</si>
  <si>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</si>
  <si>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</si>
  <si>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</si>
  <si>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</si>
  <si>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</si>
  <si>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</si>
  <si>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</si>
  <si>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</si>
  <si>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</si>
  <si>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</si>
  <si>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</si>
  <si>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</si>
  <si>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</si>
  <si>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</si>
  <si>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</si>
  <si>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</si>
  <si>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</si>
  <si>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</si>
  <si>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</si>
  <si>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</si>
  <si>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</si>
  <si>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</si>
  <si>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</si>
  <si>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</si>
  <si>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</si>
  <si>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</si>
  <si>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</si>
  <si>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</si>
  <si>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</si>
  <si>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Bank</t>
  </si>
  <si>
    <t>Opening Capital</t>
  </si>
  <si>
    <t>Distributor: REALME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</si>
  <si>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</si>
  <si>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</si>
  <si>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</si>
  <si>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</si>
  <si>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</si>
  <si>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</si>
  <si>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</si>
  <si>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</si>
  <si>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</si>
  <si>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</si>
  <si>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</si>
  <si>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</si>
  <si>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</si>
  <si>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</si>
  <si>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</si>
  <si>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</si>
  <si>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</si>
  <si>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</si>
  <si>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</si>
  <si>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</si>
  <si>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</si>
  <si>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</si>
  <si>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</si>
  <si>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</si>
  <si>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</si>
  <si>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</si>
  <si>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</si>
  <si>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</si>
  <si>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</si>
  <si>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</si>
  <si>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</si>
  <si>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</si>
  <si>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</si>
  <si>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</si>
  <si>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</si>
  <si>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</si>
  <si>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</si>
  <si>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</si>
  <si>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</si>
  <si>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</si>
  <si>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</si>
  <si>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</si>
  <si>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</si>
  <si>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</si>
  <si>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</si>
  <si>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</si>
  <si>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Symphony(-)</t>
  </si>
  <si>
    <t>21.06.2022</t>
  </si>
  <si>
    <t>22.06.2022</t>
  </si>
  <si>
    <t>Hirok bariola</t>
  </si>
  <si>
    <t>23.06.2022</t>
  </si>
  <si>
    <t>25.06.2022</t>
  </si>
  <si>
    <t>Usha Electronics</t>
  </si>
  <si>
    <t>Date:25.06.2022</t>
  </si>
  <si>
    <t>D=Usha Electronics</t>
  </si>
  <si>
    <t>N=Desh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</si>
</sst>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5" workbookViewId="0">
      <selection activeCell="G21" sqref="G2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76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80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81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83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84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84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85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86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87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88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88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88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94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95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96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97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98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99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 t="s">
        <v>101</v>
      </c>
      <c r="C25" s="19">
        <v>0</v>
      </c>
      <c r="D25" s="19">
        <v>0</v>
      </c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 t="s">
        <v>102</v>
      </c>
      <c r="C26" s="19">
        <v>0</v>
      </c>
      <c r="D26" s="19">
        <v>0</v>
      </c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 t="s">
        <v>104</v>
      </c>
      <c r="C27" s="19">
        <v>0</v>
      </c>
      <c r="D27" s="19">
        <v>1500000</v>
      </c>
      <c r="E27" s="21">
        <f t="shared" si="0"/>
        <v>2542807</v>
      </c>
      <c r="F27" s="1"/>
      <c r="G27" s="1"/>
      <c r="H27" s="1"/>
      <c r="I27" s="15"/>
      <c r="J27" s="15"/>
    </row>
    <row r="28" spans="1:10">
      <c r="A28" s="15"/>
      <c r="B28" s="20" t="s">
        <v>105</v>
      </c>
      <c r="C28" s="19">
        <v>0</v>
      </c>
      <c r="D28" s="19">
        <v>0</v>
      </c>
      <c r="E28" s="21">
        <f t="shared" si="0"/>
        <v>2542807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2542807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2542807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2542807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2542807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2542807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2542807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2542807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2542807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2542807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2542807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2542807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2542807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2542807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2542807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2542807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2542807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2542807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2542807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2542807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2542807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2542807</v>
      </c>
      <c r="F49" s="1"/>
      <c r="G49" s="15"/>
    </row>
    <row r="50" spans="2:7">
      <c r="B50" s="20"/>
      <c r="C50" s="19"/>
      <c r="D50" s="19"/>
      <c r="E50" s="21">
        <f t="shared" si="0"/>
        <v>2542807</v>
      </c>
      <c r="F50" s="1"/>
      <c r="G50" s="15"/>
    </row>
    <row r="51" spans="2:7">
      <c r="B51" s="20"/>
      <c r="C51" s="19"/>
      <c r="D51" s="19"/>
      <c r="E51" s="21">
        <f t="shared" si="0"/>
        <v>2542807</v>
      </c>
      <c r="F51" s="1"/>
      <c r="G51" s="15"/>
    </row>
    <row r="52" spans="2:7">
      <c r="B52" s="25"/>
      <c r="C52" s="21">
        <f>SUM(C6:C51)</f>
        <v>7562807</v>
      </c>
      <c r="D52" s="21">
        <f>SUM(D6:D51)</f>
        <v>5020000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O39" sqref="O39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62" customFormat="1" ht="18">
      <c r="A2" s="234" t="s">
        <v>35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3" customFormat="1" ht="16.5" thickBot="1">
      <c r="A3" s="235" t="s">
        <v>77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5" customFormat="1">
      <c r="A4" s="238" t="s">
        <v>22</v>
      </c>
      <c r="B4" s="240" t="s">
        <v>23</v>
      </c>
      <c r="C4" s="227" t="s">
        <v>24</v>
      </c>
      <c r="D4" s="227" t="s">
        <v>25</v>
      </c>
      <c r="E4" s="227" t="s">
        <v>26</v>
      </c>
      <c r="F4" s="227" t="s">
        <v>72</v>
      </c>
      <c r="G4" s="227" t="s">
        <v>27</v>
      </c>
      <c r="H4" s="227" t="s">
        <v>68</v>
      </c>
      <c r="I4" s="227" t="s">
        <v>28</v>
      </c>
      <c r="J4" s="227" t="s">
        <v>29</v>
      </c>
      <c r="K4" s="227" t="s">
        <v>91</v>
      </c>
      <c r="L4" s="227" t="s">
        <v>79</v>
      </c>
      <c r="M4" s="227" t="s">
        <v>75</v>
      </c>
      <c r="N4" s="231" t="s">
        <v>54</v>
      </c>
      <c r="O4" s="229" t="s">
        <v>14</v>
      </c>
      <c r="P4" s="242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9"/>
      <c r="B5" s="241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32"/>
      <c r="O5" s="230"/>
      <c r="P5" s="243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78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80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81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82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83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84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85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86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87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88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93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94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95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96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97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 t="s">
        <v>98</v>
      </c>
      <c r="B21" s="81"/>
      <c r="C21" s="74"/>
      <c r="D21" s="82"/>
      <c r="E21" s="82"/>
      <c r="F21" s="82"/>
      <c r="G21" s="82">
        <v>70</v>
      </c>
      <c r="H21" s="82"/>
      <c r="I21" s="82">
        <v>50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200</v>
      </c>
      <c r="R21" s="79"/>
      <c r="S21" s="4"/>
    </row>
    <row r="22" spans="1:23" s="9" customFormat="1">
      <c r="A22" s="73" t="s">
        <v>99</v>
      </c>
      <c r="B22" s="81"/>
      <c r="C22" s="74"/>
      <c r="D22" s="82"/>
      <c r="E22" s="82"/>
      <c r="F22" s="82"/>
      <c r="G22" s="82">
        <v>50</v>
      </c>
      <c r="H22" s="82"/>
      <c r="I22" s="82">
        <v>70</v>
      </c>
      <c r="J22" s="82">
        <v>160</v>
      </c>
      <c r="K22" s="82"/>
      <c r="L22" s="82"/>
      <c r="M22" s="112"/>
      <c r="N22" s="82"/>
      <c r="O22" s="82"/>
      <c r="P22" s="84"/>
      <c r="Q22" s="78">
        <f t="shared" si="0"/>
        <v>280</v>
      </c>
      <c r="R22" s="79"/>
      <c r="S22" s="4"/>
    </row>
    <row r="23" spans="1:23" s="89" customFormat="1">
      <c r="A23" s="73" t="s">
        <v>101</v>
      </c>
      <c r="B23" s="81">
        <v>1000</v>
      </c>
      <c r="C23" s="74">
        <v>490</v>
      </c>
      <c r="D23" s="82"/>
      <c r="E23" s="82"/>
      <c r="F23" s="82"/>
      <c r="G23" s="82">
        <v>70</v>
      </c>
      <c r="H23" s="82"/>
      <c r="I23" s="82">
        <v>30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1750</v>
      </c>
      <c r="R23" s="88"/>
      <c r="S23" s="4"/>
    </row>
    <row r="24" spans="1:23" s="9" customFormat="1">
      <c r="A24" s="73" t="s">
        <v>102</v>
      </c>
      <c r="B24" s="81"/>
      <c r="C24" s="74"/>
      <c r="D24" s="82"/>
      <c r="E24" s="82"/>
      <c r="F24" s="82"/>
      <c r="G24" s="82">
        <v>50</v>
      </c>
      <c r="H24" s="82"/>
      <c r="I24" s="82">
        <v>170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380</v>
      </c>
      <c r="R24" s="79"/>
      <c r="S24" s="4"/>
      <c r="U24" s="90"/>
      <c r="V24" s="90"/>
      <c r="W24" s="90"/>
    </row>
    <row r="25" spans="1:23" s="89" customFormat="1">
      <c r="A25" s="73" t="s">
        <v>104</v>
      </c>
      <c r="B25" s="81"/>
      <c r="C25" s="74"/>
      <c r="D25" s="82"/>
      <c r="E25" s="82"/>
      <c r="F25" s="82"/>
      <c r="G25" s="82">
        <v>120</v>
      </c>
      <c r="H25" s="82"/>
      <c r="I25" s="82">
        <v>230</v>
      </c>
      <c r="J25" s="82">
        <v>160</v>
      </c>
      <c r="K25" s="82"/>
      <c r="L25" s="82"/>
      <c r="M25" s="112"/>
      <c r="N25" s="82"/>
      <c r="O25" s="82"/>
      <c r="P25" s="84"/>
      <c r="Q25" s="78">
        <f t="shared" si="0"/>
        <v>510</v>
      </c>
      <c r="R25" s="88"/>
      <c r="S25" s="4"/>
    </row>
    <row r="26" spans="1:23" s="9" customFormat="1">
      <c r="A26" s="73" t="s">
        <v>105</v>
      </c>
      <c r="B26" s="81">
        <v>500</v>
      </c>
      <c r="C26" s="74"/>
      <c r="D26" s="82"/>
      <c r="E26" s="82">
        <v>50</v>
      </c>
      <c r="F26" s="82"/>
      <c r="G26" s="82">
        <v>70</v>
      </c>
      <c r="H26" s="82"/>
      <c r="I26" s="82">
        <v>180</v>
      </c>
      <c r="J26" s="82">
        <v>160</v>
      </c>
      <c r="K26" s="82"/>
      <c r="L26" s="82"/>
      <c r="M26" s="112"/>
      <c r="N26" s="82"/>
      <c r="O26" s="82"/>
      <c r="P26" s="84"/>
      <c r="Q26" s="78">
        <f t="shared" si="0"/>
        <v>960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6100</v>
      </c>
      <c r="C37" s="100">
        <f t="shared" ref="C37:P37" si="1">SUM(C6:C36)</f>
        <v>1450</v>
      </c>
      <c r="D37" s="100">
        <f t="shared" si="1"/>
        <v>350</v>
      </c>
      <c r="E37" s="100">
        <f t="shared" si="1"/>
        <v>2620</v>
      </c>
      <c r="F37" s="100">
        <f t="shared" si="1"/>
        <v>0</v>
      </c>
      <c r="G37" s="100">
        <f>SUM(G6:G36)</f>
        <v>1390</v>
      </c>
      <c r="H37" s="100">
        <f t="shared" si="1"/>
        <v>0</v>
      </c>
      <c r="I37" s="100">
        <f t="shared" si="1"/>
        <v>1330</v>
      </c>
      <c r="J37" s="100">
        <f t="shared" si="1"/>
        <v>4240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20079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abSelected="1" topLeftCell="A31" zoomScale="120" zoomScaleNormal="120" workbookViewId="0">
      <selection activeCell="I41" sqref="I41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73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2"/>
      <c r="B5" s="135"/>
      <c r="C5" s="135"/>
      <c r="D5" s="135"/>
      <c r="E5" s="193">
        <f>C5+D5</f>
        <v>0</v>
      </c>
      <c r="F5" s="198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4"/>
      <c r="B6" s="39"/>
      <c r="C6" s="39"/>
      <c r="D6" s="39"/>
      <c r="E6" s="195">
        <f t="shared" ref="E6:E32" si="0">C6+D6</f>
        <v>0</v>
      </c>
      <c r="F6" s="199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4"/>
      <c r="B7" s="39"/>
      <c r="C7" s="39"/>
      <c r="D7" s="39"/>
      <c r="E7" s="195">
        <f t="shared" si="0"/>
        <v>0</v>
      </c>
      <c r="F7" s="199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4"/>
      <c r="B8" s="39"/>
      <c r="C8" s="39"/>
      <c r="D8" s="39"/>
      <c r="E8" s="195">
        <f t="shared" si="0"/>
        <v>0</v>
      </c>
      <c r="F8" s="200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4"/>
      <c r="B9" s="39"/>
      <c r="C9" s="39"/>
      <c r="D9" s="39"/>
      <c r="E9" s="195">
        <f t="shared" si="0"/>
        <v>0</v>
      </c>
      <c r="F9" s="201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4"/>
      <c r="B10" s="39"/>
      <c r="C10" s="39"/>
      <c r="D10" s="39"/>
      <c r="E10" s="195">
        <f t="shared" si="0"/>
        <v>0</v>
      </c>
      <c r="F10" s="202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4"/>
      <c r="B11" s="39"/>
      <c r="C11" s="39"/>
      <c r="D11" s="39"/>
      <c r="E11" s="195">
        <f t="shared" si="0"/>
        <v>0</v>
      </c>
      <c r="F11" s="200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4"/>
      <c r="B12" s="39"/>
      <c r="C12" s="39"/>
      <c r="D12" s="39"/>
      <c r="E12" s="195">
        <f t="shared" si="0"/>
        <v>0</v>
      </c>
      <c r="F12" s="200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4"/>
      <c r="B13" s="39"/>
      <c r="C13" s="39"/>
      <c r="D13" s="39"/>
      <c r="E13" s="195">
        <f t="shared" si="0"/>
        <v>0</v>
      </c>
      <c r="F13" s="202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4"/>
      <c r="B14" s="39"/>
      <c r="C14" s="39"/>
      <c r="D14" s="39"/>
      <c r="E14" s="195">
        <f t="shared" si="0"/>
        <v>0</v>
      </c>
      <c r="F14" s="201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4"/>
      <c r="B15" s="39"/>
      <c r="C15" s="39"/>
      <c r="D15" s="39"/>
      <c r="E15" s="195">
        <f t="shared" si="0"/>
        <v>0</v>
      </c>
      <c r="F15" s="200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4"/>
      <c r="B16" s="39"/>
      <c r="C16" s="39"/>
      <c r="D16" s="39"/>
      <c r="E16" s="195">
        <f t="shared" si="0"/>
        <v>0</v>
      </c>
      <c r="F16" s="200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4"/>
      <c r="B17" s="39"/>
      <c r="C17" s="39"/>
      <c r="D17" s="39"/>
      <c r="E17" s="195">
        <f t="shared" si="0"/>
        <v>0</v>
      </c>
      <c r="F17" s="199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4"/>
      <c r="B18" s="39"/>
      <c r="C18" s="39"/>
      <c r="D18" s="39"/>
      <c r="E18" s="195">
        <f t="shared" si="0"/>
        <v>0</v>
      </c>
      <c r="F18" s="202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4"/>
      <c r="B19" s="39"/>
      <c r="C19" s="39"/>
      <c r="D19" s="39"/>
      <c r="E19" s="195">
        <f t="shared" si="0"/>
        <v>0</v>
      </c>
      <c r="F19" s="201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4"/>
      <c r="B20" s="39"/>
      <c r="C20" s="39"/>
      <c r="D20" s="39"/>
      <c r="E20" s="195">
        <f t="shared" si="0"/>
        <v>0</v>
      </c>
      <c r="F20" s="199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4"/>
      <c r="B21" s="39"/>
      <c r="C21" s="39"/>
      <c r="D21" s="39"/>
      <c r="E21" s="195">
        <f t="shared" si="0"/>
        <v>0</v>
      </c>
      <c r="F21" s="199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4"/>
      <c r="B22" s="39"/>
      <c r="C22" s="39"/>
      <c r="D22" s="39"/>
      <c r="E22" s="195">
        <f>C22+D22</f>
        <v>0</v>
      </c>
      <c r="F22" s="199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4"/>
      <c r="B23" s="39"/>
      <c r="C23" s="39"/>
      <c r="D23" s="39"/>
      <c r="E23" s="195">
        <f t="shared" si="0"/>
        <v>0</v>
      </c>
      <c r="F23" s="199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4"/>
      <c r="B24" s="39"/>
      <c r="C24" s="39"/>
      <c r="D24" s="39"/>
      <c r="E24" s="195">
        <f t="shared" si="0"/>
        <v>0</v>
      </c>
      <c r="F24" s="199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4"/>
      <c r="B25" s="39"/>
      <c r="C25" s="39"/>
      <c r="D25" s="39"/>
      <c r="E25" s="195">
        <f t="shared" si="0"/>
        <v>0</v>
      </c>
      <c r="F25" s="201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4"/>
      <c r="B26" s="39"/>
      <c r="C26" s="39"/>
      <c r="D26" s="39"/>
      <c r="E26" s="195">
        <f t="shared" si="0"/>
        <v>0</v>
      </c>
      <c r="F26" s="203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4"/>
      <c r="B27" s="39"/>
      <c r="C27" s="39"/>
      <c r="D27" s="39"/>
      <c r="E27" s="195">
        <f t="shared" si="0"/>
        <v>0</v>
      </c>
      <c r="F27" s="201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4"/>
      <c r="B28" s="39"/>
      <c r="C28" s="39"/>
      <c r="D28" s="39"/>
      <c r="E28" s="195">
        <f t="shared" si="0"/>
        <v>0</v>
      </c>
      <c r="F28" s="201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4"/>
      <c r="B29" s="39"/>
      <c r="C29" s="39"/>
      <c r="D29" s="39"/>
      <c r="E29" s="195">
        <f t="shared" si="0"/>
        <v>0</v>
      </c>
      <c r="F29" s="201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4"/>
      <c r="B30" s="39"/>
      <c r="C30" s="39"/>
      <c r="D30" s="39"/>
      <c r="E30" s="195">
        <f t="shared" si="0"/>
        <v>0</v>
      </c>
      <c r="F30" s="200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4"/>
      <c r="B31" s="39"/>
      <c r="C31" s="39"/>
      <c r="D31" s="39"/>
      <c r="E31" s="195">
        <f t="shared" si="0"/>
        <v>0</v>
      </c>
      <c r="F31" s="200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4"/>
      <c r="B32" s="39"/>
      <c r="C32" s="39"/>
      <c r="D32" s="39">
        <v>-778290</v>
      </c>
      <c r="E32" s="195">
        <f t="shared" si="0"/>
        <v>-778290</v>
      </c>
      <c r="F32" s="200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4" t="s">
        <v>3</v>
      </c>
      <c r="B33" s="205">
        <f>SUM(B5:B32)</f>
        <v>0</v>
      </c>
      <c r="C33" s="205"/>
      <c r="D33" s="205"/>
      <c r="E33" s="206">
        <f>SUM(E5:E32)</f>
        <v>-778290</v>
      </c>
      <c r="F33" s="207">
        <f>B33-E33</f>
        <v>778290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6"/>
      <c r="B34" s="41"/>
      <c r="C34" s="41"/>
      <c r="D34" s="41"/>
      <c r="E34" s="197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F33-C119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4" t="s">
        <v>46</v>
      </c>
      <c r="C37" s="182">
        <v>1800</v>
      </c>
      <c r="D37" s="185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90</v>
      </c>
      <c r="B38" s="177"/>
      <c r="C38" s="178">
        <v>112340</v>
      </c>
      <c r="D38" s="180" t="s">
        <v>105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60</v>
      </c>
      <c r="B39" s="177" t="s">
        <v>44</v>
      </c>
      <c r="C39" s="178">
        <v>4500</v>
      </c>
      <c r="D39" s="179" t="s">
        <v>62</v>
      </c>
      <c r="E39" s="41"/>
      <c r="F39" s="42"/>
      <c r="G39" s="223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61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60000</v>
      </c>
      <c r="D41" s="180" t="s">
        <v>104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101</v>
      </c>
      <c r="F42" s="42"/>
      <c r="G42" s="55"/>
      <c r="H42" s="38"/>
      <c r="I42" s="116"/>
      <c r="J42" s="17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63</v>
      </c>
      <c r="B43" s="177" t="s">
        <v>74</v>
      </c>
      <c r="C43" s="178">
        <v>1000</v>
      </c>
      <c r="D43" s="179" t="s">
        <v>69</v>
      </c>
      <c r="E43" s="42"/>
      <c r="F43" s="116"/>
      <c r="G43" s="116"/>
      <c r="H43" s="116"/>
      <c r="I43" s="116"/>
      <c r="J43" s="17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65</v>
      </c>
      <c r="B44" s="177"/>
      <c r="C44" s="178">
        <v>87300</v>
      </c>
      <c r="D44" s="186" t="s">
        <v>104</v>
      </c>
      <c r="E44" s="41"/>
      <c r="G44" s="116"/>
      <c r="H44" s="116"/>
      <c r="I44" s="116"/>
      <c r="J44" s="17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56</v>
      </c>
      <c r="B45" s="177"/>
      <c r="C45" s="178">
        <v>97590</v>
      </c>
      <c r="D45" s="179" t="s">
        <v>105</v>
      </c>
      <c r="E45" s="41"/>
      <c r="G45" s="116"/>
      <c r="H45" s="116"/>
      <c r="I45" s="116"/>
      <c r="J45" s="17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89</v>
      </c>
      <c r="B46" s="177"/>
      <c r="C46" s="178">
        <v>300</v>
      </c>
      <c r="D46" s="180" t="s">
        <v>88</v>
      </c>
      <c r="E46" s="41"/>
      <c r="F46" s="209"/>
      <c r="G46" s="116"/>
      <c r="H46" s="116"/>
      <c r="I46" s="116"/>
      <c r="J46" s="17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70</v>
      </c>
      <c r="B47" s="177"/>
      <c r="C47" s="178">
        <v>34000</v>
      </c>
      <c r="D47" s="179" t="s">
        <v>88</v>
      </c>
      <c r="E47" s="41"/>
      <c r="G47" s="116"/>
      <c r="H47" s="116"/>
      <c r="I47" s="116"/>
      <c r="J47" s="17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103</v>
      </c>
      <c r="B48" s="177"/>
      <c r="C48" s="178">
        <v>30000</v>
      </c>
      <c r="D48" s="179" t="s">
        <v>99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106</v>
      </c>
      <c r="B49" s="177"/>
      <c r="C49" s="178">
        <v>65000</v>
      </c>
      <c r="D49" s="179" t="s">
        <v>105</v>
      </c>
      <c r="E49" s="41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</row>
    <row r="50" spans="1:50" ht="14.25">
      <c r="A50" s="177"/>
      <c r="B50" s="177"/>
      <c r="C50" s="178"/>
      <c r="D50" s="179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80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3.5" thickBot="1">
      <c r="A55" s="157"/>
      <c r="B55" s="18"/>
      <c r="C55" s="156"/>
      <c r="D55" s="158"/>
      <c r="E55" s="41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</row>
    <row r="56" spans="1:50" ht="13.5" hidden="1" thickBot="1">
      <c r="A56" s="159"/>
      <c r="B56" s="160"/>
      <c r="C56" s="161"/>
      <c r="D56" s="162"/>
      <c r="E56" s="41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</row>
    <row r="57" spans="1:50" ht="13.5" hidden="1" thickBot="1">
      <c r="A57" s="159"/>
      <c r="B57" s="18"/>
      <c r="C57" s="161"/>
      <c r="D57" s="163"/>
      <c r="E57" s="41"/>
      <c r="F57" s="116"/>
      <c r="G57" s="116"/>
      <c r="H57" s="116"/>
      <c r="I57" s="116"/>
      <c r="J57" s="116"/>
      <c r="K57" s="116"/>
      <c r="L57" s="116"/>
      <c r="M57" s="116"/>
      <c r="N57" s="41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4"/>
      <c r="B58" s="155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5"/>
      <c r="B59" s="18"/>
      <c r="C59" s="161"/>
      <c r="D59" s="166"/>
      <c r="E59" s="41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8"/>
      <c r="C60" s="161"/>
      <c r="D60" s="155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59"/>
      <c r="B61" s="18"/>
      <c r="C61" s="161"/>
      <c r="D61" s="163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67"/>
      <c r="C62" s="161"/>
      <c r="D62" s="163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59"/>
      <c r="B64" s="18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6"/>
      <c r="E65" s="42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2.75" hidden="1" customHeight="1">
      <c r="A66" s="168"/>
      <c r="B66" s="168"/>
      <c r="C66" s="161"/>
      <c r="D66" s="166"/>
      <c r="E66" s="47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1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3.5" hidden="1" thickBot="1">
      <c r="A68" s="159"/>
      <c r="B68" s="155"/>
      <c r="C68" s="161"/>
      <c r="D68" s="166"/>
      <c r="E68" s="41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55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6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5"/>
      <c r="B72" s="18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5"/>
      <c r="B73" s="18"/>
      <c r="C73" s="161"/>
      <c r="D73" s="16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59"/>
      <c r="B74" s="18"/>
      <c r="C74" s="161"/>
      <c r="D74" s="155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59"/>
      <c r="B75" s="18"/>
      <c r="C75" s="161"/>
      <c r="D75" s="163"/>
      <c r="E75" s="42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63"/>
      <c r="E76" s="42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5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6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59"/>
      <c r="B79" s="18"/>
      <c r="C79" s="161"/>
      <c r="D79" s="163"/>
      <c r="E79" s="41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3"/>
      <c r="E80" s="41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56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55"/>
      <c r="C84" s="161"/>
      <c r="D84" s="166"/>
      <c r="E84" s="41"/>
      <c r="F84" s="116"/>
      <c r="G84" s="41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41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8"/>
      <c r="C86" s="161"/>
      <c r="D86" s="163"/>
      <c r="E86" s="42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5"/>
      <c r="B87" s="166"/>
      <c r="C87" s="161"/>
      <c r="D87" s="163"/>
      <c r="E87" s="42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5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59"/>
      <c r="B89" s="18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59"/>
      <c r="B90" s="155"/>
      <c r="C90" s="161"/>
      <c r="D90" s="15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1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1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5"/>
      <c r="B93" s="18"/>
      <c r="C93" s="161"/>
      <c r="D93" s="166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8"/>
      <c r="C94" s="161"/>
      <c r="D94" s="16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59"/>
      <c r="B95" s="155"/>
      <c r="C95" s="161"/>
      <c r="D95" s="155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5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8"/>
      <c r="C97" s="161"/>
      <c r="D97" s="163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55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55"/>
      <c r="C99" s="161"/>
      <c r="D99" s="15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8"/>
      <c r="C102" s="161"/>
      <c r="D102" s="163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55"/>
      <c r="C104" s="161"/>
      <c r="D104" s="15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69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55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8"/>
      <c r="C109" s="161"/>
      <c r="D109" s="163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55"/>
      <c r="C111" s="161"/>
      <c r="D111" s="15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5"/>
      <c r="B114" s="169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70"/>
      <c r="B116" s="171"/>
      <c r="C116" s="172"/>
      <c r="D116" s="173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5.75" thickBot="1">
      <c r="A117" s="244" t="s">
        <v>20</v>
      </c>
      <c r="B117" s="245"/>
      <c r="C117" s="175">
        <f>SUM(C37:C116)</f>
        <v>778290</v>
      </c>
      <c r="D117" s="17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thickBot="1">
      <c r="A118" s="57"/>
      <c r="B118" s="58"/>
      <c r="C118" s="131"/>
      <c r="D118" s="58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3.5" thickBot="1">
      <c r="A119" s="246" t="s">
        <v>21</v>
      </c>
      <c r="B119" s="247"/>
      <c r="C119" s="133">
        <f>C117</f>
        <v>778290</v>
      </c>
      <c r="D119" s="132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s="56" customFormat="1">
      <c r="A120" s="27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>
      <c r="A121" s="27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</row>
    <row r="123" spans="1:50">
      <c r="F123" s="116"/>
      <c r="G123" s="116"/>
      <c r="H123" s="116"/>
      <c r="I123" s="116"/>
      <c r="J123" s="116"/>
      <c r="K123" s="116"/>
      <c r="L123" s="116"/>
      <c r="M123" s="116"/>
    </row>
    <row r="124" spans="1:50">
      <c r="A124" s="154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A125" s="154"/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0">
      <c r="A129" s="154"/>
      <c r="F129" s="116"/>
      <c r="G129" s="116"/>
      <c r="H129" s="116"/>
      <c r="I129" s="116"/>
      <c r="J129" s="116"/>
    </row>
    <row r="130" spans="1:10">
      <c r="A130" s="154"/>
      <c r="F130" s="116"/>
      <c r="G130" s="116"/>
      <c r="H130" s="116"/>
      <c r="I130" s="116"/>
      <c r="J130" s="116"/>
    </row>
    <row r="131" spans="1:10">
      <c r="A131" s="154"/>
      <c r="F131" s="116"/>
      <c r="G131" s="116"/>
      <c r="H131" s="116"/>
      <c r="I131" s="116"/>
      <c r="J131" s="116"/>
    </row>
    <row r="132" spans="1:10">
      <c r="A132" s="154"/>
      <c r="F132" s="116"/>
      <c r="G132" s="116"/>
      <c r="H132" s="116"/>
      <c r="I132" s="116"/>
      <c r="J132" s="116"/>
    </row>
    <row r="133" spans="1:10">
      <c r="A133" s="154"/>
      <c r="F133" s="116"/>
      <c r="G133" s="116"/>
      <c r="H133" s="116"/>
      <c r="I133" s="116"/>
      <c r="J133" s="116"/>
    </row>
    <row r="134" spans="1:10">
      <c r="A134" s="154"/>
      <c r="F134" s="116"/>
      <c r="G134" s="116"/>
      <c r="H134" s="116"/>
      <c r="I134" s="116"/>
      <c r="J134" s="116"/>
    </row>
    <row r="135" spans="1:10">
      <c r="A135" s="154"/>
      <c r="F135" s="116"/>
      <c r="G135" s="116"/>
      <c r="H135" s="116"/>
      <c r="I135" s="116"/>
      <c r="J135" s="116"/>
    </row>
    <row r="136" spans="1:10">
      <c r="F136" s="116"/>
      <c r="G136" s="116"/>
      <c r="H136" s="116"/>
      <c r="I136" s="116"/>
      <c r="J136" s="116"/>
    </row>
    <row r="137" spans="1:10">
      <c r="F137" s="116"/>
      <c r="G137" s="116"/>
      <c r="H137" s="116"/>
      <c r="I137" s="116"/>
      <c r="J137" s="116"/>
    </row>
    <row r="138" spans="1:10">
      <c r="A138" s="154"/>
      <c r="H138" s="36"/>
    </row>
    <row r="139" spans="1:10">
      <c r="A139" s="154"/>
      <c r="H139" s="36"/>
    </row>
    <row r="140" spans="1:10">
      <c r="A140" s="154"/>
      <c r="H140" s="36"/>
    </row>
    <row r="141" spans="1:10">
      <c r="A141" s="154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7"/>
      <c r="G150" s="117"/>
      <c r="H150" s="36"/>
    </row>
    <row r="151" spans="5:8">
      <c r="F151" s="117"/>
      <c r="G151" s="117"/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E155" s="116"/>
      <c r="F155" s="117"/>
      <c r="G155" s="117"/>
      <c r="H155" s="36"/>
    </row>
    <row r="156" spans="5:8">
      <c r="E156" s="116"/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H158" s="36"/>
    </row>
    <row r="159" spans="5:8">
      <c r="E159" s="116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F169" s="116"/>
      <c r="G169" s="116"/>
    </row>
    <row r="170" spans="5:8">
      <c r="E170" s="116"/>
      <c r="F170" s="116"/>
      <c r="G170" s="11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</sheetData>
  <sortState ref="A38:D51">
    <sortCondition ref="A37"/>
  </sortState>
  <mergeCells count="7"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zoomScaleNormal="100" workbookViewId="0">
      <selection activeCell="H6" sqref="H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53</v>
      </c>
      <c r="B2" s="271"/>
      <c r="C2" s="271"/>
      <c r="D2" s="271"/>
      <c r="E2" s="272"/>
      <c r="F2" s="143"/>
      <c r="G2" s="1"/>
    </row>
    <row r="3" spans="1:28" ht="24" thickBot="1">
      <c r="A3" s="264" t="s">
        <v>107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52</v>
      </c>
      <c r="B5" s="148">
        <v>9000000</v>
      </c>
      <c r="C5" s="129"/>
      <c r="D5" s="130" t="s">
        <v>10</v>
      </c>
      <c r="E5" s="140">
        <v>2285060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186622.6</v>
      </c>
      <c r="C6" s="34"/>
      <c r="D6" s="120" t="s">
        <v>51</v>
      </c>
      <c r="E6" s="124">
        <v>2542807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1327534.5999999996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19979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778290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1" t="s">
        <v>7</v>
      </c>
      <c r="B11" s="222">
        <f>B6-B9-B10</f>
        <v>166643.6</v>
      </c>
      <c r="C11" s="32"/>
      <c r="D11" s="120" t="s">
        <v>64</v>
      </c>
      <c r="E11" s="124">
        <v>69420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263532</v>
      </c>
      <c r="F12" s="143"/>
      <c r="G12" s="8"/>
      <c r="H12" s="18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5"/>
      <c r="B13" s="216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7"/>
      <c r="B14" s="218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19" t="s">
        <v>100</v>
      </c>
      <c r="B15" s="220">
        <v>1900000</v>
      </c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19"/>
      <c r="B16" s="220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7266643.5999999996</v>
      </c>
      <c r="C18" s="32"/>
      <c r="D18" s="120" t="s">
        <v>6</v>
      </c>
      <c r="E18" s="124">
        <f>SUM(E5:E17)</f>
        <v>7266643.5999999996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8" t="s">
        <v>71</v>
      </c>
      <c r="B21" s="145">
        <v>40000</v>
      </c>
      <c r="C21" s="142"/>
      <c r="D21" s="142" t="s">
        <v>67</v>
      </c>
      <c r="E21" s="146">
        <v>115780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92</v>
      </c>
      <c r="B22" s="150">
        <v>112340</v>
      </c>
      <c r="C22" s="151"/>
      <c r="D22" s="149" t="s">
        <v>66</v>
      </c>
      <c r="E22" s="153">
        <v>87300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7" t="s">
        <v>108</v>
      </c>
      <c r="B23" s="188">
        <v>65000</v>
      </c>
      <c r="C23" s="189"/>
      <c r="D23" s="190" t="s">
        <v>55</v>
      </c>
      <c r="E23" s="191">
        <v>31990</v>
      </c>
      <c r="F23" s="127"/>
      <c r="G23" s="15"/>
      <c r="H23" s="183"/>
    </row>
    <row r="24" spans="1:28" s="1" customFormat="1" ht="21.75">
      <c r="A24" s="187" t="s">
        <v>58</v>
      </c>
      <c r="B24" s="188">
        <v>60000</v>
      </c>
      <c r="C24" s="189"/>
      <c r="D24" s="190" t="s">
        <v>59</v>
      </c>
      <c r="E24" s="191">
        <v>31990</v>
      </c>
      <c r="F24" s="127"/>
      <c r="G24" s="15"/>
      <c r="H24" s="183"/>
    </row>
    <row r="25" spans="1:28" s="1" customFormat="1" ht="22.5" thickBot="1">
      <c r="A25" s="210" t="s">
        <v>57</v>
      </c>
      <c r="B25" s="211">
        <v>180000</v>
      </c>
      <c r="C25" s="212"/>
      <c r="D25" s="213" t="s">
        <v>109</v>
      </c>
      <c r="E25" s="214">
        <v>31990</v>
      </c>
      <c r="F25" s="127"/>
      <c r="G25" s="15"/>
      <c r="H25" s="183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2022-06-25T18:25:21Z</dcterms:modified>
</cp:coreProperties>
</file>