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0.09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<sst xmlns="http://schemas.openxmlformats.org/spreadsheetml/2006/main" count="471" uniqueCount="257">
  <si>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</si>
  <si>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</si>
  <si>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</si>
  <si>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</si>
  <si>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</si>
  <si>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</si>
  <si>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</si>
  <si>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</si>
  <si>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</si>
  <si>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</si>
  <si>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</si>
  <si>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</si>
  <si>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</si>
  <si>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</si>
  <si>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</si>
  <si>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</si>
  <si>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</si>
  <si>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</si>
  <si>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</si>
  <si>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</si>
  <si>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</si>
  <si>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</si>
  <si>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</si>
  <si>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</si>
  <si>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</si>
  <si>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</si>
  <si>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</si>
  <si>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</si>
  <si>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</si>
  <si>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</si>
  <si>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</si>
  <si>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</si>
  <si>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</si>
  <si>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</si>
  <si>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</si>
  <si>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</si>
  <si>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</si>
  <si>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</si>
  <si>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</si>
  <si>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</si>
  <si>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</si>
  <si>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</si>
  <si>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</si>
  <si>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</si>
  <si>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</si>
  <si>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</si>
  <si>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</si>
  <si>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</si>
  <si>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</si>
  <si>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</si>
  <si>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</si>
  <si>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</si>
  <si>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</si>
  <si>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</si>
  <si>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</si>
  <si>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</si>
  <si>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</si>
  <si>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</si>
  <si>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</si>
  <si>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</si>
  <si>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</si>
  <si>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</si>
  <si>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</si>
  <si>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</si>
  <si>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</si>
  <si>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</si>
  <si>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</si>
  <si>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</si>
  <si>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</si>
  <si>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</si>
  <si>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</si>
  <si>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</si>
  <si>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</si>
  <si>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</si>
  <si>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</si>
  <si>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</si>
  <si>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</si>
  <si>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</si>
  <si>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</si>
  <si>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</si>
  <si>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</si>
  <si>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</si>
  <si>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</si>
  <si>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</si>
  <si>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</si>
  <si>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</si>
  <si>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</si>
  <si>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</si>
  <si>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</si>
  <si>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</si>
  <si>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</si>
  <si>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</si>
  <si>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</si>
  <si>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</si>
  <si>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</si>
  <si>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</si>
  <si>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</si>
  <si>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</si>
  <si>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</si>
  <si>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</si>
  <si>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</si>
  <si>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</si>
  <si>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</si>
  <si>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</si>
  <si>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</si>
  <si>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</si>
  <si>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</si>
  <si>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</si>
  <si>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</si>
  <si>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</si>
  <si>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</si>
  <si>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</si>
  <si>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</si>
  <si>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</si>
  <si>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</si>
  <si>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</si>
  <si>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</si>
  <si>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</si>
  <si>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</si>
  <si>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</si>
  <si>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</si>
  <si>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</si>
  <si>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</si>
  <si>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</si>
  <si>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</si>
  <si>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</si>
  <si>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</si>
  <si>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</si>
  <si>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</si>
  <si>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</si>
  <si>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</si>
  <si>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</si>
  <si>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</si>
  <si>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</si>
  <si>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</si>
  <si>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</si>
  <si>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</si>
  <si>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</si>
  <si>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</si>
  <si>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</si>
  <si>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</si>
  <si>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</si>
  <si>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</si>
  <si>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</si>
  <si>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</si>
  <si>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</si>
  <si>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</si>
  <si>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</si>
  <si>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</si>
  <si>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</si>
  <si>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</si>
  <si>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</si>
  <si>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</si>
  <si>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</si>
  <si>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</si>
  <si>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</si>
  <si>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</si>
  <si>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</si>
  <si>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</si>
  <si>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</si>
  <si>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</si>
  <si>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</si>
  <si>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</si>
  <si>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</si>
  <si>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</si>
  <si>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</si>
  <si>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</si>
  <si>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</si>
  <si>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</si>
  <si>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</si>
  <si>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</si>
  <si>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</si>
  <si>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</si>
  <si>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</si>
  <si>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</si>
  <si>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</si>
  <si>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</si>
  <si>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</si>
  <si>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</si>
  <si>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</si>
  <si>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</si>
  <si>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</si>
  <si>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</si>
  <si>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</si>
  <si>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</si>
  <si>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</si>
  <si>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</si>
  <si>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</si>
  <si>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</si>
  <si>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</si>
  <si>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</si>
  <si>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</si>
  <si>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</si>
  <si>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</si>
  <si>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</si>
  <si>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</si>
  <si>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</si>
  <si>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</si>
  <si>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</si>
  <si>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</si>
  <si>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</si>
  <si>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</si>
  <si>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</si>
  <si>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</si>
  <si>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</si>
  <si>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</si>
  <si>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</si>
  <si>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</si>
  <si>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</si>
  <si>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</si>
  <si>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</si>
  <si>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</si>
  <si>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</si>
  <si>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</si>
  <si>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</si>
  <si>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</si>
  <si>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</si>
  <si>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</si>
  <si>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</si>
  <si>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</si>
  <si>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</si>
  <si>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</si>
  <si>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C=Galaxy Mobile</t>
  </si>
  <si>
    <t>C=Momtaj Telecom</t>
  </si>
  <si>
    <t>C=Biswas Mobile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</si>
  <si>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</si>
  <si>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</si>
  <si>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</si>
  <si>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</si>
  <si>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</si>
  <si>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</si>
  <si>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</si>
  <si>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</si>
  <si>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</si>
  <si>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</si>
  <si>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</si>
  <si>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</si>
  <si>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</si>
  <si>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Alomgir Telecom</t>
  </si>
  <si>
    <t>14.09.2022</t>
  </si>
  <si>
    <t>SH Mob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</si>
  <si>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</si>
  <si>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</si>
  <si>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</si>
  <si>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</si>
  <si>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</si>
  <si>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</si>
  <si>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</si>
  <si>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 xml:space="preserve">Arshi </t>
  </si>
  <si>
    <t>19.09.2022</t>
  </si>
  <si>
    <t>Back Margin Aug'22</t>
  </si>
  <si>
    <t>Net Profit</t>
  </si>
  <si>
    <t>20.09.2022</t>
  </si>
  <si>
    <t>Date:20.09.2022</t>
  </si>
  <si>
    <t>Babu Com</t>
  </si>
  <si>
    <t>Rokeya</t>
  </si>
  <si>
    <t>S=Rokeya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</si>
</sst>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47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F23" sqref="F2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192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1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1"/>
      <c r="B7" s="26" t="s">
        <v>191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1"/>
      <c r="B8" s="26" t="s">
        <v>194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1"/>
      <c r="B9" s="26" t="s">
        <v>197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1"/>
      <c r="B10" s="26" t="s">
        <v>201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1"/>
      <c r="B11" s="26" t="s">
        <v>203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1"/>
      <c r="B12" s="26" t="s">
        <v>206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1"/>
      <c r="B13" s="26" t="s">
        <v>213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1"/>
      <c r="B14" s="26" t="s">
        <v>220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1"/>
      <c r="B15" s="26" t="s">
        <v>225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1"/>
      <c r="B16" s="26" t="s">
        <v>234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235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51"/>
      <c r="B18" s="26" t="s">
        <v>239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241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51"/>
      <c r="B20" s="26" t="s">
        <v>244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51"/>
      <c r="B21" s="26" t="s">
        <v>245</v>
      </c>
      <c r="C21" s="247">
        <v>1000000</v>
      </c>
      <c r="D21" s="247">
        <v>1000000</v>
      </c>
      <c r="E21" s="248">
        <f>E20+C21-D21</f>
        <v>31238</v>
      </c>
      <c r="F21" s="259"/>
      <c r="G21" s="2"/>
    </row>
    <row r="22" spans="1:7">
      <c r="A22" s="351"/>
      <c r="B22" s="26" t="s">
        <v>249</v>
      </c>
      <c r="C22" s="247">
        <v>200000</v>
      </c>
      <c r="D22" s="247">
        <v>200000</v>
      </c>
      <c r="E22" s="248">
        <f t="shared" si="0"/>
        <v>31238</v>
      </c>
      <c r="F22" s="2"/>
      <c r="G22" s="2"/>
    </row>
    <row r="23" spans="1:7">
      <c r="A23" s="351"/>
      <c r="B23" s="26" t="s">
        <v>252</v>
      </c>
      <c r="C23" s="247">
        <v>500000</v>
      </c>
      <c r="D23" s="247">
        <v>500000</v>
      </c>
      <c r="E23" s="248">
        <f>E22+C23-D23</f>
        <v>31238</v>
      </c>
      <c r="F23" s="2"/>
      <c r="G23" s="2"/>
    </row>
    <row r="24" spans="1:7">
      <c r="A24" s="351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6687238</v>
      </c>
      <c r="D83" s="248">
        <f>SUM(D5:D77)</f>
        <v>6650000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2" t="s">
        <v>15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24" s="65" customFormat="1" ht="18">
      <c r="A2" s="353" t="s">
        <v>91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s="66" customFormat="1" ht="16.5" thickBot="1">
      <c r="A3" s="354" t="s">
        <v>159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6"/>
      <c r="S3" s="50"/>
      <c r="T3" s="7"/>
      <c r="U3" s="7"/>
      <c r="V3" s="7"/>
      <c r="W3" s="7"/>
      <c r="X3" s="16"/>
    </row>
    <row r="4" spans="1:24" s="67" customFormat="1" ht="12.75" customHeight="1">
      <c r="A4" s="357" t="s">
        <v>29</v>
      </c>
      <c r="B4" s="359" t="s">
        <v>30</v>
      </c>
      <c r="C4" s="361" t="s">
        <v>31</v>
      </c>
      <c r="D4" s="361" t="s">
        <v>32</v>
      </c>
      <c r="E4" s="361" t="s">
        <v>33</v>
      </c>
      <c r="F4" s="361" t="s">
        <v>119</v>
      </c>
      <c r="G4" s="361" t="s">
        <v>34</v>
      </c>
      <c r="H4" s="361" t="s">
        <v>246</v>
      </c>
      <c r="I4" s="361" t="s">
        <v>165</v>
      </c>
      <c r="J4" s="361" t="s">
        <v>35</v>
      </c>
      <c r="K4" s="361" t="s">
        <v>36</v>
      </c>
      <c r="L4" s="361" t="s">
        <v>37</v>
      </c>
      <c r="M4" s="361" t="s">
        <v>236</v>
      </c>
      <c r="N4" s="361" t="s">
        <v>124</v>
      </c>
      <c r="O4" s="365" t="s">
        <v>38</v>
      </c>
      <c r="P4" s="363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8"/>
      <c r="B5" s="360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6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191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194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201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203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206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213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220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225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234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235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239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241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244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245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249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252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15400</v>
      </c>
      <c r="C37" s="281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2880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2540</v>
      </c>
      <c r="K37" s="101">
        <f t="shared" si="2"/>
        <v>7255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350</v>
      </c>
      <c r="Q37" s="103">
        <f>SUM(B37:P37)</f>
        <v>55030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43" zoomScale="120" zoomScaleNormal="120" workbookViewId="0">
      <selection activeCell="G58" sqref="G5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193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82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191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194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201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203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206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213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220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225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234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235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239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241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244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245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249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252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9739080</v>
      </c>
      <c r="C33" s="252">
        <f>SUM(C5:C32)</f>
        <v>8363140</v>
      </c>
      <c r="D33" s="251">
        <f>SUM(D5:D32)</f>
        <v>54990</v>
      </c>
      <c r="E33" s="251">
        <f>SUM(E5:E32)</f>
        <v>8418130</v>
      </c>
      <c r="F33" s="251">
        <f>B33-E33</f>
        <v>1320950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241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176</v>
      </c>
      <c r="C38" s="118"/>
      <c r="D38" s="206">
        <v>1000</v>
      </c>
      <c r="E38" s="176" t="s">
        <v>245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3200</v>
      </c>
      <c r="E39" s="175" t="s">
        <v>252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12640</v>
      </c>
      <c r="E40" s="175" t="s">
        <v>252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163</v>
      </c>
      <c r="D41" s="206">
        <v>12460</v>
      </c>
      <c r="E41" s="175" t="s">
        <v>191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307">
        <v>414990</v>
      </c>
      <c r="E46" s="296" t="s">
        <v>252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161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7" t="s">
        <v>88</v>
      </c>
      <c r="C47" s="298">
        <v>1765002244</v>
      </c>
      <c r="D47" s="299">
        <v>380000</v>
      </c>
      <c r="E47" s="300" t="s">
        <v>252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1" t="s">
        <v>100</v>
      </c>
      <c r="C48" s="298">
        <v>1716697790</v>
      </c>
      <c r="D48" s="307">
        <v>382330</v>
      </c>
      <c r="E48" s="302" t="s">
        <v>213</v>
      </c>
      <c r="F48" s="131"/>
      <c r="G48" s="137"/>
      <c r="H48" s="186" t="s">
        <v>109</v>
      </c>
      <c r="I48" s="55" t="s">
        <v>163</v>
      </c>
      <c r="J48" s="52">
        <v>12960</v>
      </c>
      <c r="K48" s="170" t="s">
        <v>180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3" t="s">
        <v>105</v>
      </c>
      <c r="C49" s="298">
        <v>1743942020</v>
      </c>
      <c r="D49" s="307">
        <v>515910</v>
      </c>
      <c r="E49" s="300" t="s">
        <v>213</v>
      </c>
      <c r="F49" s="131"/>
      <c r="G49" s="137"/>
      <c r="H49" s="186" t="s">
        <v>169</v>
      </c>
      <c r="I49" s="55" t="s">
        <v>172</v>
      </c>
      <c r="J49" s="52">
        <v>2320</v>
      </c>
      <c r="K49" s="170" t="s">
        <v>168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1" t="s">
        <v>103</v>
      </c>
      <c r="C50" s="298">
        <v>1723246584</v>
      </c>
      <c r="D50" s="299">
        <v>98390</v>
      </c>
      <c r="E50" s="302" t="s">
        <v>252</v>
      </c>
      <c r="F50" s="131"/>
      <c r="G50" s="137"/>
      <c r="H50" s="174" t="s">
        <v>176</v>
      </c>
      <c r="I50" s="56"/>
      <c r="J50" s="168">
        <v>4000</v>
      </c>
      <c r="K50" s="169" t="s">
        <v>187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7" t="s">
        <v>104</v>
      </c>
      <c r="C51" s="298">
        <v>1739791780</v>
      </c>
      <c r="D51" s="307">
        <v>23000</v>
      </c>
      <c r="E51" s="304" t="s">
        <v>235</v>
      </c>
      <c r="F51" s="131"/>
      <c r="G51" s="137"/>
      <c r="H51" s="186" t="s">
        <v>178</v>
      </c>
      <c r="I51" s="55" t="s">
        <v>179</v>
      </c>
      <c r="J51" s="52">
        <v>2000</v>
      </c>
      <c r="K51" s="170" t="s">
        <v>177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1" t="s">
        <v>125</v>
      </c>
      <c r="C52" s="298">
        <v>1725821212</v>
      </c>
      <c r="D52" s="299">
        <v>65900</v>
      </c>
      <c r="E52" s="302" t="s">
        <v>249</v>
      </c>
      <c r="F52" s="131"/>
      <c r="G52" s="137"/>
      <c r="H52" s="186" t="s">
        <v>121</v>
      </c>
      <c r="I52" s="55"/>
      <c r="J52" s="52">
        <v>4600</v>
      </c>
      <c r="K52" s="170" t="s">
        <v>190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1" t="s">
        <v>89</v>
      </c>
      <c r="C53" s="298">
        <v>1749334499</v>
      </c>
      <c r="D53" s="307">
        <v>97130</v>
      </c>
      <c r="E53" s="300" t="s">
        <v>249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190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226</v>
      </c>
      <c r="B54" s="306" t="s">
        <v>227</v>
      </c>
      <c r="C54" s="298"/>
      <c r="D54" s="307">
        <v>45660</v>
      </c>
      <c r="E54" s="302" t="s">
        <v>244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190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226</v>
      </c>
      <c r="B55" s="303" t="s">
        <v>240</v>
      </c>
      <c r="C55" s="298"/>
      <c r="D55" s="299">
        <v>6980</v>
      </c>
      <c r="E55" s="300" t="s">
        <v>234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5" t="s">
        <v>86</v>
      </c>
      <c r="B56" s="297" t="s">
        <v>242</v>
      </c>
      <c r="C56" s="298"/>
      <c r="D56" s="307">
        <v>163620</v>
      </c>
      <c r="E56" s="304" t="s">
        <v>252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189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5"/>
      <c r="B57" s="301"/>
      <c r="C57" s="298"/>
      <c r="D57" s="299"/>
      <c r="E57" s="300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154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09" t="s">
        <v>235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181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204</v>
      </c>
      <c r="B59" s="288" t="s">
        <v>205</v>
      </c>
      <c r="C59" s="289"/>
      <c r="D59" s="290">
        <v>5370</v>
      </c>
      <c r="E59" s="309" t="s">
        <v>235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187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8" t="s">
        <v>191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189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8" t="s">
        <v>160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157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09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09" t="s">
        <v>156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160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09" t="s">
        <v>201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0" t="s">
        <v>70</v>
      </c>
      <c r="C65" s="289" t="s">
        <v>63</v>
      </c>
      <c r="D65" s="290">
        <v>5000</v>
      </c>
      <c r="E65" s="308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156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207</v>
      </c>
      <c r="B66" s="292" t="s">
        <v>188</v>
      </c>
      <c r="C66" s="289"/>
      <c r="D66" s="290">
        <v>46000</v>
      </c>
      <c r="E66" s="309" t="s">
        <v>239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180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229</v>
      </c>
      <c r="C67" s="289"/>
      <c r="D67" s="290">
        <v>1080</v>
      </c>
      <c r="E67" s="291" t="s">
        <v>225</v>
      </c>
      <c r="F67" s="131"/>
      <c r="G67" s="137"/>
      <c r="H67" s="186" t="s">
        <v>188</v>
      </c>
      <c r="I67" s="55"/>
      <c r="J67" s="52">
        <v>10000</v>
      </c>
      <c r="K67" s="170" t="s">
        <v>187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09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174</v>
      </c>
      <c r="I69" s="55"/>
      <c r="J69" s="52">
        <v>5000</v>
      </c>
      <c r="K69" s="118" t="s">
        <v>173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8"/>
      <c r="F70" s="131"/>
      <c r="G70" s="137"/>
      <c r="H70" s="174" t="s">
        <v>184</v>
      </c>
      <c r="I70" s="56"/>
      <c r="J70" s="168">
        <v>5000</v>
      </c>
      <c r="K70" s="169" t="s">
        <v>189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1" t="s">
        <v>106</v>
      </c>
      <c r="B71" s="312" t="s">
        <v>107</v>
      </c>
      <c r="C71" s="313">
        <v>1811710431</v>
      </c>
      <c r="D71" s="314">
        <v>1960</v>
      </c>
      <c r="E71" s="316" t="s">
        <v>155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155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1" t="s">
        <v>106</v>
      </c>
      <c r="B72" s="312" t="s">
        <v>107</v>
      </c>
      <c r="C72" s="313">
        <v>1750481144</v>
      </c>
      <c r="D72" s="317">
        <v>24160</v>
      </c>
      <c r="E72" s="318" t="s">
        <v>249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1" t="s">
        <v>208</v>
      </c>
      <c r="B73" s="322" t="s">
        <v>209</v>
      </c>
      <c r="C73" s="319"/>
      <c r="D73" s="314">
        <v>8000</v>
      </c>
      <c r="E73" s="316" t="s">
        <v>206</v>
      </c>
      <c r="F73" s="133"/>
      <c r="G73" s="137"/>
      <c r="H73" s="186" t="s">
        <v>182</v>
      </c>
      <c r="I73" s="55"/>
      <c r="J73" s="52">
        <v>7000</v>
      </c>
      <c r="K73" s="170" t="s">
        <v>181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1" t="s">
        <v>198</v>
      </c>
      <c r="B74" s="322" t="s">
        <v>199</v>
      </c>
      <c r="C74" s="313"/>
      <c r="D74" s="314">
        <v>34800</v>
      </c>
      <c r="E74" s="316" t="s">
        <v>245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164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1" t="s">
        <v>77</v>
      </c>
      <c r="B75" s="312" t="s">
        <v>129</v>
      </c>
      <c r="C75" s="319"/>
      <c r="D75" s="314">
        <v>15000</v>
      </c>
      <c r="E75" s="316" t="s">
        <v>145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1" t="s">
        <v>77</v>
      </c>
      <c r="B76" s="312" t="s">
        <v>69</v>
      </c>
      <c r="C76" s="313">
        <v>1761236031</v>
      </c>
      <c r="D76" s="317">
        <v>7000</v>
      </c>
      <c r="E76" s="318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1" t="s">
        <v>77</v>
      </c>
      <c r="B77" s="312" t="s">
        <v>108</v>
      </c>
      <c r="C77" s="313">
        <v>1309083520</v>
      </c>
      <c r="D77" s="314">
        <v>235000</v>
      </c>
      <c r="E77" s="318" t="s">
        <v>249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189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1" t="s">
        <v>77</v>
      </c>
      <c r="B78" s="312" t="s">
        <v>195</v>
      </c>
      <c r="C78" s="313"/>
      <c r="D78" s="314">
        <v>20530</v>
      </c>
      <c r="E78" s="318" t="s">
        <v>203</v>
      </c>
      <c r="F78" s="267"/>
      <c r="G78" s="137"/>
      <c r="H78" s="186" t="s">
        <v>162</v>
      </c>
      <c r="I78" s="55"/>
      <c r="J78" s="52">
        <v>15000</v>
      </c>
      <c r="K78" s="170" t="s">
        <v>190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1" t="s">
        <v>77</v>
      </c>
      <c r="B79" s="312" t="s">
        <v>112</v>
      </c>
      <c r="C79" s="319"/>
      <c r="D79" s="314">
        <v>20000</v>
      </c>
      <c r="E79" s="318" t="s">
        <v>164</v>
      </c>
      <c r="F79" s="131"/>
      <c r="G79" s="137"/>
      <c r="H79" s="186" t="s">
        <v>112</v>
      </c>
      <c r="I79" s="55"/>
      <c r="J79" s="52">
        <v>20000</v>
      </c>
      <c r="K79" s="170" t="s">
        <v>164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1" t="s">
        <v>77</v>
      </c>
      <c r="B80" s="312" t="s">
        <v>162</v>
      </c>
      <c r="C80" s="313"/>
      <c r="D80" s="314">
        <v>28540</v>
      </c>
      <c r="E80" s="315" t="s">
        <v>197</v>
      </c>
      <c r="F80" s="137"/>
      <c r="G80" s="137"/>
      <c r="H80" s="186" t="s">
        <v>147</v>
      </c>
      <c r="I80" s="55"/>
      <c r="J80" s="52">
        <v>5000</v>
      </c>
      <c r="K80" s="170" t="s">
        <v>190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0" t="s">
        <v>101</v>
      </c>
      <c r="B81" s="321" t="s">
        <v>147</v>
      </c>
      <c r="C81" s="313"/>
      <c r="D81" s="314">
        <v>8000</v>
      </c>
      <c r="E81" s="318" t="s">
        <v>245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171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1" t="s">
        <v>101</v>
      </c>
      <c r="B82" s="312" t="s">
        <v>102</v>
      </c>
      <c r="C82" s="313">
        <v>1789726772</v>
      </c>
      <c r="D82" s="314">
        <v>45000</v>
      </c>
      <c r="E82" s="318" t="s">
        <v>171</v>
      </c>
      <c r="F82" s="131"/>
      <c r="G82" s="137"/>
      <c r="H82" s="186" t="s">
        <v>146</v>
      </c>
      <c r="I82" s="55"/>
      <c r="J82" s="52">
        <v>20000</v>
      </c>
      <c r="K82" s="170" t="s">
        <v>183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1" t="s">
        <v>101</v>
      </c>
      <c r="B83" s="323" t="s">
        <v>146</v>
      </c>
      <c r="C83" s="313"/>
      <c r="D83" s="314">
        <v>30000</v>
      </c>
      <c r="E83" s="318" t="s">
        <v>245</v>
      </c>
      <c r="F83" s="131"/>
      <c r="G83" s="137"/>
      <c r="H83" s="186" t="s">
        <v>128</v>
      </c>
      <c r="I83" s="55"/>
      <c r="J83" s="52">
        <v>4000</v>
      </c>
      <c r="K83" s="170" t="s">
        <v>187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1" t="s">
        <v>127</v>
      </c>
      <c r="B84" s="323" t="s">
        <v>128</v>
      </c>
      <c r="C84" s="313"/>
      <c r="D84" s="314">
        <v>49140</v>
      </c>
      <c r="E84" s="318" t="s">
        <v>201</v>
      </c>
      <c r="F84" s="264"/>
      <c r="G84" s="137"/>
      <c r="H84" s="186" t="s">
        <v>175</v>
      </c>
      <c r="I84" s="55"/>
      <c r="J84" s="52">
        <v>1000</v>
      </c>
      <c r="K84" s="170" t="s">
        <v>187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1" t="s">
        <v>110</v>
      </c>
      <c r="B85" s="312" t="s">
        <v>111</v>
      </c>
      <c r="C85" s="313">
        <v>1729190349</v>
      </c>
      <c r="D85" s="314">
        <v>69000</v>
      </c>
      <c r="E85" s="318" t="s">
        <v>241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1" t="s">
        <v>81</v>
      </c>
      <c r="B86" s="323" t="s">
        <v>210</v>
      </c>
      <c r="C86" s="313"/>
      <c r="D86" s="314">
        <v>7300</v>
      </c>
      <c r="E86" s="315" t="s">
        <v>206</v>
      </c>
      <c r="F86" s="131"/>
      <c r="G86" s="137"/>
      <c r="H86" s="186" t="s">
        <v>186</v>
      </c>
      <c r="I86" s="55"/>
      <c r="J86" s="52">
        <v>1330</v>
      </c>
      <c r="K86" s="170" t="s">
        <v>183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1" t="s">
        <v>106</v>
      </c>
      <c r="B87" s="312" t="s">
        <v>221</v>
      </c>
      <c r="C87" s="313"/>
      <c r="D87" s="314">
        <v>28680</v>
      </c>
      <c r="E87" s="316" t="s">
        <v>220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167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1" t="s">
        <v>106</v>
      </c>
      <c r="B88" s="312" t="s">
        <v>214</v>
      </c>
      <c r="C88" s="313"/>
      <c r="D88" s="314">
        <v>60580</v>
      </c>
      <c r="E88" s="318" t="s">
        <v>249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189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1" t="s">
        <v>106</v>
      </c>
      <c r="B89" s="312" t="s">
        <v>215</v>
      </c>
      <c r="C89" s="313"/>
      <c r="D89" s="314">
        <v>40990</v>
      </c>
      <c r="E89" s="318" t="s">
        <v>220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170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4" t="s">
        <v>216</v>
      </c>
      <c r="B90" s="312" t="s">
        <v>217</v>
      </c>
      <c r="C90" s="313"/>
      <c r="D90" s="314">
        <v>32510</v>
      </c>
      <c r="E90" s="315" t="s">
        <v>244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4" t="s">
        <v>237</v>
      </c>
      <c r="B91" s="312" t="s">
        <v>228</v>
      </c>
      <c r="C91" s="313"/>
      <c r="D91" s="314">
        <v>15080</v>
      </c>
      <c r="E91" s="318" t="s">
        <v>225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1" t="s">
        <v>81</v>
      </c>
      <c r="B92" s="312" t="s">
        <v>247</v>
      </c>
      <c r="C92" s="313"/>
      <c r="D92" s="314">
        <v>10930</v>
      </c>
      <c r="E92" s="315" t="s">
        <v>252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1"/>
      <c r="B93" s="312" t="s">
        <v>248</v>
      </c>
      <c r="C93" s="313"/>
      <c r="D93" s="314">
        <v>180</v>
      </c>
      <c r="E93" s="316" t="s">
        <v>245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1"/>
      <c r="B94" s="312" t="s">
        <v>254</v>
      </c>
      <c r="C94" s="313"/>
      <c r="D94" s="314">
        <v>1000</v>
      </c>
      <c r="E94" s="315" t="s">
        <v>252</v>
      </c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1" t="s">
        <v>110</v>
      </c>
      <c r="B95" s="312" t="s">
        <v>255</v>
      </c>
      <c r="C95" s="313"/>
      <c r="D95" s="314">
        <v>32000</v>
      </c>
      <c r="E95" s="316" t="s">
        <v>252</v>
      </c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1"/>
      <c r="B96" s="312"/>
      <c r="C96" s="313"/>
      <c r="D96" s="314"/>
      <c r="E96" s="316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1"/>
      <c r="B97" s="312"/>
      <c r="C97" s="313"/>
      <c r="D97" s="314"/>
      <c r="E97" s="316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185</v>
      </c>
      <c r="B114" s="54" t="s">
        <v>186</v>
      </c>
      <c r="C114" s="118"/>
      <c r="D114" s="207">
        <v>330</v>
      </c>
      <c r="E114" s="178" t="s">
        <v>220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235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238</v>
      </c>
      <c r="C116" s="118">
        <v>1739992171</v>
      </c>
      <c r="D116" s="207">
        <v>7500</v>
      </c>
      <c r="E116" s="178" t="s">
        <v>189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170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3462920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3462920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2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44</v>
      </c>
      <c r="B1" s="384"/>
      <c r="C1" s="384"/>
      <c r="D1" s="384"/>
      <c r="E1" s="385"/>
      <c r="F1" s="5"/>
      <c r="G1" s="5"/>
    </row>
    <row r="2" spans="1:25" ht="21.75">
      <c r="A2" s="389" t="s">
        <v>57</v>
      </c>
      <c r="B2" s="390"/>
      <c r="C2" s="390"/>
      <c r="D2" s="390"/>
      <c r="E2" s="391"/>
      <c r="F2" s="5"/>
      <c r="G2" s="5"/>
    </row>
    <row r="3" spans="1:25" ht="23.25">
      <c r="A3" s="386" t="s">
        <v>253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94</v>
      </c>
      <c r="B4" s="393"/>
      <c r="C4" s="258"/>
      <c r="D4" s="394" t="s">
        <v>93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5345370.0395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257063.48750000005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655982.44799999986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1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55030</v>
      </c>
      <c r="C9" s="40"/>
      <c r="D9" s="39" t="s">
        <v>11</v>
      </c>
      <c r="E9" s="240">
        <v>3462920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158</v>
      </c>
      <c r="B10" s="244">
        <v>0</v>
      </c>
      <c r="C10" s="40"/>
      <c r="D10" s="39" t="s">
        <v>211</v>
      </c>
      <c r="E10" s="242">
        <v>-1215508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46" t="s">
        <v>120</v>
      </c>
      <c r="B11" s="347">
        <f>B6-B9-B10</f>
        <v>202033.48750000005</v>
      </c>
      <c r="C11" s="40"/>
      <c r="D11" s="33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 t="s">
        <v>250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8" t="s">
        <v>251</v>
      </c>
      <c r="B13" s="279">
        <f>B11+B12</f>
        <v>292102.48750000005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4"/>
      <c r="B14" s="335"/>
      <c r="C14" s="333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5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</f>
        <v>8292102.4874999998</v>
      </c>
      <c r="C17" s="40"/>
      <c r="D17" s="40" t="s">
        <v>7</v>
      </c>
      <c r="E17" s="243">
        <f>SUM(E5:E16)</f>
        <v>8292102.4875000007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6" t="s">
        <v>140</v>
      </c>
      <c r="B20" s="327">
        <v>185700</v>
      </c>
      <c r="C20" s="328"/>
      <c r="D20" s="329" t="s">
        <v>130</v>
      </c>
      <c r="E20" s="330">
        <v>414990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1" t="s">
        <v>133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143</v>
      </c>
      <c r="B22" s="270">
        <v>17800</v>
      </c>
      <c r="C22" s="39"/>
      <c r="D22" s="261" t="s">
        <v>132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1" t="s">
        <v>131</v>
      </c>
      <c r="E23" s="262">
        <v>380000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153</v>
      </c>
      <c r="B24" s="45">
        <v>18540</v>
      </c>
      <c r="C24" s="39"/>
      <c r="D24" s="261" t="s">
        <v>243</v>
      </c>
      <c r="E24" s="262">
        <v>163620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224</v>
      </c>
      <c r="B25" s="120">
        <v>28680</v>
      </c>
      <c r="C25" s="39"/>
      <c r="D25" s="261" t="s">
        <v>134</v>
      </c>
      <c r="E25" s="262">
        <v>98390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222</v>
      </c>
      <c r="B26" s="120">
        <v>60580</v>
      </c>
      <c r="C26" s="121"/>
      <c r="D26" s="261" t="s">
        <v>136</v>
      </c>
      <c r="E26" s="262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233</v>
      </c>
      <c r="B27" s="120">
        <v>39000</v>
      </c>
      <c r="C27" s="121"/>
      <c r="D27" s="261" t="s">
        <v>137</v>
      </c>
      <c r="E27" s="262">
        <v>97130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223</v>
      </c>
      <c r="B28" s="120">
        <v>40990</v>
      </c>
      <c r="C28" s="121"/>
      <c r="D28" s="261" t="s">
        <v>135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141</v>
      </c>
      <c r="B29" s="45">
        <v>24160</v>
      </c>
      <c r="C29" s="121"/>
      <c r="D29" s="261" t="s">
        <v>232</v>
      </c>
      <c r="E29" s="262">
        <v>45660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150</v>
      </c>
      <c r="B30" s="120">
        <v>17000</v>
      </c>
      <c r="C30" s="121"/>
      <c r="D30" s="261" t="s">
        <v>218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230</v>
      </c>
      <c r="B31" s="120">
        <v>27890</v>
      </c>
      <c r="C31" s="121"/>
      <c r="D31" s="261" t="s">
        <v>219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166</v>
      </c>
      <c r="B32" s="45">
        <v>20000</v>
      </c>
      <c r="C32" s="121"/>
      <c r="D32" s="261" t="s">
        <v>231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148</v>
      </c>
      <c r="B33" s="120">
        <v>15000</v>
      </c>
      <c r="C33" s="121"/>
      <c r="D33" s="261" t="s">
        <v>149</v>
      </c>
      <c r="E33" s="262">
        <v>35000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200</v>
      </c>
      <c r="B34" s="120">
        <v>28540</v>
      </c>
      <c r="C34" s="121"/>
      <c r="D34" s="261" t="s">
        <v>139</v>
      </c>
      <c r="E34" s="262">
        <v>45000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41" t="s">
        <v>138</v>
      </c>
      <c r="B35" s="343">
        <v>215000</v>
      </c>
      <c r="C35" s="338"/>
      <c r="D35" s="339" t="s">
        <v>212</v>
      </c>
      <c r="E35" s="340">
        <v>46000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36" t="s">
        <v>196</v>
      </c>
      <c r="B36" s="337">
        <v>20530</v>
      </c>
      <c r="C36" s="338"/>
      <c r="D36" s="339" t="s">
        <v>202</v>
      </c>
      <c r="E36" s="340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2" t="s">
        <v>256</v>
      </c>
      <c r="B37" s="344">
        <v>32000</v>
      </c>
      <c r="C37" s="325"/>
      <c r="D37" s="272" t="s">
        <v>152</v>
      </c>
      <c r="E37" s="273">
        <v>69000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2022-09-21T04:31:11Z</dcterms:modified>
</cp:coreProperties>
</file>