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SEPTEMBER\16.09.2022\"/>
    </mc:Choice>
  </mc:AlternateContent>
  <bookViews>
    <workbookView xWindow="-120" yWindow="-120" windowWidth="20730" windowHeight="11310" tabRatio="599" activeTab="3"/>
  </bookViews>
  <sheets>
    <sheet name="Sep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<sst xmlns="http://schemas.openxmlformats.org/spreadsheetml/2006/main" count="158" uniqueCount="115">
  <si>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</si>
  <si>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</si>
  <si>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</si>
  <si>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</si>
  <si>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</si>
  <si>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</si>
  <si>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</si>
  <si>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</si>
  <si>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</si>
  <si>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</si>
  <si>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</si>
  <si>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</si>
  <si>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</si>
  <si>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</si>
  <si>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</si>
  <si>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</si>
  <si>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</si>
  <si>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</si>
  <si>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</si>
  <si>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</si>
  <si>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</si>
  <si>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</si>
  <si>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</si>
  <si>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</si>
  <si>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</si>
  <si>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</si>
  <si>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</si>
  <si>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</si>
  <si>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</si>
  <si>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</si>
  <si>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</si>
  <si>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</si>
  <si>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</si>
  <si>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</si>
  <si>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</si>
  <si>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</si>
  <si>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</si>
  <si>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</si>
  <si>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</si>
  <si>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</si>
  <si>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</si>
  <si>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</si>
  <si>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</si>
  <si>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</si>
  <si>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</si>
  <si>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</si>
  <si>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</si>
  <si>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</si>
  <si>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</si>
  <si>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</si>
  <si>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</si>
  <si>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</si>
  <si>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</si>
  <si>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</si>
  <si>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</si>
  <si>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Chandon Dada SMS Due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</si>
  <si>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</si>
  <si>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</si>
  <si>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</si>
  <si>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</si>
  <si>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</si>
  <si>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</si>
  <si>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</si>
  <si>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</si>
  <si>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</si>
  <si>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</si>
  <si>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</si>
  <si>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</si>
  <si>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</si>
  <si>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</si>
  <si>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</si>
  <si>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</si>
  <si>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</si>
  <si>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</si>
  <si>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Rofiqul</t>
  </si>
  <si>
    <t>Noyon Lalpur</t>
  </si>
  <si>
    <t>08.08.2022</t>
  </si>
  <si>
    <t>GT, 9pro &amp; 9pro+</t>
  </si>
  <si>
    <t>GT Master(08.08.2022) 8*1490</t>
  </si>
  <si>
    <t>GT+9pro&amp;9pro+</t>
  </si>
  <si>
    <t>DSR</t>
  </si>
  <si>
    <t>Market Branding Cost</t>
  </si>
  <si>
    <t>Roktim Electronics</t>
  </si>
  <si>
    <t>Sa=Roktim Electronics</t>
  </si>
  <si>
    <t>9i= 10*930(21.08.2022)</t>
  </si>
  <si>
    <t>22.08.2022</t>
  </si>
  <si>
    <t>28.08.2022</t>
  </si>
  <si>
    <t>01.09.2022</t>
  </si>
  <si>
    <t>Bank Statement Sep-2022</t>
  </si>
  <si>
    <t>Month : Sep - 2022</t>
  </si>
  <si>
    <t>03.09.2022</t>
  </si>
  <si>
    <t>04.09.2022</t>
  </si>
  <si>
    <t>Biswas Mobile</t>
  </si>
  <si>
    <t xml:space="preserve">Sohan </t>
  </si>
  <si>
    <t>C=Biswas Telecom</t>
  </si>
  <si>
    <t>05.09.2022</t>
  </si>
  <si>
    <t>06.09.2022</t>
  </si>
  <si>
    <t>07.09.2022</t>
  </si>
  <si>
    <t>08.09.2022</t>
  </si>
  <si>
    <t>10.09.2022</t>
  </si>
  <si>
    <t>11.09.2022</t>
  </si>
  <si>
    <t>O=Shakil(C35)</t>
  </si>
  <si>
    <t>12.09.2022</t>
  </si>
  <si>
    <t>13.09.2022</t>
  </si>
  <si>
    <t>Rain Coat</t>
  </si>
  <si>
    <t>14.09.2022</t>
  </si>
  <si>
    <t>15.09.2022</t>
  </si>
  <si>
    <t>Padma Mobile</t>
  </si>
  <si>
    <t>Saha Enterprise</t>
  </si>
  <si>
    <t>N=Saha Realme Showroom</t>
  </si>
  <si>
    <t>N=Padma Mobile</t>
  </si>
  <si>
    <t>17.09.2022</t>
  </si>
  <si>
    <t>Usha Electronics</t>
  </si>
  <si>
    <t>Date:17.09.2022</t>
  </si>
  <si>
    <t>D=Usha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</si>
</sst>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G21" sqref="G21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12</v>
      </c>
      <c r="C2" s="229"/>
      <c r="D2" s="229"/>
      <c r="E2" s="229"/>
    </row>
    <row r="3" spans="1:11" ht="16.5" customHeight="1">
      <c r="A3" s="15"/>
      <c r="B3" s="230" t="s">
        <v>88</v>
      </c>
      <c r="C3" s="230"/>
      <c r="D3" s="230"/>
      <c r="E3" s="230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249807</v>
      </c>
      <c r="D6" s="19">
        <v>0</v>
      </c>
      <c r="E6" s="21">
        <f t="shared" ref="E6:E51" si="0">E5+C6-D6</f>
        <v>249807</v>
      </c>
      <c r="F6" s="12"/>
      <c r="G6" s="13"/>
    </row>
    <row r="7" spans="1:11">
      <c r="A7" s="15"/>
      <c r="B7" s="20"/>
      <c r="C7" s="19"/>
      <c r="D7" s="19"/>
      <c r="E7" s="21">
        <f t="shared" si="0"/>
        <v>249807</v>
      </c>
      <c r="F7" s="12"/>
      <c r="G7" s="1"/>
      <c r="H7" s="1"/>
      <c r="I7" s="1"/>
      <c r="J7" s="15"/>
      <c r="K7" s="15"/>
    </row>
    <row r="8" spans="1:11">
      <c r="A8" s="15"/>
      <c r="B8" s="20" t="s">
        <v>87</v>
      </c>
      <c r="C8" s="19">
        <v>400000</v>
      </c>
      <c r="D8" s="19">
        <v>400000</v>
      </c>
      <c r="E8" s="21">
        <f t="shared" si="0"/>
        <v>249807</v>
      </c>
      <c r="F8" s="1"/>
      <c r="G8" s="1"/>
      <c r="H8" s="1"/>
      <c r="I8" s="15"/>
      <c r="J8" s="15"/>
    </row>
    <row r="9" spans="1:11">
      <c r="A9" s="15"/>
      <c r="B9" s="20" t="s">
        <v>90</v>
      </c>
      <c r="C9" s="19">
        <v>0</v>
      </c>
      <c r="D9" s="19">
        <v>0</v>
      </c>
      <c r="E9" s="21">
        <f t="shared" si="0"/>
        <v>249807</v>
      </c>
      <c r="F9" s="221"/>
      <c r="G9" s="1"/>
      <c r="H9" s="1"/>
      <c r="I9" s="15"/>
      <c r="J9" s="15"/>
    </row>
    <row r="10" spans="1:11">
      <c r="A10" s="15"/>
      <c r="B10" s="20" t="s">
        <v>91</v>
      </c>
      <c r="C10" s="22">
        <v>600000</v>
      </c>
      <c r="D10" s="22">
        <v>750000</v>
      </c>
      <c r="E10" s="21">
        <f t="shared" si="0"/>
        <v>99807</v>
      </c>
      <c r="F10" s="1"/>
      <c r="G10" s="1"/>
      <c r="H10" s="1"/>
      <c r="I10" s="15"/>
      <c r="J10" s="15"/>
    </row>
    <row r="11" spans="1:11">
      <c r="A11" s="15"/>
      <c r="B11" s="20" t="s">
        <v>95</v>
      </c>
      <c r="C11" s="19">
        <v>300000</v>
      </c>
      <c r="D11" s="19">
        <v>300000</v>
      </c>
      <c r="E11" s="21">
        <f t="shared" si="0"/>
        <v>99807</v>
      </c>
      <c r="F11" s="1"/>
      <c r="G11" s="1"/>
      <c r="H11" s="1"/>
      <c r="I11" s="15"/>
      <c r="J11" s="15"/>
    </row>
    <row r="12" spans="1:11">
      <c r="A12" s="15"/>
      <c r="B12" s="20" t="s">
        <v>96</v>
      </c>
      <c r="C12" s="19">
        <v>0</v>
      </c>
      <c r="D12" s="19">
        <v>0</v>
      </c>
      <c r="E12" s="21">
        <f t="shared" si="0"/>
        <v>99807</v>
      </c>
      <c r="F12" s="23"/>
      <c r="G12" s="24"/>
      <c r="H12" s="1"/>
      <c r="I12" s="15"/>
      <c r="J12" s="15"/>
    </row>
    <row r="13" spans="1:11">
      <c r="A13" s="15"/>
      <c r="B13" s="20" t="s">
        <v>97</v>
      </c>
      <c r="C13" s="19">
        <v>200000</v>
      </c>
      <c r="D13" s="19">
        <v>170000</v>
      </c>
      <c r="E13" s="21">
        <f t="shared" si="0"/>
        <v>129807</v>
      </c>
      <c r="F13" s="1"/>
      <c r="G13" s="15"/>
      <c r="H13" s="1"/>
      <c r="I13" s="15"/>
      <c r="J13" s="15"/>
    </row>
    <row r="14" spans="1:11">
      <c r="A14" s="15"/>
      <c r="B14" s="20" t="s">
        <v>98</v>
      </c>
      <c r="C14" s="19">
        <v>800000</v>
      </c>
      <c r="D14" s="19">
        <v>860000</v>
      </c>
      <c r="E14" s="21">
        <f t="shared" si="0"/>
        <v>69807</v>
      </c>
      <c r="F14" s="1"/>
      <c r="G14" s="1"/>
      <c r="H14" s="1"/>
      <c r="I14" s="15"/>
      <c r="J14" s="15"/>
    </row>
    <row r="15" spans="1:11">
      <c r="A15" s="15"/>
      <c r="B15" s="20" t="s">
        <v>98</v>
      </c>
      <c r="C15" s="19">
        <v>700000</v>
      </c>
      <c r="D15" s="19">
        <v>700000</v>
      </c>
      <c r="E15" s="21">
        <f t="shared" si="0"/>
        <v>69807</v>
      </c>
      <c r="F15" s="1"/>
      <c r="G15" s="8"/>
      <c r="H15" s="1"/>
      <c r="I15" s="15"/>
      <c r="J15" s="15"/>
    </row>
    <row r="16" spans="1:11">
      <c r="A16" s="15"/>
      <c r="B16" s="20" t="s">
        <v>99</v>
      </c>
      <c r="C16" s="19">
        <v>0</v>
      </c>
      <c r="D16" s="19">
        <v>0</v>
      </c>
      <c r="E16" s="21">
        <f t="shared" si="0"/>
        <v>69807</v>
      </c>
      <c r="F16" s="14"/>
      <c r="G16" s="1"/>
      <c r="H16" s="1"/>
      <c r="I16" s="15"/>
      <c r="J16" s="15"/>
    </row>
    <row r="17" spans="1:10">
      <c r="A17" s="15"/>
      <c r="B17" s="20" t="s">
        <v>100</v>
      </c>
      <c r="C17" s="19">
        <v>600000</v>
      </c>
      <c r="D17" s="19">
        <v>340000</v>
      </c>
      <c r="E17" s="21">
        <f t="shared" si="0"/>
        <v>329807</v>
      </c>
      <c r="F17" s="1"/>
      <c r="G17" s="1"/>
      <c r="H17" s="1"/>
      <c r="I17" s="15"/>
      <c r="J17" s="15"/>
    </row>
    <row r="18" spans="1:10">
      <c r="A18" s="15"/>
      <c r="B18" s="20" t="s">
        <v>102</v>
      </c>
      <c r="C18" s="19">
        <v>0</v>
      </c>
      <c r="D18" s="19">
        <v>0</v>
      </c>
      <c r="E18" s="21">
        <f>E17+C18-D18</f>
        <v>329807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103</v>
      </c>
      <c r="C19" s="19">
        <v>850000</v>
      </c>
      <c r="D19" s="19">
        <v>240000</v>
      </c>
      <c r="E19" s="21">
        <f t="shared" si="0"/>
        <v>939807</v>
      </c>
      <c r="F19" s="1"/>
      <c r="G19" s="23"/>
      <c r="H19" s="1"/>
      <c r="I19" s="15"/>
      <c r="J19" s="15"/>
    </row>
    <row r="20" spans="1:10">
      <c r="A20" s="15"/>
      <c r="B20" s="20" t="s">
        <v>105</v>
      </c>
      <c r="C20" s="19">
        <v>300000</v>
      </c>
      <c r="D20" s="19">
        <v>420000</v>
      </c>
      <c r="E20" s="21">
        <f t="shared" si="0"/>
        <v>819807</v>
      </c>
      <c r="F20" s="1"/>
      <c r="G20" s="1"/>
      <c r="H20" s="1"/>
      <c r="I20" s="15"/>
      <c r="J20" s="15"/>
    </row>
    <row r="21" spans="1:10">
      <c r="A21" s="15"/>
      <c r="B21" s="20" t="s">
        <v>106</v>
      </c>
      <c r="C21" s="19">
        <v>300000</v>
      </c>
      <c r="D21" s="19">
        <v>640000</v>
      </c>
      <c r="E21" s="21">
        <f>E20+C21-D21</f>
        <v>479807</v>
      </c>
      <c r="F21" s="1"/>
      <c r="G21" s="1"/>
      <c r="H21" s="1"/>
      <c r="I21" s="15"/>
      <c r="J21" s="15"/>
    </row>
    <row r="22" spans="1:10">
      <c r="A22" s="15"/>
      <c r="B22" s="20" t="s">
        <v>111</v>
      </c>
      <c r="C22" s="19">
        <v>0</v>
      </c>
      <c r="D22" s="19">
        <v>0</v>
      </c>
      <c r="E22" s="21">
        <f>E21+C22-D22</f>
        <v>479807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479807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479807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479807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479807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479807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479807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479807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479807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479807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479807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479807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479807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479807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479807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479807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479807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479807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479807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479807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479807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479807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479807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479807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479807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479807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479807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479807</v>
      </c>
      <c r="F49" s="1"/>
      <c r="G49" s="15"/>
    </row>
    <row r="50" spans="2:7">
      <c r="B50" s="20"/>
      <c r="C50" s="19"/>
      <c r="D50" s="19"/>
      <c r="E50" s="21">
        <f t="shared" si="0"/>
        <v>479807</v>
      </c>
      <c r="F50" s="1"/>
      <c r="G50" s="15"/>
    </row>
    <row r="51" spans="2:7">
      <c r="B51" s="20"/>
      <c r="C51" s="19"/>
      <c r="D51" s="19"/>
      <c r="E51" s="21">
        <f t="shared" si="0"/>
        <v>479807</v>
      </c>
      <c r="F51" s="1"/>
      <c r="G51" s="15"/>
    </row>
    <row r="52" spans="2:7">
      <c r="B52" s="25"/>
      <c r="C52" s="21">
        <f>SUM(C6:C51)</f>
        <v>5299807</v>
      </c>
      <c r="D52" s="21">
        <f>SUM(D6:D51)</f>
        <v>4820000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G1"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8" t="s">
        <v>12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s="58" customFormat="1" ht="18">
      <c r="A2" s="239" t="s">
        <v>33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</row>
    <row r="3" spans="1:24" s="59" customFormat="1" ht="16.5" thickBot="1">
      <c r="A3" s="240" t="s">
        <v>89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2"/>
      <c r="S3" s="41"/>
      <c r="T3" s="5"/>
      <c r="U3" s="5"/>
      <c r="V3" s="5"/>
      <c r="W3" s="5"/>
      <c r="X3" s="11"/>
    </row>
    <row r="4" spans="1:24" s="61" customFormat="1">
      <c r="A4" s="243" t="s">
        <v>21</v>
      </c>
      <c r="B4" s="245" t="s">
        <v>22</v>
      </c>
      <c r="C4" s="232" t="s">
        <v>23</v>
      </c>
      <c r="D4" s="232" t="s">
        <v>24</v>
      </c>
      <c r="E4" s="232" t="s">
        <v>25</v>
      </c>
      <c r="F4" s="232" t="s">
        <v>50</v>
      </c>
      <c r="G4" s="232" t="s">
        <v>26</v>
      </c>
      <c r="H4" s="232" t="s">
        <v>64</v>
      </c>
      <c r="I4" s="232" t="s">
        <v>27</v>
      </c>
      <c r="J4" s="232" t="s">
        <v>28</v>
      </c>
      <c r="K4" s="232" t="s">
        <v>81</v>
      </c>
      <c r="L4" s="232" t="s">
        <v>52</v>
      </c>
      <c r="M4" s="232" t="s">
        <v>104</v>
      </c>
      <c r="N4" s="236" t="s">
        <v>65</v>
      </c>
      <c r="O4" s="234" t="s">
        <v>13</v>
      </c>
      <c r="P4" s="247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4"/>
      <c r="B5" s="246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7"/>
      <c r="O5" s="235"/>
      <c r="P5" s="248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87</v>
      </c>
      <c r="B6" s="70">
        <v>700</v>
      </c>
      <c r="C6" s="70"/>
      <c r="D6" s="71"/>
      <c r="E6" s="71"/>
      <c r="F6" s="71"/>
      <c r="G6" s="71">
        <v>70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960</v>
      </c>
      <c r="R6" s="75"/>
      <c r="S6" s="76"/>
      <c r="T6" s="26"/>
      <c r="U6" s="3"/>
      <c r="V6" s="26"/>
      <c r="W6" s="3"/>
    </row>
    <row r="7" spans="1:24" s="9" customFormat="1">
      <c r="A7" s="69" t="s">
        <v>90</v>
      </c>
      <c r="B7" s="70">
        <v>700</v>
      </c>
      <c r="C7" s="70"/>
      <c r="D7" s="71"/>
      <c r="E7" s="71">
        <v>80</v>
      </c>
      <c r="F7" s="71"/>
      <c r="G7" s="71">
        <v>350</v>
      </c>
      <c r="H7" s="71"/>
      <c r="I7" s="72">
        <v>50</v>
      </c>
      <c r="J7" s="71">
        <v>160</v>
      </c>
      <c r="K7" s="71"/>
      <c r="L7" s="71">
        <v>799</v>
      </c>
      <c r="M7" s="107"/>
      <c r="N7" s="71"/>
      <c r="O7" s="71"/>
      <c r="P7" s="73"/>
      <c r="Q7" s="74">
        <f t="shared" si="0"/>
        <v>2139</v>
      </c>
      <c r="R7" s="75"/>
      <c r="S7" s="26"/>
      <c r="T7" s="26"/>
      <c r="U7" s="26"/>
      <c r="V7" s="26"/>
      <c r="W7" s="26"/>
    </row>
    <row r="8" spans="1:24" s="9" customFormat="1">
      <c r="A8" s="69" t="s">
        <v>91</v>
      </c>
      <c r="B8" s="77"/>
      <c r="C8" s="70"/>
      <c r="D8" s="78"/>
      <c r="E8" s="78">
        <v>350</v>
      </c>
      <c r="F8" s="78"/>
      <c r="G8" s="78">
        <v>70</v>
      </c>
      <c r="H8" s="78"/>
      <c r="I8" s="79">
        <v>30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610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95</v>
      </c>
      <c r="B9" s="77"/>
      <c r="C9" s="70"/>
      <c r="D9" s="78"/>
      <c r="E9" s="78"/>
      <c r="F9" s="78"/>
      <c r="G9" s="78">
        <v>50</v>
      </c>
      <c r="H9" s="78"/>
      <c r="I9" s="79">
        <v>50</v>
      </c>
      <c r="J9" s="78">
        <v>80</v>
      </c>
      <c r="K9" s="78"/>
      <c r="L9" s="78"/>
      <c r="M9" s="108"/>
      <c r="N9" s="78"/>
      <c r="O9" s="78"/>
      <c r="P9" s="80"/>
      <c r="Q9" s="74">
        <f t="shared" si="0"/>
        <v>180</v>
      </c>
      <c r="R9" s="75"/>
      <c r="S9" s="6"/>
      <c r="T9" s="6"/>
      <c r="U9" s="26"/>
      <c r="V9" s="26"/>
      <c r="W9" s="26"/>
    </row>
    <row r="10" spans="1:24" s="9" customFormat="1">
      <c r="A10" s="69" t="s">
        <v>96</v>
      </c>
      <c r="B10" s="77">
        <v>1400</v>
      </c>
      <c r="C10" s="70"/>
      <c r="D10" s="78"/>
      <c r="E10" s="78"/>
      <c r="F10" s="78"/>
      <c r="G10" s="78"/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1590</v>
      </c>
      <c r="R10" s="75"/>
      <c r="S10" s="26"/>
      <c r="T10" s="26"/>
      <c r="U10" s="3"/>
      <c r="V10" s="26"/>
      <c r="W10" s="3"/>
    </row>
    <row r="11" spans="1:24" s="9" customFormat="1">
      <c r="A11" s="69" t="s">
        <v>97</v>
      </c>
      <c r="B11" s="77"/>
      <c r="C11" s="70"/>
      <c r="D11" s="78"/>
      <c r="E11" s="78"/>
      <c r="F11" s="78"/>
      <c r="G11" s="78"/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190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98</v>
      </c>
      <c r="B12" s="77"/>
      <c r="C12" s="70"/>
      <c r="D12" s="78"/>
      <c r="E12" s="78"/>
      <c r="F12" s="78"/>
      <c r="G12" s="78"/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190</v>
      </c>
      <c r="R12" s="75"/>
      <c r="S12" s="26"/>
      <c r="T12" s="26"/>
      <c r="U12" s="3"/>
      <c r="V12" s="26"/>
      <c r="W12" s="3"/>
    </row>
    <row r="13" spans="1:24" s="9" customFormat="1">
      <c r="A13" s="69" t="s">
        <v>99</v>
      </c>
      <c r="B13" s="77">
        <v>700</v>
      </c>
      <c r="C13" s="70"/>
      <c r="D13" s="78"/>
      <c r="E13" s="78">
        <v>80</v>
      </c>
      <c r="F13" s="78"/>
      <c r="G13" s="78">
        <v>50</v>
      </c>
      <c r="H13" s="78"/>
      <c r="I13" s="78">
        <v>50</v>
      </c>
      <c r="J13" s="78">
        <v>80</v>
      </c>
      <c r="K13" s="81"/>
      <c r="L13" s="78"/>
      <c r="M13" s="108"/>
      <c r="N13" s="78"/>
      <c r="O13" s="78"/>
      <c r="P13" s="80"/>
      <c r="Q13" s="74">
        <f t="shared" si="0"/>
        <v>960</v>
      </c>
      <c r="R13" s="75"/>
      <c r="S13" s="76"/>
      <c r="T13" s="26"/>
      <c r="U13" s="26"/>
      <c r="V13" s="26"/>
      <c r="W13" s="26"/>
    </row>
    <row r="14" spans="1:24" s="9" customFormat="1">
      <c r="A14" s="69" t="s">
        <v>100</v>
      </c>
      <c r="B14" s="77">
        <v>700</v>
      </c>
      <c r="C14" s="70"/>
      <c r="D14" s="78"/>
      <c r="E14" s="78"/>
      <c r="F14" s="78"/>
      <c r="G14" s="78"/>
      <c r="H14" s="78"/>
      <c r="I14" s="78">
        <v>30</v>
      </c>
      <c r="J14" s="78">
        <v>160</v>
      </c>
      <c r="K14" s="82"/>
      <c r="L14" s="78"/>
      <c r="M14" s="108"/>
      <c r="N14" s="78"/>
      <c r="O14" s="78"/>
      <c r="P14" s="80"/>
      <c r="Q14" s="74">
        <f t="shared" si="0"/>
        <v>890</v>
      </c>
      <c r="R14" s="75"/>
      <c r="S14" s="83"/>
      <c r="T14" s="26"/>
      <c r="U14" s="3"/>
      <c r="V14" s="26"/>
      <c r="W14" s="3"/>
    </row>
    <row r="15" spans="1:24" s="9" customFormat="1">
      <c r="A15" s="69" t="s">
        <v>102</v>
      </c>
      <c r="B15" s="77"/>
      <c r="C15" s="70"/>
      <c r="D15" s="78"/>
      <c r="E15" s="78"/>
      <c r="F15" s="78"/>
      <c r="G15" s="78">
        <v>50</v>
      </c>
      <c r="H15" s="78"/>
      <c r="I15" s="78">
        <v>30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240</v>
      </c>
      <c r="R15" s="75"/>
      <c r="S15" s="4"/>
      <c r="T15" s="26"/>
      <c r="U15" s="26"/>
      <c r="V15" s="26"/>
      <c r="W15" s="26"/>
    </row>
    <row r="16" spans="1:24" s="9" customFormat="1">
      <c r="A16" s="69" t="s">
        <v>103</v>
      </c>
      <c r="B16" s="77">
        <v>700</v>
      </c>
      <c r="C16" s="70"/>
      <c r="D16" s="78"/>
      <c r="E16" s="78">
        <v>80</v>
      </c>
      <c r="F16" s="78"/>
      <c r="G16" s="78"/>
      <c r="H16" s="78"/>
      <c r="I16" s="78">
        <v>30</v>
      </c>
      <c r="J16" s="78">
        <v>160</v>
      </c>
      <c r="K16" s="78"/>
      <c r="L16" s="78"/>
      <c r="M16" s="108">
        <v>3000</v>
      </c>
      <c r="N16" s="78"/>
      <c r="O16" s="78"/>
      <c r="P16" s="80"/>
      <c r="Q16" s="74">
        <f t="shared" si="0"/>
        <v>3970</v>
      </c>
      <c r="R16" s="75"/>
      <c r="S16" s="4"/>
      <c r="T16" s="26"/>
      <c r="U16" s="3"/>
      <c r="V16" s="26"/>
      <c r="W16" s="3"/>
    </row>
    <row r="17" spans="1:23" s="9" customFormat="1">
      <c r="A17" s="69" t="s">
        <v>105</v>
      </c>
      <c r="B17" s="77"/>
      <c r="C17" s="70"/>
      <c r="D17" s="78"/>
      <c r="E17" s="78">
        <v>2580</v>
      </c>
      <c r="F17" s="78"/>
      <c r="G17" s="78"/>
      <c r="H17" s="78"/>
      <c r="I17" s="78">
        <v>40</v>
      </c>
      <c r="J17" s="78">
        <v>80</v>
      </c>
      <c r="K17" s="78"/>
      <c r="L17" s="78"/>
      <c r="M17" s="108"/>
      <c r="N17" s="80"/>
      <c r="O17" s="78"/>
      <c r="P17" s="80"/>
      <c r="Q17" s="74">
        <f t="shared" si="0"/>
        <v>2700</v>
      </c>
      <c r="R17" s="75"/>
      <c r="S17" s="4"/>
      <c r="T17" s="26"/>
      <c r="U17" s="26"/>
      <c r="V17" s="26"/>
      <c r="W17" s="26"/>
    </row>
    <row r="18" spans="1:23" s="9" customFormat="1">
      <c r="A18" s="69" t="s">
        <v>106</v>
      </c>
      <c r="B18" s="77">
        <v>700</v>
      </c>
      <c r="C18" s="70"/>
      <c r="D18" s="78"/>
      <c r="E18" s="78"/>
      <c r="F18" s="78"/>
      <c r="G18" s="78"/>
      <c r="H18" s="78"/>
      <c r="I18" s="78">
        <v>70</v>
      </c>
      <c r="J18" s="78">
        <v>180</v>
      </c>
      <c r="K18" s="78"/>
      <c r="L18" s="78"/>
      <c r="M18" s="108"/>
      <c r="N18" s="80"/>
      <c r="O18" s="78"/>
      <c r="P18" s="80"/>
      <c r="Q18" s="74">
        <f t="shared" si="0"/>
        <v>950</v>
      </c>
      <c r="R18" s="75"/>
      <c r="S18" s="4"/>
      <c r="T18" s="26"/>
      <c r="U18" s="3"/>
      <c r="V18" s="26"/>
      <c r="W18" s="3"/>
    </row>
    <row r="19" spans="1:23" s="9" customFormat="1">
      <c r="A19" s="69" t="s">
        <v>111</v>
      </c>
      <c r="B19" s="77"/>
      <c r="C19" s="70"/>
      <c r="D19" s="78"/>
      <c r="E19" s="78"/>
      <c r="F19" s="78"/>
      <c r="G19" s="78"/>
      <c r="H19" s="78"/>
      <c r="I19" s="78">
        <v>40</v>
      </c>
      <c r="J19" s="78">
        <v>0</v>
      </c>
      <c r="K19" s="78"/>
      <c r="L19" s="78"/>
      <c r="M19" s="109"/>
      <c r="N19" s="80"/>
      <c r="O19" s="78"/>
      <c r="P19" s="80"/>
      <c r="Q19" s="74">
        <f t="shared" si="0"/>
        <v>40</v>
      </c>
      <c r="R19" s="75"/>
      <c r="S19" s="4"/>
      <c r="T19" s="26"/>
      <c r="U19" s="26"/>
      <c r="V19" s="26"/>
      <c r="W19" s="26"/>
    </row>
    <row r="20" spans="1:23" s="9" customFormat="1">
      <c r="A20" s="69"/>
      <c r="B20" s="77"/>
      <c r="C20" s="70"/>
      <c r="D20" s="78"/>
      <c r="E20" s="78"/>
      <c r="F20" s="108"/>
      <c r="G20" s="78"/>
      <c r="H20" s="78"/>
      <c r="I20" s="78"/>
      <c r="J20" s="78"/>
      <c r="K20" s="78"/>
      <c r="L20" s="78"/>
      <c r="M20" s="108"/>
      <c r="N20" s="78"/>
      <c r="O20" s="78"/>
      <c r="P20" s="80"/>
      <c r="Q20" s="74">
        <f t="shared" si="0"/>
        <v>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5600</v>
      </c>
      <c r="C37" s="96">
        <f t="shared" ref="C37:P37" si="1">SUM(C6:C36)</f>
        <v>0</v>
      </c>
      <c r="D37" s="96">
        <f t="shared" si="1"/>
        <v>0</v>
      </c>
      <c r="E37" s="96">
        <f t="shared" si="1"/>
        <v>3170</v>
      </c>
      <c r="F37" s="96">
        <f t="shared" si="1"/>
        <v>0</v>
      </c>
      <c r="G37" s="96">
        <f>SUM(G6:G36)</f>
        <v>640</v>
      </c>
      <c r="H37" s="96">
        <f t="shared" si="1"/>
        <v>0</v>
      </c>
      <c r="I37" s="96">
        <f t="shared" si="1"/>
        <v>540</v>
      </c>
      <c r="J37" s="96">
        <f t="shared" si="1"/>
        <v>1860</v>
      </c>
      <c r="K37" s="96">
        <f t="shared" si="1"/>
        <v>0</v>
      </c>
      <c r="L37" s="96">
        <f t="shared" si="1"/>
        <v>799</v>
      </c>
      <c r="M37" s="111">
        <f t="shared" si="1"/>
        <v>3000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15609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40" zoomScale="120" zoomScaleNormal="120" workbookViewId="0">
      <selection activeCell="C44" sqref="C44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4" t="s">
        <v>12</v>
      </c>
      <c r="B1" s="255"/>
      <c r="C1" s="255"/>
      <c r="D1" s="255"/>
      <c r="E1" s="255"/>
      <c r="F1" s="256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7" t="s">
        <v>51</v>
      </c>
      <c r="B2" s="258"/>
      <c r="C2" s="258"/>
      <c r="D2" s="258"/>
      <c r="E2" s="258"/>
      <c r="F2" s="259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0" t="s">
        <v>34</v>
      </c>
      <c r="B3" s="261"/>
      <c r="C3" s="261"/>
      <c r="D3" s="261"/>
      <c r="E3" s="261"/>
      <c r="F3" s="26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/>
      <c r="D31" s="38"/>
      <c r="E31" s="175">
        <f t="shared" si="0"/>
        <v>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>
        <v>-1380475</v>
      </c>
      <c r="D32" s="38"/>
      <c r="E32" s="175">
        <f t="shared" si="0"/>
        <v>-1380475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-1380475</v>
      </c>
      <c r="F33" s="187">
        <f>B33-E33</f>
        <v>1380475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4" t="s">
        <v>18</v>
      </c>
      <c r="B35" s="265"/>
      <c r="C35" s="265"/>
      <c r="D35" s="265"/>
      <c r="E35" s="266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2" t="s">
        <v>11</v>
      </c>
      <c r="B36" s="263"/>
      <c r="C36" s="263"/>
      <c r="D36" s="253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92</v>
      </c>
      <c r="B37" s="168"/>
      <c r="C37" s="169">
        <v>25400</v>
      </c>
      <c r="D37" s="210" t="s">
        <v>91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107</v>
      </c>
      <c r="B38" s="164"/>
      <c r="C38" s="165">
        <v>214140</v>
      </c>
      <c r="D38" s="166" t="s">
        <v>106</v>
      </c>
      <c r="E38" s="40"/>
      <c r="F38" s="40"/>
      <c r="G38" s="249" t="s">
        <v>53</v>
      </c>
      <c r="H38" s="249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37</v>
      </c>
      <c r="B39" s="164" t="s">
        <v>38</v>
      </c>
      <c r="C39" s="165">
        <v>25000</v>
      </c>
      <c r="D39" s="167" t="s">
        <v>99</v>
      </c>
      <c r="E39" s="40"/>
      <c r="F39" s="41"/>
      <c r="G39" s="219" t="s">
        <v>55</v>
      </c>
      <c r="H39" s="207">
        <v>1800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42</v>
      </c>
      <c r="B40" s="164" t="s">
        <v>38</v>
      </c>
      <c r="C40" s="165">
        <v>254150</v>
      </c>
      <c r="D40" s="167" t="s">
        <v>111</v>
      </c>
      <c r="E40" s="40"/>
      <c r="F40" s="41"/>
      <c r="G40" s="219" t="s">
        <v>78</v>
      </c>
      <c r="H40" s="207">
        <v>11920</v>
      </c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74</v>
      </c>
      <c r="B41" s="164" t="s">
        <v>80</v>
      </c>
      <c r="C41" s="165">
        <v>500</v>
      </c>
      <c r="D41" s="166" t="s">
        <v>87</v>
      </c>
      <c r="E41" s="51"/>
      <c r="F41" s="41"/>
      <c r="G41" s="219" t="s">
        <v>75</v>
      </c>
      <c r="H41" s="207">
        <v>4460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82</v>
      </c>
      <c r="B42" s="164"/>
      <c r="C42" s="165">
        <v>28850</v>
      </c>
      <c r="D42" s="166" t="s">
        <v>111</v>
      </c>
      <c r="F42" s="41"/>
      <c r="G42" s="220" t="s">
        <v>74</v>
      </c>
      <c r="H42" s="207">
        <v>500</v>
      </c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49</v>
      </c>
      <c r="B43" s="164" t="s">
        <v>66</v>
      </c>
      <c r="C43" s="165">
        <v>87725</v>
      </c>
      <c r="D43" s="171" t="s">
        <v>86</v>
      </c>
      <c r="E43" s="41"/>
      <c r="F43" s="112"/>
      <c r="G43" s="218" t="s">
        <v>84</v>
      </c>
      <c r="H43" s="207">
        <v>9300</v>
      </c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108</v>
      </c>
      <c r="B44" s="206"/>
      <c r="C44" s="165">
        <v>144670</v>
      </c>
      <c r="D44" s="207" t="s">
        <v>111</v>
      </c>
      <c r="E44" s="40"/>
      <c r="G44" s="219"/>
      <c r="H44" s="207"/>
      <c r="I44" s="211"/>
      <c r="J44" s="211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47</v>
      </c>
      <c r="B45" s="164" t="s">
        <v>67</v>
      </c>
      <c r="C45" s="165">
        <v>233040</v>
      </c>
      <c r="D45" s="166" t="s">
        <v>106</v>
      </c>
      <c r="E45" s="40"/>
      <c r="G45" s="219"/>
      <c r="H45" s="207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62</v>
      </c>
      <c r="B46" s="164" t="s">
        <v>68</v>
      </c>
      <c r="C46" s="165">
        <v>10090</v>
      </c>
      <c r="D46" s="166" t="s">
        <v>85</v>
      </c>
      <c r="E46" s="40"/>
      <c r="F46" s="188"/>
      <c r="G46" s="222" t="s">
        <v>54</v>
      </c>
      <c r="H46" s="222">
        <f>SUM(H39:H45)</f>
        <v>27980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93</v>
      </c>
      <c r="B47" s="164" t="s">
        <v>80</v>
      </c>
      <c r="C47" s="165">
        <v>1000</v>
      </c>
      <c r="D47" s="166" t="s">
        <v>91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60</v>
      </c>
      <c r="B48" s="164" t="s">
        <v>77</v>
      </c>
      <c r="C48" s="165">
        <v>101970</v>
      </c>
      <c r="D48" s="166" t="s">
        <v>76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59</v>
      </c>
      <c r="B49" s="164" t="s">
        <v>77</v>
      </c>
      <c r="C49" s="165">
        <v>101970</v>
      </c>
      <c r="D49" s="166" t="s">
        <v>73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69</v>
      </c>
      <c r="B50" s="164" t="s">
        <v>79</v>
      </c>
      <c r="C50" s="165">
        <v>101970</v>
      </c>
      <c r="D50" s="166" t="s">
        <v>100</v>
      </c>
      <c r="F50" s="191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 t="s">
        <v>112</v>
      </c>
      <c r="B51" s="164"/>
      <c r="C51" s="165">
        <v>50000</v>
      </c>
      <c r="D51" s="166" t="s">
        <v>111</v>
      </c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7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0" t="s">
        <v>19</v>
      </c>
      <c r="B117" s="251"/>
      <c r="C117" s="162">
        <f>SUM(C37:C116)</f>
        <v>1380475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2" t="s">
        <v>20</v>
      </c>
      <c r="B119" s="253"/>
      <c r="C119" s="129">
        <f>C117</f>
        <v>1380475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1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3"/>
  <sheetViews>
    <sheetView tabSelected="1" zoomScaleNormal="100" workbookViewId="0">
      <selection sqref="A1:E27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8"/>
      <c r="G1" s="1"/>
    </row>
    <row r="2" spans="1:28" ht="21.75">
      <c r="A2" s="276" t="s">
        <v>46</v>
      </c>
      <c r="B2" s="277"/>
      <c r="C2" s="277"/>
      <c r="D2" s="277"/>
      <c r="E2" s="278"/>
      <c r="F2" s="138"/>
      <c r="G2" s="1"/>
    </row>
    <row r="3" spans="1:28" ht="24" thickBot="1">
      <c r="A3" s="270" t="s">
        <v>113</v>
      </c>
      <c r="B3" s="271"/>
      <c r="C3" s="271"/>
      <c r="D3" s="271"/>
      <c r="E3" s="272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5090081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98443</v>
      </c>
      <c r="C6" s="34"/>
      <c r="D6" s="116" t="s">
        <v>44</v>
      </c>
      <c r="E6" s="120">
        <v>479807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2097091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15609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1385475</v>
      </c>
      <c r="F10" s="138"/>
      <c r="G10" s="28"/>
      <c r="H10" s="20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9" t="s">
        <v>61</v>
      </c>
      <c r="B11" s="190">
        <f>B6-B9-B10</f>
        <v>82834</v>
      </c>
      <c r="C11" s="32"/>
      <c r="D11" s="116" t="s">
        <v>48</v>
      </c>
      <c r="E11" s="120">
        <v>27980</v>
      </c>
      <c r="F11" s="138"/>
      <c r="G11" s="8"/>
      <c r="H11" s="204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19"/>
      <c r="C12" s="32"/>
      <c r="D12" s="116" t="s">
        <v>36</v>
      </c>
      <c r="E12" s="137">
        <v>2400</v>
      </c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5"/>
      <c r="B13" s="226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27"/>
      <c r="B14" s="228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3"/>
      <c r="B15" s="224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3"/>
      <c r="B16" s="224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B5+B11-B16-B15</f>
        <v>9082834</v>
      </c>
      <c r="C18" s="32"/>
      <c r="D18" s="116" t="s">
        <v>6</v>
      </c>
      <c r="E18" s="120">
        <f>SUM(E5:E17)</f>
        <v>9082834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 t="s">
        <v>10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8" t="s">
        <v>56</v>
      </c>
      <c r="B21" s="209">
        <v>25000</v>
      </c>
      <c r="C21" s="192"/>
      <c r="D21" s="198" t="s">
        <v>71</v>
      </c>
      <c r="E21" s="193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4" t="s">
        <v>57</v>
      </c>
      <c r="B22" s="195">
        <v>254150</v>
      </c>
      <c r="C22" s="196"/>
      <c r="D22" s="205" t="s">
        <v>70</v>
      </c>
      <c r="E22" s="197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199" t="s">
        <v>94</v>
      </c>
      <c r="B23" s="200">
        <v>25400</v>
      </c>
      <c r="C23" s="201"/>
      <c r="D23" s="203" t="s">
        <v>72</v>
      </c>
      <c r="E23" s="202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199" t="s">
        <v>101</v>
      </c>
      <c r="B24" s="200">
        <v>10090</v>
      </c>
      <c r="C24" s="201"/>
      <c r="D24" s="203" t="s">
        <v>58</v>
      </c>
      <c r="E24" s="202">
        <v>87725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199" t="s">
        <v>114</v>
      </c>
      <c r="B25" s="200">
        <v>50000</v>
      </c>
      <c r="C25" s="201"/>
      <c r="D25" s="203" t="s">
        <v>109</v>
      </c>
      <c r="E25" s="202">
        <v>144670</v>
      </c>
      <c r="F25" s="13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3.25">
      <c r="A26" s="199" t="s">
        <v>83</v>
      </c>
      <c r="B26" s="200">
        <v>28850</v>
      </c>
      <c r="C26" s="201"/>
      <c r="D26" s="203" t="s">
        <v>110</v>
      </c>
      <c r="E26" s="202">
        <v>214140</v>
      </c>
      <c r="F26" s="13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 ht="24" thickBot="1">
      <c r="A27" s="212"/>
      <c r="B27" s="213"/>
      <c r="C27" s="214"/>
      <c r="D27" s="215" t="s">
        <v>63</v>
      </c>
      <c r="E27" s="216">
        <v>233040</v>
      </c>
      <c r="F27" s="13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8">
      <c r="E28" s="2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B30" s="217"/>
      <c r="E30" s="21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2022-09-17T21:32:12Z</dcterms:modified>
</cp:coreProperties>
</file>