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7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5" l="1"/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<sst xmlns="http://schemas.openxmlformats.org/spreadsheetml/2006/main" count="559" uniqueCount="304">
  <si>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</si>
  <si>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</si>
  <si>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</si>
  <si>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</si>
  <si>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</si>
  <si>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</si>
  <si>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</si>
  <si>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</si>
  <si>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</si>
  <si>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</si>
  <si>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</si>
  <si>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</si>
  <si>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</si>
  <si>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</si>
  <si>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</si>
  <si>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</si>
  <si>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</si>
  <si>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</si>
  <si>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</si>
  <si>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</si>
  <si>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</si>
  <si>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</si>
  <si>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</si>
  <si>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</si>
  <si>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</si>
  <si>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</si>
  <si>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</si>
  <si>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</si>
  <si>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</si>
  <si>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</si>
  <si>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</si>
  <si>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</si>
  <si>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</si>
  <si>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</si>
  <si>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</si>
  <si>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</si>
  <si>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</si>
  <si>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</si>
  <si>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</si>
  <si>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</si>
  <si>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</si>
  <si>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</si>
  <si>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</si>
  <si>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</si>
  <si>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</si>
  <si>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</si>
  <si>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</si>
  <si>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</si>
  <si>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</si>
  <si>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</si>
  <si>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</si>
  <si>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</si>
  <si>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</si>
  <si>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</si>
  <si>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</si>
  <si>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</si>
  <si>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</si>
  <si>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</si>
  <si>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</si>
  <si>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</si>
  <si>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</si>
  <si>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</si>
  <si>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</si>
  <si>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</si>
  <si>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</si>
  <si>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</si>
  <si>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</si>
  <si>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</si>
  <si>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</si>
  <si>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</si>
  <si>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</si>
  <si>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</si>
  <si>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</si>
  <si>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</si>
  <si>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</si>
  <si>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</si>
  <si>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</si>
  <si>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</si>
  <si>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</si>
  <si>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</si>
  <si>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</si>
  <si>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</si>
  <si>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</si>
  <si>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</si>
  <si>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</si>
  <si>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</si>
  <si>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</si>
  <si>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</si>
  <si>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</si>
  <si>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</si>
  <si>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</si>
  <si>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</si>
  <si>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</si>
  <si>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</si>
  <si>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</si>
  <si>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</si>
  <si>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</si>
  <si>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</si>
  <si>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</si>
  <si>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</si>
  <si>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</si>
  <si>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</si>
  <si>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</si>
  <si>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</si>
  <si>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</si>
  <si>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</si>
  <si>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</si>
  <si>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</si>
  <si>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</si>
  <si>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</si>
  <si>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</si>
  <si>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</si>
  <si>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</si>
  <si>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</si>
  <si>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</si>
  <si>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</si>
  <si>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</si>
  <si>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</si>
  <si>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</si>
  <si>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</si>
  <si>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</si>
  <si>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</si>
  <si>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</si>
  <si>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</si>
  <si>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</si>
  <si>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</si>
  <si>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</si>
  <si>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</si>
  <si>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</si>
  <si>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</si>
  <si>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</si>
  <si>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</si>
  <si>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</si>
  <si>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</si>
  <si>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</si>
  <si>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</si>
  <si>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</si>
  <si>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</si>
  <si>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</si>
  <si>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</si>
  <si>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</si>
  <si>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</si>
  <si>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</si>
  <si>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</si>
  <si>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</si>
  <si>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</si>
  <si>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</si>
  <si>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</si>
  <si>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</si>
  <si>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</si>
  <si>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</si>
  <si>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</si>
  <si>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</si>
  <si>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</si>
  <si>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</si>
  <si>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</si>
  <si>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</si>
  <si>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</si>
  <si>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</si>
  <si>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</si>
  <si>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</si>
  <si>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</si>
  <si>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</si>
  <si>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</si>
  <si>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</si>
  <si>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</si>
  <si>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</si>
  <si>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</si>
  <si>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</si>
  <si>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</si>
  <si>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</si>
  <si>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</si>
  <si>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</si>
  <si>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</si>
  <si>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</si>
  <si>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</si>
  <si>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</si>
  <si>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</si>
  <si>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</si>
  <si>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</si>
  <si>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</si>
  <si>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</si>
  <si>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</si>
  <si>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</si>
  <si>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</si>
  <si>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</si>
  <si>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</si>
  <si>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</si>
  <si>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</si>
  <si>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</si>
  <si>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</si>
  <si>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</si>
  <si>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</si>
  <si>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</si>
  <si>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</si>
  <si>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</si>
  <si>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</si>
  <si>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</si>
  <si>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</si>
  <si>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</si>
  <si>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</si>
  <si>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</si>
  <si>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</si>
  <si>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</si>
  <si>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</si>
  <si>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</si>
  <si>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</si>
  <si>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</si>
  <si>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</si>
  <si>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</si>
  <si>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</si>
  <si>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</si>
  <si>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</si>
  <si>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</si>
  <si>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</si>
  <si>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</si>
  <si>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</si>
  <si>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</si>
  <si>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</si>
  <si>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</si>
  <si>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</si>
  <si>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</si>
  <si>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</si>
  <si>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</si>
  <si>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</si>
  <si>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</si>
  <si>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</si>
  <si>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</si>
  <si>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</si>
  <si>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</si>
  <si>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</si>
  <si>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</si>
  <si>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</si>
  <si>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</si>
  <si>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</si>
  <si>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</si>
  <si>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</si>
  <si>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</si>
  <si>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</si>
  <si>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</si>
  <si>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</si>
  <si>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</si>
  <si>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</si>
  <si>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</si>
  <si>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</si>
  <si>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</si>
  <si>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</si>
  <si>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</si>
  <si>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</si>
  <si>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</si>
  <si>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</si>
  <si>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</si>
  <si>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</si>
  <si>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</si>
  <si>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</si>
  <si>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</si>
  <si>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</si>
  <si>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</si>
  <si>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</si>
  <si>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</si>
  <si>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</si>
  <si>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</si>
  <si>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</si>
  <si>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</si>
  <si>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</si>
  <si>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</si>
  <si>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</si>
  <si>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</si>
  <si>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</si>
  <si>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</si>
  <si>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</si>
  <si>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</si>
  <si>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</si>
  <si>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</si>
  <si>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</si>
  <si>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Shafi Mobile</t>
  </si>
  <si>
    <t>SS Traders</t>
  </si>
  <si>
    <t xml:space="preserve">Somobai </t>
  </si>
  <si>
    <t>S=Shafi Mobile</t>
  </si>
  <si>
    <t>D=Ayan Telecom</t>
  </si>
  <si>
    <t>D=SS Traders</t>
  </si>
  <si>
    <t>G=Somobai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</si>
  <si>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</si>
  <si>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</si>
  <si>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</si>
  <si>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</si>
  <si>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</si>
  <si>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</si>
  <si>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</si>
  <si>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</si>
  <si>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</si>
  <si>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</si>
  <si>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</si>
  <si>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</si>
  <si>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</si>
  <si>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</si>
  <si>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</si>
  <si>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</si>
  <si>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</si>
  <si>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</si>
  <si>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</si>
  <si>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</si>
  <si>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</si>
  <si>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Date:17.09.2022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</si>
</sst>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5"/>
      <c r="B1" s="405"/>
      <c r="C1" s="405"/>
      <c r="D1" s="405"/>
      <c r="E1" s="405"/>
      <c r="F1" s="405"/>
    </row>
    <row r="2" spans="1:8" ht="20.25">
      <c r="A2" s="406"/>
      <c r="B2" s="403" t="s">
        <v>14</v>
      </c>
      <c r="C2" s="403"/>
      <c r="D2" s="403"/>
      <c r="E2" s="403"/>
    </row>
    <row r="3" spans="1:8" ht="16.5" customHeight="1">
      <c r="A3" s="406"/>
      <c r="B3" s="404" t="s">
        <v>42</v>
      </c>
      <c r="C3" s="404"/>
      <c r="D3" s="404"/>
      <c r="E3" s="404"/>
    </row>
    <row r="4" spans="1:8" ht="15.75" customHeight="1">
      <c r="A4" s="40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6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0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6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0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6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06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9" sqref="E19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05"/>
      <c r="B1" s="405"/>
      <c r="C1" s="405"/>
      <c r="D1" s="405"/>
      <c r="E1" s="405"/>
      <c r="F1" s="405"/>
    </row>
    <row r="2" spans="1:9" ht="20.25">
      <c r="A2" s="406"/>
      <c r="B2" s="403" t="s">
        <v>14</v>
      </c>
      <c r="C2" s="403"/>
      <c r="D2" s="403"/>
      <c r="E2" s="403"/>
    </row>
    <row r="3" spans="1:9" ht="16.5" customHeight="1">
      <c r="A3" s="406"/>
      <c r="B3" s="404" t="s">
        <v>246</v>
      </c>
      <c r="C3" s="404"/>
      <c r="D3" s="404"/>
      <c r="E3" s="404"/>
    </row>
    <row r="4" spans="1:9" ht="15.75" customHeight="1">
      <c r="A4" s="406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06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06"/>
      <c r="B6" s="26" t="s">
        <v>245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06"/>
      <c r="B7" s="26" t="s">
        <v>252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06"/>
      <c r="B8" s="26" t="s">
        <v>254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06"/>
      <c r="B9" s="26" t="s">
        <v>258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06"/>
      <c r="B10" s="26" t="s">
        <v>261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06"/>
      <c r="B11" s="26" t="s">
        <v>267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06"/>
      <c r="B12" s="26" t="s">
        <v>269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06"/>
      <c r="B13" s="26" t="s">
        <v>270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06"/>
      <c r="B14" s="26" t="s">
        <v>273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06"/>
      <c r="B15" s="26" t="s">
        <v>274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06"/>
      <c r="B16" s="26" t="s">
        <v>282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06"/>
      <c r="B17" s="26" t="s">
        <v>298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06"/>
      <c r="B18" s="26" t="s">
        <v>301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06"/>
      <c r="B19" s="26" t="s">
        <v>302</v>
      </c>
      <c r="C19" s="218">
        <v>0</v>
      </c>
      <c r="D19" s="220">
        <v>0</v>
      </c>
      <c r="E19" s="219">
        <f t="shared" si="0"/>
        <v>0</v>
      </c>
      <c r="F19" s="29"/>
      <c r="G19" s="2"/>
      <c r="H19" s="21"/>
      <c r="I19" s="21"/>
    </row>
    <row r="20" spans="1:9">
      <c r="A20" s="406"/>
      <c r="B20" s="26"/>
      <c r="C20" s="218"/>
      <c r="D20" s="218"/>
      <c r="E20" s="219">
        <f t="shared" si="0"/>
        <v>0</v>
      </c>
      <c r="F20" s="29"/>
      <c r="G20" s="2"/>
      <c r="H20" s="21"/>
      <c r="I20" s="21"/>
    </row>
    <row r="21" spans="1:9">
      <c r="A21" s="406"/>
      <c r="B21" s="26"/>
      <c r="C21" s="218"/>
      <c r="D21" s="218"/>
      <c r="E21" s="219">
        <f>E20+C21-D21</f>
        <v>0</v>
      </c>
      <c r="F21" s="2"/>
      <c r="G21" s="2"/>
      <c r="H21" s="21"/>
      <c r="I21" s="21"/>
    </row>
    <row r="22" spans="1:9">
      <c r="A22" s="406"/>
      <c r="B22" s="26"/>
      <c r="C22" s="218"/>
      <c r="D22" s="220"/>
      <c r="E22" s="219">
        <f t="shared" si="0"/>
        <v>0</v>
      </c>
      <c r="F22" s="29"/>
      <c r="G22" s="2"/>
      <c r="H22" s="21"/>
      <c r="I22" s="21"/>
    </row>
    <row r="23" spans="1:9">
      <c r="A23" s="406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06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06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06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06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06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06"/>
      <c r="B29" s="26"/>
      <c r="C29" s="218"/>
      <c r="D29" s="218"/>
      <c r="E29" s="219">
        <f t="shared" si="0"/>
        <v>0</v>
      </c>
      <c r="F29" s="407"/>
      <c r="G29" s="408"/>
      <c r="H29" s="21"/>
      <c r="I29" s="21"/>
    </row>
    <row r="30" spans="1:9">
      <c r="A30" s="406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06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06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06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06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06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06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06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06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06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06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06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06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06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06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06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06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06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06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06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06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06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06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06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06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06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06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06"/>
      <c r="B57" s="26"/>
      <c r="C57" s="218"/>
      <c r="D57" s="218"/>
      <c r="E57" s="219">
        <f t="shared" si="0"/>
        <v>0</v>
      </c>
      <c r="F57" s="2"/>
    </row>
    <row r="58" spans="1:9">
      <c r="A58" s="406"/>
      <c r="B58" s="26"/>
      <c r="C58" s="218"/>
      <c r="D58" s="218"/>
      <c r="E58" s="219">
        <f t="shared" si="0"/>
        <v>0</v>
      </c>
      <c r="F58" s="2"/>
    </row>
    <row r="59" spans="1:9">
      <c r="A59" s="406"/>
      <c r="B59" s="26"/>
      <c r="C59" s="218"/>
      <c r="D59" s="218"/>
      <c r="E59" s="219">
        <f t="shared" si="0"/>
        <v>0</v>
      </c>
      <c r="F59" s="2"/>
    </row>
    <row r="60" spans="1:9">
      <c r="A60" s="406"/>
      <c r="B60" s="26"/>
      <c r="C60" s="218"/>
      <c r="D60" s="218"/>
      <c r="E60" s="219">
        <f t="shared" si="0"/>
        <v>0</v>
      </c>
      <c r="F60" s="2"/>
    </row>
    <row r="61" spans="1:9">
      <c r="A61" s="406"/>
      <c r="B61" s="26"/>
      <c r="C61" s="218"/>
      <c r="D61" s="218"/>
      <c r="E61" s="219">
        <f t="shared" si="0"/>
        <v>0</v>
      </c>
      <c r="F61" s="2"/>
    </row>
    <row r="62" spans="1:9">
      <c r="A62" s="406"/>
      <c r="B62" s="26"/>
      <c r="C62" s="218"/>
      <c r="D62" s="218"/>
      <c r="E62" s="219">
        <f t="shared" si="0"/>
        <v>0</v>
      </c>
      <c r="F62" s="2"/>
    </row>
    <row r="63" spans="1:9">
      <c r="A63" s="406"/>
      <c r="B63" s="26"/>
      <c r="C63" s="218"/>
      <c r="D63" s="218"/>
      <c r="E63" s="219">
        <f t="shared" si="0"/>
        <v>0</v>
      </c>
      <c r="F63" s="2"/>
    </row>
    <row r="64" spans="1:9">
      <c r="A64" s="406"/>
      <c r="B64" s="26"/>
      <c r="C64" s="218"/>
      <c r="D64" s="218"/>
      <c r="E64" s="219">
        <f t="shared" si="0"/>
        <v>0</v>
      </c>
      <c r="F64" s="2"/>
    </row>
    <row r="65" spans="1:7">
      <c r="A65" s="406"/>
      <c r="B65" s="26"/>
      <c r="C65" s="218"/>
      <c r="D65" s="218"/>
      <c r="E65" s="219">
        <f t="shared" si="0"/>
        <v>0</v>
      </c>
      <c r="F65" s="2"/>
    </row>
    <row r="66" spans="1:7">
      <c r="A66" s="406"/>
      <c r="B66" s="26"/>
      <c r="C66" s="218"/>
      <c r="D66" s="218"/>
      <c r="E66" s="219">
        <f t="shared" si="0"/>
        <v>0</v>
      </c>
      <c r="F66" s="2"/>
    </row>
    <row r="67" spans="1:7">
      <c r="A67" s="406"/>
      <c r="B67" s="26"/>
      <c r="C67" s="218"/>
      <c r="D67" s="218"/>
      <c r="E67" s="219">
        <f t="shared" si="0"/>
        <v>0</v>
      </c>
      <c r="F67" s="2"/>
    </row>
    <row r="68" spans="1:7">
      <c r="A68" s="406"/>
      <c r="B68" s="26"/>
      <c r="C68" s="218"/>
      <c r="D68" s="218"/>
      <c r="E68" s="219">
        <f t="shared" si="0"/>
        <v>0</v>
      </c>
      <c r="F68" s="2"/>
    </row>
    <row r="69" spans="1:7">
      <c r="A69" s="406"/>
      <c r="B69" s="26"/>
      <c r="C69" s="218"/>
      <c r="D69" s="218"/>
      <c r="E69" s="219">
        <f t="shared" si="0"/>
        <v>0</v>
      </c>
      <c r="F69" s="2"/>
    </row>
    <row r="70" spans="1:7">
      <c r="A70" s="406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06"/>
      <c r="B71" s="26"/>
      <c r="C71" s="218"/>
      <c r="D71" s="218"/>
      <c r="E71" s="219">
        <f t="shared" si="1"/>
        <v>0</v>
      </c>
      <c r="F71" s="2"/>
    </row>
    <row r="72" spans="1:7">
      <c r="A72" s="406"/>
      <c r="B72" s="26"/>
      <c r="C72" s="218"/>
      <c r="D72" s="218"/>
      <c r="E72" s="219">
        <f t="shared" si="1"/>
        <v>0</v>
      </c>
      <c r="F72" s="2"/>
    </row>
    <row r="73" spans="1:7">
      <c r="A73" s="406"/>
      <c r="B73" s="26"/>
      <c r="C73" s="218"/>
      <c r="D73" s="218"/>
      <c r="E73" s="219">
        <f t="shared" si="1"/>
        <v>0</v>
      </c>
      <c r="F73" s="2"/>
    </row>
    <row r="74" spans="1:7">
      <c r="A74" s="406"/>
      <c r="B74" s="26"/>
      <c r="C74" s="218"/>
      <c r="D74" s="218"/>
      <c r="E74" s="219">
        <f t="shared" si="1"/>
        <v>0</v>
      </c>
      <c r="F74" s="2"/>
    </row>
    <row r="75" spans="1:7">
      <c r="A75" s="406"/>
      <c r="B75" s="26"/>
      <c r="C75" s="218"/>
      <c r="D75" s="218"/>
      <c r="E75" s="219">
        <f t="shared" si="1"/>
        <v>0</v>
      </c>
      <c r="F75" s="2"/>
    </row>
    <row r="76" spans="1:7">
      <c r="A76" s="406"/>
      <c r="B76" s="26"/>
      <c r="C76" s="218"/>
      <c r="D76" s="218"/>
      <c r="E76" s="219">
        <f t="shared" si="1"/>
        <v>0</v>
      </c>
      <c r="F76" s="2"/>
    </row>
    <row r="77" spans="1:7">
      <c r="A77" s="406"/>
      <c r="B77" s="26"/>
      <c r="C77" s="218"/>
      <c r="D77" s="218"/>
      <c r="E77" s="219">
        <f t="shared" si="1"/>
        <v>0</v>
      </c>
      <c r="F77" s="2"/>
    </row>
    <row r="78" spans="1:7">
      <c r="A78" s="406"/>
      <c r="B78" s="26"/>
      <c r="C78" s="218"/>
      <c r="D78" s="218"/>
      <c r="E78" s="219">
        <f t="shared" si="1"/>
        <v>0</v>
      </c>
      <c r="F78" s="2"/>
    </row>
    <row r="79" spans="1:7">
      <c r="A79" s="406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06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06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06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06"/>
      <c r="B83" s="31"/>
      <c r="C83" s="219">
        <f>SUM(C5:C72)</f>
        <v>950000</v>
      </c>
      <c r="D83" s="219">
        <f>SUM(D5:D77)</f>
        <v>950000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13" t="s">
        <v>14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</row>
    <row r="2" spans="1:24" s="59" customFormat="1" ht="18">
      <c r="A2" s="414" t="s">
        <v>62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</row>
    <row r="3" spans="1:24" s="60" customFormat="1" ht="16.5" thickBot="1">
      <c r="A3" s="415" t="s">
        <v>247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7"/>
      <c r="S3" s="45"/>
      <c r="T3" s="7"/>
      <c r="U3" s="7"/>
      <c r="V3" s="7"/>
      <c r="W3" s="7"/>
      <c r="X3" s="16"/>
    </row>
    <row r="4" spans="1:24" s="61" customFormat="1" ht="12.75" customHeight="1">
      <c r="A4" s="418" t="s">
        <v>27</v>
      </c>
      <c r="B4" s="420" t="s">
        <v>28</v>
      </c>
      <c r="C4" s="409" t="s">
        <v>29</v>
      </c>
      <c r="D4" s="409" t="s">
        <v>30</v>
      </c>
      <c r="E4" s="409" t="s">
        <v>31</v>
      </c>
      <c r="F4" s="409" t="s">
        <v>283</v>
      </c>
      <c r="G4" s="409" t="s">
        <v>32</v>
      </c>
      <c r="H4" s="409" t="s">
        <v>146</v>
      </c>
      <c r="I4" s="409"/>
      <c r="J4" s="409" t="s">
        <v>33</v>
      </c>
      <c r="K4" s="409" t="s">
        <v>34</v>
      </c>
      <c r="L4" s="409" t="s">
        <v>101</v>
      </c>
      <c r="M4" s="409" t="s">
        <v>285</v>
      </c>
      <c r="N4" s="409" t="s">
        <v>35</v>
      </c>
      <c r="O4" s="411" t="s">
        <v>110</v>
      </c>
      <c r="P4" s="422" t="s">
        <v>300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19"/>
      <c r="B5" s="421"/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2"/>
      <c r="P5" s="423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282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299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301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302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6"/>
      <c r="G20" s="77"/>
      <c r="H20" s="77"/>
      <c r="I20" s="77"/>
      <c r="J20" s="77"/>
      <c r="K20" s="77"/>
      <c r="L20" s="77"/>
      <c r="M20" s="77"/>
      <c r="N20" s="106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6200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4890</v>
      </c>
      <c r="F37" s="93">
        <f t="shared" si="1"/>
        <v>3000</v>
      </c>
      <c r="G37" s="93">
        <f>SUM(G6:G36)</f>
        <v>150</v>
      </c>
      <c r="H37" s="93">
        <f t="shared" si="1"/>
        <v>9640</v>
      </c>
      <c r="I37" s="93">
        <f t="shared" si="1"/>
        <v>0</v>
      </c>
      <c r="J37" s="93">
        <f t="shared" si="1"/>
        <v>1070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35685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86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9" t="s">
        <v>14</v>
      </c>
      <c r="B1" s="430"/>
      <c r="C1" s="430"/>
      <c r="D1" s="430"/>
      <c r="E1" s="430"/>
      <c r="F1" s="431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32" t="s">
        <v>248</v>
      </c>
      <c r="B2" s="433"/>
      <c r="C2" s="433"/>
      <c r="D2" s="433"/>
      <c r="E2" s="433"/>
      <c r="F2" s="434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35" t="s">
        <v>61</v>
      </c>
      <c r="B3" s="436"/>
      <c r="C3" s="436"/>
      <c r="D3" s="436"/>
      <c r="E3" s="436"/>
      <c r="F3" s="437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245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282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299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301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 t="s">
        <v>302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/>
      <c r="B19" s="44"/>
      <c r="C19" s="47"/>
      <c r="D19" s="44"/>
      <c r="E19" s="44">
        <f>C19+D19</f>
        <v>0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/>
      <c r="B20" s="44"/>
      <c r="C20" s="47"/>
      <c r="D20" s="44"/>
      <c r="E20" s="44">
        <f t="shared" ref="E20:E23" si="1">C20+D20</f>
        <v>0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/>
      <c r="B21" s="44"/>
      <c r="C21" s="47"/>
      <c r="D21" s="44"/>
      <c r="E21" s="44">
        <f t="shared" si="1"/>
        <v>0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6254592</v>
      </c>
      <c r="C33" s="223">
        <f>SUM(C5:C32)</f>
        <v>4479563</v>
      </c>
      <c r="D33" s="222">
        <f>SUM(D5:D32)</f>
        <v>31180</v>
      </c>
      <c r="E33" s="222">
        <f>SUM(E5:E32)</f>
        <v>4510743</v>
      </c>
      <c r="F33" s="222">
        <f>B33-E33</f>
        <v>1743849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26" t="s">
        <v>19</v>
      </c>
      <c r="C35" s="426"/>
      <c r="D35" s="426"/>
      <c r="E35" s="426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288</v>
      </c>
      <c r="C37" s="118" t="s">
        <v>99</v>
      </c>
      <c r="D37" s="342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290</v>
      </c>
      <c r="C38" s="110" t="s">
        <v>289</v>
      </c>
      <c r="D38" s="194">
        <v>7000</v>
      </c>
      <c r="E38" s="165" t="s">
        <v>282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291</v>
      </c>
      <c r="C39" s="110" t="s">
        <v>155</v>
      </c>
      <c r="D39" s="194">
        <v>106250</v>
      </c>
      <c r="E39" s="166" t="s">
        <v>282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292</v>
      </c>
      <c r="C40" s="110" t="s">
        <v>107</v>
      </c>
      <c r="D40" s="194">
        <v>17000</v>
      </c>
      <c r="E40" s="165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293</v>
      </c>
      <c r="C41" s="110" t="s">
        <v>181</v>
      </c>
      <c r="D41" s="194">
        <v>3230</v>
      </c>
      <c r="E41" s="166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295</v>
      </c>
      <c r="C42" s="343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294</v>
      </c>
      <c r="C43" s="110" t="s">
        <v>289</v>
      </c>
      <c r="D43" s="194">
        <v>5930</v>
      </c>
      <c r="E43" s="165" t="s">
        <v>282</v>
      </c>
      <c r="F43" s="124"/>
      <c r="G43" s="427"/>
      <c r="H43" s="427"/>
      <c r="I43" s="427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90" t="s">
        <v>94</v>
      </c>
      <c r="B44" s="390" t="s">
        <v>124</v>
      </c>
      <c r="C44" s="391" t="s">
        <v>287</v>
      </c>
      <c r="D44" s="392">
        <v>26170</v>
      </c>
      <c r="E44" s="393" t="s">
        <v>282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154125</v>
      </c>
      <c r="E46" s="272" t="s">
        <v>274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301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130906</v>
      </c>
      <c r="E48" s="276" t="s">
        <v>274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282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416064</v>
      </c>
      <c r="E50" s="276" t="s">
        <v>270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274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263</v>
      </c>
      <c r="B52" s="273" t="s">
        <v>67</v>
      </c>
      <c r="C52" s="274">
        <v>1758035002</v>
      </c>
      <c r="D52" s="275">
        <v>50000</v>
      </c>
      <c r="E52" s="276" t="s">
        <v>261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218260</v>
      </c>
      <c r="E53" s="279" t="s">
        <v>302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268</v>
      </c>
      <c r="C54" s="274">
        <v>1753838319</v>
      </c>
      <c r="D54" s="275">
        <v>10000</v>
      </c>
      <c r="E54" s="279" t="s">
        <v>267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276</v>
      </c>
      <c r="C55" s="274">
        <v>1740995252</v>
      </c>
      <c r="D55" s="275">
        <v>17610</v>
      </c>
      <c r="E55" s="279" t="s">
        <v>274</v>
      </c>
      <c r="F55" s="122"/>
      <c r="G55" s="175" t="s">
        <v>77</v>
      </c>
      <c r="H55" s="49"/>
      <c r="I55" s="47">
        <v>122560</v>
      </c>
      <c r="J55" s="161" t="s">
        <v>243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 t="s">
        <v>217</v>
      </c>
      <c r="B56" s="277" t="s">
        <v>277</v>
      </c>
      <c r="C56" s="274">
        <v>1773324451</v>
      </c>
      <c r="D56" s="275">
        <v>42985</v>
      </c>
      <c r="E56" s="279" t="s">
        <v>274</v>
      </c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301</v>
      </c>
      <c r="F57" s="122"/>
      <c r="G57" s="175" t="s">
        <v>183</v>
      </c>
      <c r="H57" s="49"/>
      <c r="I57" s="47">
        <v>76566</v>
      </c>
      <c r="J57" s="161" t="s">
        <v>235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274</v>
      </c>
      <c r="F58" s="122"/>
      <c r="G58" s="175" t="s">
        <v>70</v>
      </c>
      <c r="H58" s="49"/>
      <c r="I58" s="47">
        <v>99850</v>
      </c>
      <c r="J58" s="161" t="s">
        <v>235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437404</v>
      </c>
      <c r="E59" s="260" t="s">
        <v>274</v>
      </c>
      <c r="F59" s="122"/>
      <c r="G59" s="175" t="s">
        <v>83</v>
      </c>
      <c r="H59" s="49"/>
      <c r="I59" s="47">
        <v>298379</v>
      </c>
      <c r="J59" s="161" t="s">
        <v>236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236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274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113000</v>
      </c>
      <c r="E62" s="269" t="s">
        <v>302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235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256</v>
      </c>
      <c r="C64" s="257"/>
      <c r="D64" s="258">
        <v>58810</v>
      </c>
      <c r="E64" s="260" t="s">
        <v>302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271</v>
      </c>
      <c r="C65" s="257"/>
      <c r="D65" s="258">
        <v>64717</v>
      </c>
      <c r="E65" s="260" t="s">
        <v>274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 t="s">
        <v>68</v>
      </c>
      <c r="B66" s="256" t="s">
        <v>275</v>
      </c>
      <c r="C66" s="257"/>
      <c r="D66" s="258">
        <v>87404</v>
      </c>
      <c r="E66" s="259" t="s">
        <v>274</v>
      </c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393378</v>
      </c>
      <c r="E68" s="254" t="s">
        <v>302</v>
      </c>
      <c r="F68" s="122"/>
      <c r="G68" s="175" t="s">
        <v>69</v>
      </c>
      <c r="H68" s="49"/>
      <c r="I68" s="47">
        <v>289103</v>
      </c>
      <c r="J68" s="47" t="s">
        <v>236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354637</v>
      </c>
      <c r="E69" s="254" t="s">
        <v>274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660643</v>
      </c>
      <c r="E70" s="254" t="s">
        <v>302</v>
      </c>
      <c r="F70" s="285"/>
      <c r="G70" s="164" t="s">
        <v>78</v>
      </c>
      <c r="H70" s="50"/>
      <c r="I70" s="159">
        <v>569228</v>
      </c>
      <c r="J70" s="160" t="s">
        <v>236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321">
        <v>128670</v>
      </c>
      <c r="E71" s="263" t="s">
        <v>302</v>
      </c>
      <c r="F71" s="285"/>
      <c r="G71" s="290" t="s">
        <v>104</v>
      </c>
      <c r="H71" s="52"/>
      <c r="I71" s="47">
        <v>95565</v>
      </c>
      <c r="J71" s="110" t="s">
        <v>236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593654</v>
      </c>
      <c r="E72" s="253" t="s">
        <v>302</v>
      </c>
      <c r="F72" s="124"/>
      <c r="G72" s="164" t="s">
        <v>100</v>
      </c>
      <c r="H72" s="50"/>
      <c r="I72" s="159">
        <v>445304</v>
      </c>
      <c r="J72" s="160" t="s">
        <v>243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321">
        <v>457407</v>
      </c>
      <c r="E73" s="254" t="s">
        <v>302</v>
      </c>
      <c r="F73" s="124"/>
      <c r="G73" s="175" t="s">
        <v>82</v>
      </c>
      <c r="H73" s="49"/>
      <c r="I73" s="47">
        <v>433882</v>
      </c>
      <c r="J73" s="161" t="s">
        <v>243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321">
        <v>78918</v>
      </c>
      <c r="E74" s="254" t="s">
        <v>274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259</v>
      </c>
      <c r="C75" s="251"/>
      <c r="D75" s="321">
        <v>317732</v>
      </c>
      <c r="E75" s="254" t="s">
        <v>274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/>
      <c r="B76" s="250"/>
      <c r="C76" s="251"/>
      <c r="D76" s="252"/>
      <c r="E76" s="254"/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/>
      <c r="B77" s="250"/>
      <c r="C77" s="251"/>
      <c r="D77" s="252"/>
      <c r="E77" s="263"/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244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243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7" t="s">
        <v>212</v>
      </c>
      <c r="B82" s="357" t="s">
        <v>244</v>
      </c>
      <c r="C82" s="358" t="s">
        <v>209</v>
      </c>
      <c r="D82" s="359">
        <v>12100</v>
      </c>
      <c r="E82" s="360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6" t="s">
        <v>211</v>
      </c>
      <c r="B83" s="357" t="s">
        <v>210</v>
      </c>
      <c r="C83" s="358" t="s">
        <v>209</v>
      </c>
      <c r="D83" s="359">
        <v>14000</v>
      </c>
      <c r="E83" s="360" t="s">
        <v>243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84" t="s">
        <v>222</v>
      </c>
      <c r="B84" s="385" t="s">
        <v>223</v>
      </c>
      <c r="C84" s="386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84" t="s">
        <v>218</v>
      </c>
      <c r="B85" s="387" t="s">
        <v>219</v>
      </c>
      <c r="C85" s="386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8" t="s">
        <v>220</v>
      </c>
      <c r="B86" s="389" t="s">
        <v>221</v>
      </c>
      <c r="C86" s="386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8" t="s">
        <v>224</v>
      </c>
      <c r="B87" s="389" t="s">
        <v>225</v>
      </c>
      <c r="C87" s="386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296</v>
      </c>
      <c r="C88" s="110" t="s">
        <v>297</v>
      </c>
      <c r="D88" s="196">
        <v>47000</v>
      </c>
      <c r="E88" s="167" t="s">
        <v>282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/>
      <c r="B89" s="111"/>
      <c r="C89" s="110"/>
      <c r="D89" s="196"/>
      <c r="E89" s="168"/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74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24" t="s">
        <v>25</v>
      </c>
      <c r="B91" s="425"/>
      <c r="C91" s="428"/>
      <c r="D91" s="197">
        <f>SUM(D37:D90)</f>
        <v>7008354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24" t="s">
        <v>26</v>
      </c>
      <c r="B93" s="425"/>
      <c r="C93" s="425"/>
      <c r="D93" s="197">
        <f>D91+L93</f>
        <v>7008354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D15" sqref="D15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8" t="s">
        <v>84</v>
      </c>
      <c r="B1" s="459"/>
      <c r="C1" s="459"/>
      <c r="D1" s="459"/>
      <c r="E1" s="460"/>
      <c r="F1" s="5"/>
      <c r="G1" s="5"/>
      <c r="H1" s="5"/>
      <c r="I1" s="453"/>
      <c r="J1" s="453"/>
      <c r="K1" s="453"/>
    </row>
    <row r="2" spans="1:18" ht="20.25">
      <c r="A2" s="467" t="s">
        <v>60</v>
      </c>
      <c r="B2" s="468"/>
      <c r="C2" s="468"/>
      <c r="D2" s="468"/>
      <c r="E2" s="469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61" t="s">
        <v>303</v>
      </c>
      <c r="B3" s="462"/>
      <c r="C3" s="462"/>
      <c r="D3" s="462"/>
      <c r="E3" s="463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70" t="s">
        <v>63</v>
      </c>
      <c r="B4" s="471"/>
      <c r="C4" s="471"/>
      <c r="D4" s="471"/>
      <c r="E4" s="472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9009756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177</v>
      </c>
    </row>
    <row r="6" spans="1:18" ht="21.75">
      <c r="A6" s="230" t="s">
        <v>6</v>
      </c>
      <c r="B6" s="216">
        <v>105941.995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178</v>
      </c>
    </row>
    <row r="7" spans="1:18" ht="21.75">
      <c r="A7" s="232"/>
      <c r="B7" s="216"/>
      <c r="C7" s="39"/>
      <c r="D7" s="37" t="s">
        <v>64</v>
      </c>
      <c r="E7" s="231">
        <v>122693.99499999918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179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35685</v>
      </c>
      <c r="C9" s="38"/>
      <c r="D9" s="332" t="s">
        <v>11</v>
      </c>
      <c r="E9" s="246">
        <v>7008354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250</v>
      </c>
      <c r="B10" s="216">
        <v>0</v>
      </c>
      <c r="C10" s="38"/>
      <c r="D10" s="332" t="s">
        <v>196</v>
      </c>
      <c r="E10" s="320">
        <v>-3516464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71" t="s">
        <v>103</v>
      </c>
      <c r="B11" s="372">
        <f>B6-B9-B10</f>
        <v>70256.994999999995</v>
      </c>
      <c r="C11" s="38"/>
      <c r="D11" s="37" t="s">
        <v>111</v>
      </c>
      <c r="E11" s="233">
        <v>282710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71"/>
      <c r="B13" s="372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2"/>
      <c r="B14" s="216"/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13070256.994999999</v>
      </c>
      <c r="C17" s="38"/>
      <c r="D17" s="38" t="s">
        <v>7</v>
      </c>
      <c r="E17" s="233">
        <f>SUM(E5:E16)</f>
        <v>13070256.994999999</v>
      </c>
      <c r="F17" s="5"/>
      <c r="G17" s="104">
        <f>B17-E17</f>
        <v>0</v>
      </c>
      <c r="H17" s="266"/>
      <c r="I17" s="444" t="s">
        <v>133</v>
      </c>
      <c r="J17" s="444"/>
      <c r="K17" s="444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54" t="s">
        <v>95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4" t="s">
        <v>13</v>
      </c>
      <c r="B19" s="465"/>
      <c r="C19" s="465"/>
      <c r="D19" s="465"/>
      <c r="E19" s="466"/>
      <c r="F19" s="5"/>
      <c r="G19" s="8"/>
      <c r="H19" s="8"/>
      <c r="I19" s="449" t="s">
        <v>154</v>
      </c>
      <c r="J19" s="449"/>
      <c r="K19" s="44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695843</v>
      </c>
      <c r="F20" s="5"/>
      <c r="G20" s="16"/>
      <c r="H20" s="16"/>
      <c r="I20" s="446" t="s">
        <v>136</v>
      </c>
      <c r="J20" s="446"/>
      <c r="K20" s="44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264</v>
      </c>
      <c r="B21" s="112">
        <v>50000</v>
      </c>
      <c r="C21" s="37"/>
      <c r="D21" s="226" t="s">
        <v>163</v>
      </c>
      <c r="E21" s="235">
        <v>450588</v>
      </c>
      <c r="G21" s="17"/>
      <c r="H21" s="17"/>
      <c r="I21" s="455" t="s">
        <v>153</v>
      </c>
      <c r="J21" s="456"/>
      <c r="K21" s="45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113000</v>
      </c>
      <c r="C22" s="37"/>
      <c r="D22" s="226" t="s">
        <v>164</v>
      </c>
      <c r="E22" s="235">
        <v>354637</v>
      </c>
      <c r="I22" s="449" t="s">
        <v>156</v>
      </c>
      <c r="J22" s="449"/>
      <c r="K22" s="449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257</v>
      </c>
      <c r="B23" s="112">
        <v>58810</v>
      </c>
      <c r="C23" s="37"/>
      <c r="D23" s="226" t="s">
        <v>167</v>
      </c>
      <c r="E23" s="235">
        <v>611154</v>
      </c>
      <c r="I23" s="441" t="s">
        <v>173</v>
      </c>
      <c r="J23" s="442"/>
      <c r="K23" s="443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279</v>
      </c>
      <c r="B24" s="112">
        <v>10000</v>
      </c>
      <c r="C24" s="37"/>
      <c r="D24" s="286" t="s">
        <v>168</v>
      </c>
      <c r="E24" s="287">
        <v>514407</v>
      </c>
      <c r="I24" s="449" t="s">
        <v>188</v>
      </c>
      <c r="J24" s="449"/>
      <c r="K24" s="449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265</v>
      </c>
      <c r="B25" s="112">
        <v>403090</v>
      </c>
      <c r="C25" s="113"/>
      <c r="D25" s="226" t="s">
        <v>166</v>
      </c>
      <c r="E25" s="235">
        <v>146480</v>
      </c>
      <c r="I25" s="449" t="s">
        <v>215</v>
      </c>
      <c r="J25" s="449"/>
      <c r="K25" s="449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172</v>
      </c>
      <c r="B26" s="328">
        <v>154125</v>
      </c>
      <c r="C26" s="329"/>
      <c r="D26" s="330" t="s">
        <v>260</v>
      </c>
      <c r="E26" s="331">
        <v>317732</v>
      </c>
      <c r="I26" s="444" t="s">
        <v>157</v>
      </c>
      <c r="J26" s="444"/>
      <c r="K26" s="444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280</v>
      </c>
      <c r="B27" s="328">
        <v>17610</v>
      </c>
      <c r="C27" s="329"/>
      <c r="D27" s="330" t="s">
        <v>198</v>
      </c>
      <c r="E27" s="331">
        <v>78918</v>
      </c>
      <c r="L27" s="245">
        <v>28100</v>
      </c>
      <c r="M27" s="245" t="s">
        <v>286</v>
      </c>
      <c r="N27" s="7"/>
      <c r="O27" s="7"/>
      <c r="P27" s="7"/>
      <c r="Q27" s="7"/>
      <c r="R27" s="7"/>
    </row>
    <row r="28" spans="1:18" ht="20.100000000000001" customHeight="1">
      <c r="A28" s="378" t="s">
        <v>266</v>
      </c>
      <c r="B28" s="379">
        <v>145300</v>
      </c>
      <c r="C28" s="113"/>
      <c r="D28" s="226" t="s">
        <v>234</v>
      </c>
      <c r="E28" s="235">
        <v>70000</v>
      </c>
      <c r="I28" s="450" t="s">
        <v>190</v>
      </c>
      <c r="J28" s="451"/>
      <c r="K28" s="451"/>
      <c r="L28" s="451"/>
      <c r="M28" s="452"/>
    </row>
    <row r="29" spans="1:18" ht="20.100000000000001" customHeight="1">
      <c r="A29" s="236" t="s">
        <v>281</v>
      </c>
      <c r="B29" s="112">
        <v>42985</v>
      </c>
      <c r="C29" s="113"/>
      <c r="D29" s="226" t="s">
        <v>233</v>
      </c>
      <c r="E29" s="235">
        <v>110000</v>
      </c>
      <c r="I29" s="447" t="s">
        <v>124</v>
      </c>
      <c r="J29" s="447"/>
      <c r="K29" s="448"/>
      <c r="L29" s="336">
        <v>213170</v>
      </c>
      <c r="M29" s="337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184</v>
      </c>
      <c r="B30" s="328">
        <v>130906</v>
      </c>
      <c r="C30" s="329"/>
      <c r="D30" s="330" t="s">
        <v>192</v>
      </c>
      <c r="E30" s="331">
        <v>437404</v>
      </c>
      <c r="I30" s="368"/>
      <c r="J30" s="368"/>
      <c r="K30" s="369"/>
      <c r="L30" s="336"/>
      <c r="M30" s="337"/>
      <c r="N30" s="7"/>
      <c r="O30" s="7"/>
      <c r="P30" s="7"/>
      <c r="Q30" s="7"/>
      <c r="R30" s="7"/>
    </row>
    <row r="31" spans="1:18" ht="21.75">
      <c r="A31" s="327" t="s">
        <v>189</v>
      </c>
      <c r="B31" s="328">
        <v>245000</v>
      </c>
      <c r="C31" s="5"/>
      <c r="D31" s="330" t="s">
        <v>200</v>
      </c>
      <c r="E31" s="331">
        <v>104712</v>
      </c>
      <c r="I31" s="445" t="s">
        <v>148</v>
      </c>
      <c r="J31" s="446"/>
      <c r="K31" s="446"/>
      <c r="L31" s="335">
        <v>79500</v>
      </c>
      <c r="M31" s="335" t="s">
        <v>191</v>
      </c>
      <c r="N31" s="7"/>
      <c r="O31" s="7"/>
      <c r="P31" s="7"/>
      <c r="Q31" s="7"/>
      <c r="R31" s="7"/>
    </row>
    <row r="32" spans="1:18" ht="21.75">
      <c r="A32" s="236" t="s">
        <v>169</v>
      </c>
      <c r="B32" s="112">
        <v>17000</v>
      </c>
      <c r="C32" s="113"/>
      <c r="D32" s="226" t="s">
        <v>162</v>
      </c>
      <c r="E32" s="235">
        <v>385590</v>
      </c>
      <c r="I32" s="445" t="s">
        <v>148</v>
      </c>
      <c r="J32" s="446"/>
      <c r="K32" s="446"/>
      <c r="L32" s="335">
        <v>47500</v>
      </c>
      <c r="M32" s="335" t="s">
        <v>149</v>
      </c>
      <c r="N32" s="7"/>
      <c r="O32" s="7"/>
      <c r="P32" s="7"/>
      <c r="Q32" s="7"/>
      <c r="R32" s="7"/>
    </row>
    <row r="33" spans="1:18" ht="21.75">
      <c r="A33" s="327" t="s">
        <v>171</v>
      </c>
      <c r="B33" s="328">
        <v>416064</v>
      </c>
      <c r="C33" s="5"/>
      <c r="D33" s="330" t="s">
        <v>272</v>
      </c>
      <c r="E33" s="331">
        <v>64717</v>
      </c>
      <c r="I33" s="438" t="s">
        <v>148</v>
      </c>
      <c r="J33" s="439"/>
      <c r="K33" s="440"/>
      <c r="L33" s="335">
        <v>50000</v>
      </c>
      <c r="M33" s="335" t="s">
        <v>150</v>
      </c>
      <c r="N33" s="7"/>
      <c r="O33" s="7"/>
      <c r="P33" s="7"/>
      <c r="Q33" s="7"/>
      <c r="R33" s="7"/>
    </row>
    <row r="34" spans="1:18" ht="21.75">
      <c r="A34" s="327" t="s">
        <v>187</v>
      </c>
      <c r="B34" s="328">
        <v>312098</v>
      </c>
      <c r="C34" s="5"/>
      <c r="D34" s="330" t="s">
        <v>278</v>
      </c>
      <c r="E34" s="331">
        <v>87404</v>
      </c>
      <c r="I34" s="441"/>
      <c r="J34" s="442"/>
      <c r="K34" s="443"/>
      <c r="L34" s="335">
        <v>10000</v>
      </c>
      <c r="M34" s="335"/>
      <c r="N34" s="7"/>
      <c r="O34" s="7"/>
      <c r="P34" s="7"/>
      <c r="Q34" s="7"/>
      <c r="R34" s="7"/>
    </row>
    <row r="35" spans="1:18" ht="22.5" thickBot="1">
      <c r="A35" s="380" t="s">
        <v>159</v>
      </c>
      <c r="B35" s="381">
        <v>106250</v>
      </c>
      <c r="C35" s="484"/>
      <c r="D35" s="382" t="s">
        <v>213</v>
      </c>
      <c r="E35" s="383">
        <v>26100</v>
      </c>
      <c r="I35" s="444" t="s">
        <v>96</v>
      </c>
      <c r="J35" s="444"/>
      <c r="K35" s="444"/>
      <c r="L35" s="334">
        <f>L29-L31-L32-L33-L34</f>
        <v>26170</v>
      </c>
      <c r="M35" s="334"/>
      <c r="N35" s="7"/>
      <c r="O35" s="7"/>
      <c r="P35" s="7"/>
      <c r="Q35" s="7"/>
      <c r="R35" s="7"/>
    </row>
    <row r="36" spans="1:18" ht="21.75">
      <c r="A36" s="397"/>
      <c r="B36" s="398"/>
      <c r="C36" s="399"/>
      <c r="D36" s="400"/>
      <c r="E36" s="401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97"/>
      <c r="B37" s="398"/>
      <c r="C37" s="399"/>
      <c r="D37" s="400"/>
      <c r="E37" s="401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97"/>
      <c r="B38" s="398"/>
      <c r="C38" s="399"/>
      <c r="D38" s="400"/>
      <c r="E38" s="401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95"/>
      <c r="C39" s="7"/>
      <c r="D39" s="396"/>
      <c r="E39" s="402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95"/>
      <c r="C40" s="7"/>
      <c r="D40" s="396"/>
      <c r="E40" s="402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95"/>
      <c r="C41" s="7"/>
      <c r="D41" s="396"/>
      <c r="E41" s="402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8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3" t="s">
        <v>145</v>
      </c>
      <c r="B1" s="474"/>
      <c r="C1" s="239">
        <f>C73+G13+E1</f>
        <v>182710</v>
      </c>
      <c r="D1" s="243"/>
      <c r="E1" s="242"/>
    </row>
    <row r="2" spans="1:12" ht="15">
      <c r="A2" s="242"/>
      <c r="B2" s="242"/>
      <c r="C2" s="242"/>
      <c r="D2" s="242"/>
      <c r="E2" s="242"/>
      <c r="F2" s="362" t="s">
        <v>249</v>
      </c>
      <c r="G2" s="363">
        <v>166900</v>
      </c>
      <c r="H2" s="364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5" t="s">
        <v>262</v>
      </c>
      <c r="G3" s="303">
        <v>19810</v>
      </c>
      <c r="H3" s="346"/>
      <c r="J3" s="477" t="s">
        <v>151</v>
      </c>
      <c r="K3" s="477"/>
      <c r="L3" s="477"/>
    </row>
    <row r="4" spans="1:12">
      <c r="A4" s="24" t="s">
        <v>245</v>
      </c>
      <c r="B4" s="24" t="s">
        <v>160</v>
      </c>
      <c r="C4" s="305">
        <v>0</v>
      </c>
      <c r="D4" s="24"/>
      <c r="E4" s="59"/>
      <c r="F4" s="365"/>
      <c r="G4" s="361"/>
      <c r="H4" s="366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252</v>
      </c>
      <c r="B5" s="24" t="s">
        <v>255</v>
      </c>
      <c r="C5" s="370">
        <v>20000</v>
      </c>
      <c r="D5" s="24"/>
      <c r="E5" s="59"/>
      <c r="F5" s="345"/>
      <c r="G5" s="303"/>
      <c r="H5" s="346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252</v>
      </c>
      <c r="B6" s="24" t="s">
        <v>160</v>
      </c>
      <c r="C6" s="370">
        <v>21400</v>
      </c>
      <c r="D6" s="24"/>
      <c r="E6" s="59"/>
      <c r="F6" s="345"/>
      <c r="G6" s="303"/>
      <c r="H6" s="346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254</v>
      </c>
      <c r="B7" s="24" t="s">
        <v>160</v>
      </c>
      <c r="C7" s="370">
        <v>8100</v>
      </c>
      <c r="D7" s="24"/>
      <c r="E7" s="59"/>
      <c r="F7" s="345"/>
      <c r="G7" s="303"/>
      <c r="H7" s="346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258</v>
      </c>
      <c r="B8" s="24" t="s">
        <v>160</v>
      </c>
      <c r="C8" s="370">
        <v>8000</v>
      </c>
      <c r="D8" s="24"/>
      <c r="E8" s="59"/>
      <c r="F8" s="345"/>
      <c r="G8" s="303"/>
      <c r="H8" s="346"/>
      <c r="J8" s="297" t="s">
        <v>121</v>
      </c>
      <c r="K8" s="297">
        <v>7000</v>
      </c>
      <c r="L8" s="297" t="s">
        <v>126</v>
      </c>
    </row>
    <row r="9" spans="1:12" ht="15">
      <c r="A9" s="24" t="s">
        <v>261</v>
      </c>
      <c r="B9" s="24" t="s">
        <v>160</v>
      </c>
      <c r="C9" s="370">
        <v>900</v>
      </c>
      <c r="D9" s="24"/>
      <c r="E9" s="59"/>
      <c r="F9" s="345"/>
      <c r="G9" s="303"/>
      <c r="H9" s="346"/>
      <c r="J9" s="296" t="s">
        <v>117</v>
      </c>
      <c r="K9" s="297">
        <v>2000</v>
      </c>
      <c r="L9" s="296" t="s">
        <v>128</v>
      </c>
    </row>
    <row r="10" spans="1:12" ht="15">
      <c r="A10" s="24" t="s">
        <v>267</v>
      </c>
      <c r="B10" s="24" t="s">
        <v>160</v>
      </c>
      <c r="C10" s="370">
        <v>10600</v>
      </c>
      <c r="D10" s="24"/>
      <c r="E10" s="59"/>
      <c r="F10" s="347" t="s">
        <v>152</v>
      </c>
      <c r="G10" s="304">
        <f>SUM(G2:G9)</f>
        <v>186710</v>
      </c>
      <c r="H10" s="348"/>
      <c r="J10" s="296" t="s">
        <v>122</v>
      </c>
      <c r="K10" s="297">
        <v>7500</v>
      </c>
      <c r="L10" s="296" t="s">
        <v>134</v>
      </c>
    </row>
    <row r="11" spans="1:12">
      <c r="A11" s="24" t="s">
        <v>269</v>
      </c>
      <c r="B11" s="24" t="s">
        <v>160</v>
      </c>
      <c r="C11" s="373">
        <v>7000</v>
      </c>
      <c r="D11" s="24"/>
      <c r="E11" s="59"/>
      <c r="F11" s="349" t="s">
        <v>253</v>
      </c>
      <c r="G11" s="306">
        <v>143600</v>
      </c>
      <c r="H11" s="350"/>
      <c r="J11" s="296" t="s">
        <v>121</v>
      </c>
      <c r="K11" s="297">
        <v>20500</v>
      </c>
      <c r="L11" s="296" t="s">
        <v>134</v>
      </c>
    </row>
    <row r="12" spans="1:12">
      <c r="A12" s="24" t="s">
        <v>270</v>
      </c>
      <c r="B12" s="24" t="s">
        <v>160</v>
      </c>
      <c r="C12" s="375">
        <v>7000</v>
      </c>
      <c r="D12" s="24"/>
      <c r="E12" s="59"/>
      <c r="F12" s="351"/>
      <c r="G12" s="293"/>
      <c r="H12" s="352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273</v>
      </c>
      <c r="B13" s="24" t="s">
        <v>160</v>
      </c>
      <c r="C13" s="370">
        <v>13000</v>
      </c>
      <c r="D13" s="24"/>
      <c r="E13" s="59"/>
      <c r="F13" s="353"/>
      <c r="G13" s="354">
        <f>G10-G11</f>
        <v>43110</v>
      </c>
      <c r="H13" s="355"/>
      <c r="J13" s="297" t="s">
        <v>137</v>
      </c>
      <c r="K13" s="297">
        <v>13500</v>
      </c>
      <c r="L13" s="297" t="s">
        <v>135</v>
      </c>
    </row>
    <row r="14" spans="1:12">
      <c r="A14" s="24" t="s">
        <v>274</v>
      </c>
      <c r="B14" s="24" t="s">
        <v>160</v>
      </c>
      <c r="C14" s="370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282</v>
      </c>
      <c r="B15" s="24" t="s">
        <v>160</v>
      </c>
      <c r="C15" s="376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7" t="s">
        <v>274</v>
      </c>
      <c r="B16" s="377" t="s">
        <v>284</v>
      </c>
      <c r="C16" s="284">
        <v>900</v>
      </c>
      <c r="D16" s="377"/>
      <c r="E16" s="59"/>
      <c r="F16" s="481" t="s">
        <v>237</v>
      </c>
      <c r="G16" s="482"/>
      <c r="H16" s="483"/>
      <c r="J16" s="297" t="s">
        <v>122</v>
      </c>
      <c r="K16" s="297">
        <v>500</v>
      </c>
      <c r="L16" s="297" t="s">
        <v>138</v>
      </c>
    </row>
    <row r="17" spans="1:12" ht="15" thickBot="1">
      <c r="A17" s="24" t="s">
        <v>301</v>
      </c>
      <c r="B17" s="24" t="s">
        <v>160</v>
      </c>
      <c r="C17" s="394">
        <v>1800</v>
      </c>
      <c r="D17" s="24"/>
      <c r="E17" s="211"/>
      <c r="F17" s="478" t="s">
        <v>238</v>
      </c>
      <c r="G17" s="479"/>
      <c r="H17" s="480"/>
      <c r="J17" s="297" t="s">
        <v>121</v>
      </c>
      <c r="K17" s="297">
        <v>6500</v>
      </c>
      <c r="L17" s="297" t="s">
        <v>139</v>
      </c>
    </row>
    <row r="18" spans="1:12">
      <c r="A18" s="24" t="s">
        <v>302</v>
      </c>
      <c r="B18" s="24" t="s">
        <v>160</v>
      </c>
      <c r="C18" s="370">
        <v>22900</v>
      </c>
      <c r="D18" s="24"/>
      <c r="E18" s="211"/>
      <c r="F18" s="338" t="s">
        <v>122</v>
      </c>
      <c r="G18" s="339">
        <v>26500</v>
      </c>
      <c r="H18" s="338" t="s">
        <v>236</v>
      </c>
      <c r="J18" s="297" t="s">
        <v>140</v>
      </c>
      <c r="K18" s="297">
        <v>2500</v>
      </c>
      <c r="L18" s="297" t="s">
        <v>139</v>
      </c>
    </row>
    <row r="19" spans="1:12">
      <c r="A19" s="24"/>
      <c r="B19" s="24"/>
      <c r="C19" s="370"/>
      <c r="D19" s="24"/>
      <c r="E19" s="211"/>
      <c r="F19" s="306" t="s">
        <v>121</v>
      </c>
      <c r="G19" s="306">
        <v>39500</v>
      </c>
      <c r="H19" s="306" t="s">
        <v>236</v>
      </c>
      <c r="J19" s="296" t="s">
        <v>122</v>
      </c>
      <c r="K19" s="297">
        <v>4000</v>
      </c>
      <c r="L19" s="297" t="s">
        <v>139</v>
      </c>
    </row>
    <row r="20" spans="1:12">
      <c r="A20" s="24"/>
      <c r="B20" s="24"/>
      <c r="C20" s="370"/>
      <c r="D20" s="24"/>
      <c r="E20" s="211"/>
      <c r="F20" s="306" t="s">
        <v>121</v>
      </c>
      <c r="G20" s="306">
        <v>6000</v>
      </c>
      <c r="H20" s="306" t="s">
        <v>273</v>
      </c>
      <c r="J20" s="298" t="s">
        <v>140</v>
      </c>
      <c r="K20" s="298">
        <v>23000</v>
      </c>
      <c r="L20" s="298" t="s">
        <v>141</v>
      </c>
    </row>
    <row r="21" spans="1:12">
      <c r="A21" s="24"/>
      <c r="B21" s="24"/>
      <c r="C21" s="370"/>
      <c r="D21" s="24"/>
      <c r="E21" s="211"/>
      <c r="F21" s="338" t="s">
        <v>122</v>
      </c>
      <c r="G21" s="339">
        <v>23500</v>
      </c>
      <c r="H21" s="338" t="s">
        <v>273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70"/>
      <c r="D22" s="24"/>
      <c r="E22" s="211"/>
      <c r="F22" s="306" t="s">
        <v>122</v>
      </c>
      <c r="G22" s="306">
        <v>39500</v>
      </c>
      <c r="H22" s="306" t="s">
        <v>274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70"/>
      <c r="D23" s="24"/>
      <c r="E23" s="211"/>
      <c r="F23" s="306" t="s">
        <v>121</v>
      </c>
      <c r="G23" s="306">
        <v>4000</v>
      </c>
      <c r="H23" s="306" t="s">
        <v>282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70"/>
      <c r="D24" s="24"/>
      <c r="E24" s="211"/>
      <c r="F24" s="338" t="s">
        <v>122</v>
      </c>
      <c r="G24" s="339">
        <v>2500</v>
      </c>
      <c r="H24" s="338" t="s">
        <v>282</v>
      </c>
      <c r="J24" s="297"/>
      <c r="K24" s="297"/>
      <c r="L24" s="297"/>
    </row>
    <row r="25" spans="1:12" ht="15">
      <c r="A25" s="24"/>
      <c r="B25" s="24"/>
      <c r="C25" s="370"/>
      <c r="D25" s="24"/>
      <c r="E25" s="211"/>
      <c r="F25" s="306" t="s">
        <v>121</v>
      </c>
      <c r="G25" s="306">
        <v>9000</v>
      </c>
      <c r="H25" s="306" t="s">
        <v>301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70"/>
      <c r="D26" s="24"/>
      <c r="E26" s="211"/>
      <c r="F26" s="306"/>
      <c r="G26" s="306"/>
      <c r="H26" s="333"/>
    </row>
    <row r="27" spans="1:12">
      <c r="A27" s="24"/>
      <c r="B27" s="24"/>
      <c r="C27" s="370"/>
      <c r="D27" s="24"/>
      <c r="E27" s="211"/>
      <c r="F27" s="341" t="s">
        <v>242</v>
      </c>
      <c r="G27" s="341">
        <v>1600</v>
      </c>
      <c r="H27" s="341" t="s">
        <v>240</v>
      </c>
    </row>
    <row r="28" spans="1:12">
      <c r="A28" s="24"/>
      <c r="B28" s="24"/>
      <c r="C28" s="370"/>
      <c r="D28" s="24"/>
      <c r="E28" s="211"/>
      <c r="F28" s="340" t="s">
        <v>239</v>
      </c>
      <c r="G28" s="341">
        <v>182000</v>
      </c>
      <c r="H28" s="340" t="s">
        <v>240</v>
      </c>
    </row>
    <row r="29" spans="1:12">
      <c r="A29" s="24"/>
      <c r="B29" s="24"/>
      <c r="C29" s="370"/>
      <c r="D29" s="24"/>
      <c r="E29" s="211"/>
      <c r="F29" s="340" t="s">
        <v>241</v>
      </c>
      <c r="G29" s="341">
        <v>3600</v>
      </c>
      <c r="H29" s="340" t="s">
        <v>240</v>
      </c>
    </row>
    <row r="30" spans="1:12" ht="15">
      <c r="A30" s="24"/>
      <c r="B30" s="24"/>
      <c r="C30" s="370"/>
      <c r="D30" s="24"/>
      <c r="E30" s="211"/>
      <c r="F30" s="344" t="s">
        <v>203</v>
      </c>
      <c r="G30" s="344">
        <f>SUM(G18:G29)</f>
        <v>337700</v>
      </c>
      <c r="H30" s="344"/>
    </row>
    <row r="31" spans="1:12">
      <c r="A31" s="24"/>
      <c r="B31" s="24"/>
      <c r="C31" s="370"/>
      <c r="D31" s="24"/>
      <c r="E31" s="211"/>
      <c r="F31" s="7"/>
      <c r="G31" s="7"/>
      <c r="H31" s="7"/>
    </row>
    <row r="32" spans="1:12">
      <c r="A32" s="24"/>
      <c r="B32" s="24"/>
      <c r="C32" s="326"/>
      <c r="D32" s="24"/>
      <c r="E32" s="211"/>
      <c r="F32" s="7"/>
      <c r="G32" s="7"/>
      <c r="H32" s="7"/>
    </row>
    <row r="33" spans="1:5">
      <c r="A33" s="24"/>
      <c r="B33" s="24"/>
      <c r="C33" s="326"/>
      <c r="D33" s="24"/>
      <c r="E33" s="211"/>
    </row>
    <row r="34" spans="1:5">
      <c r="A34" s="24"/>
      <c r="B34" s="24"/>
      <c r="C34" s="305"/>
      <c r="D34" s="24"/>
      <c r="E34" s="211"/>
    </row>
    <row r="35" spans="1:5">
      <c r="A35" s="24"/>
      <c r="B35" s="24"/>
      <c r="C35" s="305"/>
      <c r="D35" s="24"/>
      <c r="E35" s="59"/>
    </row>
    <row r="36" spans="1:5">
      <c r="A36" s="24"/>
      <c r="B36" s="24"/>
      <c r="C36" s="305"/>
      <c r="D36" s="24"/>
      <c r="E36" s="211"/>
    </row>
    <row r="37" spans="1:5">
      <c r="A37" s="24"/>
      <c r="B37" s="24"/>
      <c r="C37" s="305"/>
      <c r="D37" s="24"/>
      <c r="E37" s="59"/>
    </row>
    <row r="38" spans="1:5">
      <c r="A38" s="24"/>
      <c r="B38" s="24"/>
      <c r="C38" s="305"/>
      <c r="D38" s="24"/>
      <c r="E38" s="211"/>
    </row>
    <row r="39" spans="1:5">
      <c r="A39" s="24"/>
      <c r="B39" s="24"/>
      <c r="C39" s="305"/>
      <c r="D39" s="24"/>
      <c r="E39" s="211"/>
    </row>
    <row r="40" spans="1:5">
      <c r="A40" s="24"/>
      <c r="B40" s="24"/>
      <c r="C40" s="305"/>
      <c r="D40" s="24"/>
      <c r="E40" s="211"/>
    </row>
    <row r="41" spans="1:5">
      <c r="A41" s="24"/>
      <c r="B41" s="24"/>
      <c r="C41" s="305"/>
      <c r="D41" s="24"/>
      <c r="E41" s="211"/>
    </row>
    <row r="42" spans="1:5">
      <c r="A42" s="24"/>
      <c r="B42" s="24"/>
      <c r="C42" s="305"/>
      <c r="D42" s="24"/>
      <c r="E42" s="211"/>
    </row>
    <row r="43" spans="1:5">
      <c r="A43" s="24"/>
      <c r="B43" s="24"/>
      <c r="C43" s="305"/>
      <c r="D43" s="24"/>
      <c r="E43" s="280"/>
    </row>
    <row r="44" spans="1:5">
      <c r="A44" s="24"/>
      <c r="B44" s="24"/>
      <c r="C44" s="305"/>
      <c r="D44" s="24"/>
      <c r="E44" s="280"/>
    </row>
    <row r="45" spans="1:5">
      <c r="A45" s="24"/>
      <c r="B45" s="24"/>
      <c r="C45" s="305"/>
      <c r="D45" s="24"/>
      <c r="E45" s="280"/>
    </row>
    <row r="46" spans="1:5">
      <c r="A46" s="24"/>
      <c r="B46" s="24"/>
      <c r="C46" s="305"/>
      <c r="D46" s="24"/>
      <c r="E46" s="280"/>
    </row>
    <row r="47" spans="1:5">
      <c r="A47" s="24"/>
      <c r="B47" s="24"/>
      <c r="C47" s="305"/>
      <c r="D47" s="24"/>
      <c r="E47" s="280"/>
    </row>
    <row r="48" spans="1:5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75" t="s">
        <v>73</v>
      </c>
      <c r="B73" s="476"/>
      <c r="C73" s="264">
        <f>SUM(C4:C72)</f>
        <v>139600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2022-09-18T05:51:12Z</dcterms:modified>
</cp:coreProperties>
</file>