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16.05.2022\"/>
    </mc:Choice>
  </mc:AlternateContent>
  <bookViews>
    <workbookView xWindow="-120" yWindow="-120" windowWidth="20730" windowHeight="11310" tabRatio="599" activeTab="1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9" i="14" l="1"/>
  <c r="C121" i="14" s="1"/>
  <c r="B18" i="10" l="1"/>
  <c r="E18" i="10" l="1"/>
  <c r="B11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8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<sst xmlns="http://schemas.openxmlformats.org/spreadsheetml/2006/main" count="152" uniqueCount="114">
  <si>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</si>
  <si>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</si>
  <si>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</si>
  <si>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</si>
  <si>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</si>
  <si>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</si>
  <si>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</si>
  <si>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</si>
  <si>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</si>
  <si>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</si>
  <si>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</si>
  <si>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</si>
  <si>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</si>
  <si>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</si>
  <si>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</si>
  <si>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</si>
  <si>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</si>
  <si>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</si>
  <si>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</si>
  <si>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</si>
  <si>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</si>
  <si>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</si>
  <si>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</si>
  <si>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</si>
  <si>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</si>
  <si>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</si>
  <si>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</si>
  <si>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</si>
  <si>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</si>
  <si>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</si>
  <si>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</si>
  <si>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</si>
  <si>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</si>
  <si>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</si>
  <si>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</si>
  <si>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</si>
  <si>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</si>
  <si>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</si>
  <si>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</si>
  <si>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</si>
  <si>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</si>
  <si>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</si>
  <si>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</si>
  <si>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</si>
  <si>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</si>
  <si>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</si>
  <si>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</si>
  <si>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</si>
  <si>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</si>
  <si>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</si>
  <si>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</si>
  <si>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</si>
  <si>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</si>
  <si>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</si>
  <si>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</si>
  <si>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</si>
  <si>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</si>
  <si>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</si>
  <si>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</si>
  <si>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</si>
  <si>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</si>
  <si>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</si>
  <si>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</si>
  <si>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</si>
  <si>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</si>
  <si>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</si>
  <si>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</si>
  <si>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</si>
  <si>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</si>
  <si>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</si>
  <si>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</si>
  <si>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</si>
  <si>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BOSS (+)</t>
  </si>
  <si>
    <t>Realme Adj: Due</t>
  </si>
  <si>
    <t>Rose Mobile</t>
  </si>
  <si>
    <t>N=Rose Mobile Point</t>
  </si>
  <si>
    <t>N=SH Realme Showroom</t>
  </si>
  <si>
    <t>Realme Retail Meet cost</t>
  </si>
  <si>
    <t>Iftar</t>
  </si>
  <si>
    <t>Narzo30=1</t>
  </si>
  <si>
    <t>29.04.2022</t>
  </si>
  <si>
    <t>Momtaj Telecom</t>
  </si>
  <si>
    <t>Sohel Store</t>
  </si>
  <si>
    <t>B=Sohel Store</t>
  </si>
  <si>
    <t>C=Momtaj Telecom</t>
  </si>
  <si>
    <t>30.04.2022</t>
  </si>
  <si>
    <t>DSR Campaign</t>
  </si>
  <si>
    <t>01.05.2022</t>
  </si>
  <si>
    <t>Bank Statement May-2022</t>
  </si>
  <si>
    <t>Boss(-)</t>
  </si>
  <si>
    <t>Month : May - 2022</t>
  </si>
  <si>
    <t>02.05.2022</t>
  </si>
  <si>
    <t>05.05.2022</t>
  </si>
  <si>
    <t>Balance Statement May-2022</t>
  </si>
  <si>
    <t>C25s</t>
  </si>
  <si>
    <t>07.05.2022</t>
  </si>
  <si>
    <t>08.05.2022</t>
  </si>
  <si>
    <t>09.05.2022</t>
  </si>
  <si>
    <t>Jamuna Bank Deposit</t>
  </si>
  <si>
    <t>10.05.2022</t>
  </si>
  <si>
    <t>11.05.2022</t>
  </si>
  <si>
    <t>12.05.2022</t>
  </si>
  <si>
    <t>14.05.2022</t>
  </si>
  <si>
    <t>13.05.2022</t>
  </si>
  <si>
    <t>Altab</t>
  </si>
  <si>
    <t>15.05.2022</t>
  </si>
  <si>
    <t>Ayan Telecom</t>
  </si>
  <si>
    <t>D=Ayan Telecom</t>
  </si>
  <si>
    <t>16.05.2022</t>
  </si>
  <si>
    <t>Date:16.05.2022</t>
  </si>
  <si>
    <t>RTGS NRB(21Lac)</t>
  </si>
  <si>
    <t>RTGS to NRB A.M Tipu Boss Account=950000 | 2750000-950000=1800000(Boss+)</t>
  </si>
  <si>
    <t>17.05.2022</t>
  </si>
  <si>
    <t>Courier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</si>
</sst>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40" borderId="58" xfId="0" applyFont="1" applyFill="1" applyBorder="1" applyAlignment="1">
      <alignment horizontal="center" vertical="center"/>
    </xf>
    <xf numFmtId="1" fontId="33" fillId="40" borderId="30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0" fontId="33" fillId="40" borderId="4" xfId="0" applyFont="1" applyFill="1" applyBorder="1" applyAlignment="1">
      <alignment horizontal="center" vertical="center"/>
    </xf>
    <xf numFmtId="1" fontId="33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1" fontId="32" fillId="40" borderId="47" xfId="0" applyNumberFormat="1" applyFont="1" applyFill="1" applyBorder="1" applyAlignment="1">
      <alignment horizontal="center" vertical="center"/>
    </xf>
    <xf numFmtId="1" fontId="32" fillId="40" borderId="48" xfId="0" applyNumberFormat="1" applyFont="1" applyFill="1" applyBorder="1" applyAlignment="1">
      <alignment horizontal="center" vertical="center"/>
    </xf>
    <xf numFmtId="1" fontId="32" fillId="40" borderId="49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2" workbookViewId="0">
      <selection activeCell="F56" sqref="F56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13</v>
      </c>
      <c r="C2" s="229"/>
      <c r="D2" s="229"/>
      <c r="E2" s="229"/>
    </row>
    <row r="3" spans="1:11" ht="16.5" customHeight="1">
      <c r="A3" s="15"/>
      <c r="B3" s="230" t="s">
        <v>88</v>
      </c>
      <c r="C3" s="230"/>
      <c r="D3" s="230"/>
      <c r="E3" s="230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43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205" t="s">
        <v>87</v>
      </c>
      <c r="C8" s="192">
        <v>2700000</v>
      </c>
      <c r="D8" s="192">
        <v>2700000</v>
      </c>
      <c r="E8" s="206">
        <f t="shared" si="0"/>
        <v>104807</v>
      </c>
      <c r="F8" s="193" t="s">
        <v>89</v>
      </c>
      <c r="G8" s="1"/>
      <c r="H8" s="1"/>
      <c r="I8" s="15"/>
      <c r="J8" s="15"/>
    </row>
    <row r="9" spans="1:11">
      <c r="A9" s="15"/>
      <c r="B9" s="205" t="s">
        <v>91</v>
      </c>
      <c r="C9" s="192">
        <v>1550000</v>
      </c>
      <c r="D9" s="192">
        <v>1550000</v>
      </c>
      <c r="E9" s="206">
        <f t="shared" si="0"/>
        <v>104807</v>
      </c>
      <c r="F9" s="193" t="s">
        <v>89</v>
      </c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 t="s">
        <v>95</v>
      </c>
      <c r="C11" s="19">
        <v>0</v>
      </c>
      <c r="D11" s="19">
        <v>0</v>
      </c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 t="s">
        <v>96</v>
      </c>
      <c r="C12" s="19">
        <v>0</v>
      </c>
      <c r="D12" s="19">
        <v>0</v>
      </c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5" t="s">
        <v>97</v>
      </c>
      <c r="C13" s="192">
        <v>2200000</v>
      </c>
      <c r="D13" s="192">
        <v>2200000</v>
      </c>
      <c r="E13" s="206">
        <f t="shared" si="0"/>
        <v>104807</v>
      </c>
      <c r="F13" s="193" t="s">
        <v>89</v>
      </c>
      <c r="G13" s="2" t="s">
        <v>98</v>
      </c>
      <c r="H13" s="1"/>
      <c r="I13" s="15"/>
      <c r="J13" s="15"/>
    </row>
    <row r="14" spans="1:11">
      <c r="A14" s="15"/>
      <c r="B14" s="20" t="s">
        <v>99</v>
      </c>
      <c r="C14" s="19">
        <v>0</v>
      </c>
      <c r="D14" s="19">
        <v>0</v>
      </c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 t="s">
        <v>100</v>
      </c>
      <c r="C15" s="19">
        <v>0</v>
      </c>
      <c r="D15" s="19">
        <v>0</v>
      </c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 t="s">
        <v>101</v>
      </c>
      <c r="C16" s="19">
        <v>0</v>
      </c>
      <c r="D16" s="19">
        <v>0</v>
      </c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5" t="s">
        <v>103</v>
      </c>
      <c r="C17" s="192">
        <v>1300000</v>
      </c>
      <c r="D17" s="192">
        <v>1300000</v>
      </c>
      <c r="E17" s="206">
        <f t="shared" si="0"/>
        <v>104807</v>
      </c>
      <c r="F17" s="193" t="s">
        <v>89</v>
      </c>
      <c r="G17" s="1" t="s">
        <v>104</v>
      </c>
      <c r="H17" s="1"/>
      <c r="I17" s="15"/>
      <c r="J17" s="15"/>
    </row>
    <row r="18" spans="1:10">
      <c r="A18" s="15"/>
      <c r="B18" s="20" t="s">
        <v>102</v>
      </c>
      <c r="C18" s="19">
        <v>0</v>
      </c>
      <c r="D18" s="19">
        <v>0</v>
      </c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105</v>
      </c>
      <c r="C19" s="19">
        <v>0</v>
      </c>
      <c r="D19" s="19">
        <v>0</v>
      </c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5" t="s">
        <v>108</v>
      </c>
      <c r="C20" s="192">
        <v>950000</v>
      </c>
      <c r="D20" s="192">
        <v>950000</v>
      </c>
      <c r="E20" s="206">
        <f t="shared" si="0"/>
        <v>104807</v>
      </c>
      <c r="F20" s="193" t="s">
        <v>89</v>
      </c>
      <c r="G20" s="1" t="s">
        <v>110</v>
      </c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104807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104807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104807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104807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104807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104807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104807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104807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104807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104807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104807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104807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104807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104807</v>
      </c>
      <c r="F49" s="1"/>
      <c r="G49" s="15"/>
    </row>
    <row r="50" spans="2:7">
      <c r="B50" s="20"/>
      <c r="C50" s="19"/>
      <c r="D50" s="19"/>
      <c r="E50" s="21">
        <f t="shared" si="0"/>
        <v>104807</v>
      </c>
      <c r="F50" s="1"/>
      <c r="G50" s="15"/>
    </row>
    <row r="51" spans="2:7">
      <c r="B51" s="20"/>
      <c r="C51" s="19"/>
      <c r="D51" s="19"/>
      <c r="E51" s="21">
        <f t="shared" si="0"/>
        <v>104807</v>
      </c>
      <c r="F51" s="1"/>
      <c r="G51" s="15"/>
    </row>
    <row r="52" spans="2:7">
      <c r="B52" s="25"/>
      <c r="C52" s="21">
        <f>SUM(C6:C51)</f>
        <v>8804807</v>
      </c>
      <c r="D52" s="21">
        <f>SUM(D6:D51)</f>
        <v>8700000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5" topLeftCell="A12" activePane="bottomLeft" state="frozen"/>
      <selection pane="bottomLeft" activeCell="L25" sqref="L25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6" t="s">
        <v>13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</row>
    <row r="2" spans="1:24" s="62" customFormat="1" ht="18">
      <c r="A2" s="237" t="s">
        <v>36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</row>
    <row r="3" spans="1:24" s="63" customFormat="1" ht="16.5" thickBot="1">
      <c r="A3" s="238" t="s">
        <v>90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40"/>
      <c r="S3" s="42"/>
      <c r="T3" s="5"/>
      <c r="U3" s="5"/>
      <c r="V3" s="5"/>
      <c r="W3" s="5"/>
      <c r="X3" s="11"/>
    </row>
    <row r="4" spans="1:24" s="65" customFormat="1">
      <c r="A4" s="241" t="s">
        <v>22</v>
      </c>
      <c r="B4" s="243" t="s">
        <v>23</v>
      </c>
      <c r="C4" s="232" t="s">
        <v>24</v>
      </c>
      <c r="D4" s="232" t="s">
        <v>25</v>
      </c>
      <c r="E4" s="232" t="s">
        <v>26</v>
      </c>
      <c r="F4" s="232" t="s">
        <v>86</v>
      </c>
      <c r="G4" s="232" t="s">
        <v>27</v>
      </c>
      <c r="H4" s="232" t="s">
        <v>78</v>
      </c>
      <c r="I4" s="232" t="s">
        <v>28</v>
      </c>
      <c r="J4" s="232" t="s">
        <v>29</v>
      </c>
      <c r="K4" s="232" t="s">
        <v>77</v>
      </c>
      <c r="L4" s="232" t="s">
        <v>30</v>
      </c>
      <c r="M4" s="232" t="s">
        <v>113</v>
      </c>
      <c r="N4" s="234" t="s">
        <v>58</v>
      </c>
      <c r="O4" s="247" t="s">
        <v>14</v>
      </c>
      <c r="P4" s="245" t="s">
        <v>31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42"/>
      <c r="B5" s="244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5"/>
      <c r="O5" s="248"/>
      <c r="P5" s="246"/>
      <c r="Q5" s="69" t="s">
        <v>32</v>
      </c>
      <c r="S5" s="70"/>
      <c r="T5" s="71"/>
      <c r="U5" s="71"/>
      <c r="V5" s="71"/>
      <c r="W5" s="71"/>
      <c r="X5" s="72"/>
    </row>
    <row r="6" spans="1:24" s="9" customFormat="1">
      <c r="A6" s="73" t="s">
        <v>87</v>
      </c>
      <c r="B6" s="74">
        <v>500</v>
      </c>
      <c r="C6" s="74"/>
      <c r="D6" s="75"/>
      <c r="E6" s="75">
        <v>2420</v>
      </c>
      <c r="F6" s="75">
        <v>1000</v>
      </c>
      <c r="G6" s="75">
        <v>70</v>
      </c>
      <c r="H6" s="75"/>
      <c r="I6" s="76">
        <v>290</v>
      </c>
      <c r="J6" s="75">
        <v>160</v>
      </c>
      <c r="K6" s="75"/>
      <c r="L6" s="75"/>
      <c r="M6" s="111"/>
      <c r="N6" s="75"/>
      <c r="O6" s="75"/>
      <c r="P6" s="77"/>
      <c r="Q6" s="78">
        <f t="shared" ref="Q6:Q36" si="0">SUM(B6:P6)</f>
        <v>4440</v>
      </c>
      <c r="R6" s="79"/>
      <c r="S6" s="80"/>
      <c r="T6" s="26"/>
      <c r="U6" s="3"/>
      <c r="V6" s="26"/>
      <c r="W6" s="3"/>
    </row>
    <row r="7" spans="1:24" s="9" customFormat="1">
      <c r="A7" s="73" t="s">
        <v>91</v>
      </c>
      <c r="B7" s="74"/>
      <c r="C7" s="74"/>
      <c r="D7" s="75"/>
      <c r="E7" s="75"/>
      <c r="F7" s="75">
        <v>1000</v>
      </c>
      <c r="G7" s="75">
        <v>50</v>
      </c>
      <c r="H7" s="75">
        <v>40</v>
      </c>
      <c r="I7" s="76">
        <v>400</v>
      </c>
      <c r="J7" s="75">
        <v>160</v>
      </c>
      <c r="K7" s="75"/>
      <c r="L7" s="75"/>
      <c r="M7" s="111"/>
      <c r="N7" s="75"/>
      <c r="O7" s="75"/>
      <c r="P7" s="77"/>
      <c r="Q7" s="78">
        <f t="shared" si="0"/>
        <v>1650</v>
      </c>
      <c r="R7" s="79"/>
      <c r="S7" s="26"/>
      <c r="T7" s="26"/>
      <c r="U7" s="26"/>
      <c r="V7" s="26"/>
      <c r="W7" s="26"/>
    </row>
    <row r="8" spans="1:24" s="9" customFormat="1">
      <c r="A8" s="73" t="s">
        <v>92</v>
      </c>
      <c r="B8" s="81"/>
      <c r="C8" s="74"/>
      <c r="D8" s="82"/>
      <c r="E8" s="82"/>
      <c r="F8" s="82"/>
      <c r="G8" s="82"/>
      <c r="H8" s="82"/>
      <c r="I8" s="83">
        <v>50</v>
      </c>
      <c r="J8" s="82">
        <v>0</v>
      </c>
      <c r="K8" s="82"/>
      <c r="L8" s="82"/>
      <c r="M8" s="112"/>
      <c r="N8" s="82"/>
      <c r="O8" s="82"/>
      <c r="P8" s="84"/>
      <c r="Q8" s="78">
        <f t="shared" si="0"/>
        <v>50</v>
      </c>
      <c r="R8" s="79"/>
      <c r="S8" s="6"/>
      <c r="T8" s="6"/>
      <c r="U8" s="3" t="s">
        <v>33</v>
      </c>
      <c r="V8" s="26"/>
      <c r="W8" s="3"/>
    </row>
    <row r="9" spans="1:24" s="9" customFormat="1">
      <c r="A9" s="73" t="s">
        <v>95</v>
      </c>
      <c r="B9" s="81">
        <v>500</v>
      </c>
      <c r="C9" s="74"/>
      <c r="D9" s="82">
        <v>48</v>
      </c>
      <c r="E9" s="82"/>
      <c r="F9" s="82">
        <v>50</v>
      </c>
      <c r="G9" s="82"/>
      <c r="H9" s="82"/>
      <c r="I9" s="83">
        <v>40</v>
      </c>
      <c r="J9" s="82">
        <v>80</v>
      </c>
      <c r="K9" s="82"/>
      <c r="L9" s="82"/>
      <c r="M9" s="112"/>
      <c r="N9" s="82"/>
      <c r="O9" s="82"/>
      <c r="P9" s="84"/>
      <c r="Q9" s="78">
        <f t="shared" si="0"/>
        <v>718</v>
      </c>
      <c r="R9" s="79"/>
      <c r="S9" s="6"/>
      <c r="T9" s="6"/>
      <c r="U9" s="26"/>
      <c r="V9" s="26"/>
      <c r="W9" s="26"/>
    </row>
    <row r="10" spans="1:24" s="9" customFormat="1">
      <c r="A10" s="73" t="s">
        <v>96</v>
      </c>
      <c r="B10" s="81"/>
      <c r="C10" s="74"/>
      <c r="D10" s="82"/>
      <c r="E10" s="82"/>
      <c r="F10" s="82"/>
      <c r="G10" s="82">
        <v>30</v>
      </c>
      <c r="H10" s="82"/>
      <c r="I10" s="82">
        <v>140</v>
      </c>
      <c r="J10" s="82">
        <v>160</v>
      </c>
      <c r="K10" s="82"/>
      <c r="L10" s="82"/>
      <c r="M10" s="112"/>
      <c r="N10" s="82"/>
      <c r="O10" s="82"/>
      <c r="P10" s="84"/>
      <c r="Q10" s="78">
        <f t="shared" si="0"/>
        <v>330</v>
      </c>
      <c r="R10" s="79"/>
      <c r="S10" s="26"/>
      <c r="T10" s="26"/>
      <c r="U10" s="3"/>
      <c r="V10" s="26"/>
      <c r="W10" s="3"/>
    </row>
    <row r="11" spans="1:24" s="9" customFormat="1">
      <c r="A11" s="73" t="s">
        <v>97</v>
      </c>
      <c r="B11" s="81"/>
      <c r="C11" s="74"/>
      <c r="D11" s="82"/>
      <c r="E11" s="82"/>
      <c r="F11" s="82"/>
      <c r="G11" s="82">
        <v>400</v>
      </c>
      <c r="H11" s="82"/>
      <c r="I11" s="82">
        <v>330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890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99</v>
      </c>
      <c r="B12" s="81">
        <v>500</v>
      </c>
      <c r="C12" s="74"/>
      <c r="D12" s="82">
        <v>130</v>
      </c>
      <c r="E12" s="82"/>
      <c r="F12" s="82"/>
      <c r="G12" s="82"/>
      <c r="H12" s="82"/>
      <c r="I12" s="82">
        <v>170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960</v>
      </c>
      <c r="R12" s="79"/>
      <c r="S12" s="26"/>
      <c r="T12" s="26"/>
      <c r="U12" s="3"/>
      <c r="V12" s="26"/>
      <c r="W12" s="3"/>
    </row>
    <row r="13" spans="1:24" s="9" customFormat="1">
      <c r="A13" s="73" t="s">
        <v>100</v>
      </c>
      <c r="B13" s="81"/>
      <c r="C13" s="74"/>
      <c r="D13" s="82"/>
      <c r="E13" s="82"/>
      <c r="F13" s="82"/>
      <c r="G13" s="82">
        <v>50</v>
      </c>
      <c r="H13" s="82"/>
      <c r="I13" s="82">
        <v>130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340</v>
      </c>
      <c r="R13" s="79"/>
      <c r="S13" s="80"/>
      <c r="T13" s="26"/>
      <c r="U13" s="26"/>
      <c r="V13" s="26"/>
      <c r="W13" s="26"/>
    </row>
    <row r="14" spans="1:24" s="9" customFormat="1">
      <c r="A14" s="73" t="s">
        <v>101</v>
      </c>
      <c r="B14" s="81"/>
      <c r="C14" s="74"/>
      <c r="D14" s="82"/>
      <c r="E14" s="82"/>
      <c r="F14" s="82"/>
      <c r="G14" s="82"/>
      <c r="H14" s="82"/>
      <c r="I14" s="82">
        <v>320</v>
      </c>
      <c r="J14" s="82">
        <v>160</v>
      </c>
      <c r="K14" s="86"/>
      <c r="L14" s="82"/>
      <c r="M14" s="112"/>
      <c r="N14" s="82"/>
      <c r="O14" s="82"/>
      <c r="P14" s="84"/>
      <c r="Q14" s="78">
        <f t="shared" si="0"/>
        <v>480</v>
      </c>
      <c r="R14" s="79"/>
      <c r="S14" s="87"/>
      <c r="T14" s="26"/>
      <c r="U14" s="3"/>
      <c r="V14" s="26"/>
      <c r="W14" s="3"/>
    </row>
    <row r="15" spans="1:24" s="9" customFormat="1">
      <c r="A15" s="73" t="s">
        <v>102</v>
      </c>
      <c r="B15" s="81">
        <v>500</v>
      </c>
      <c r="C15" s="74"/>
      <c r="D15" s="82">
        <v>150</v>
      </c>
      <c r="E15" s="82"/>
      <c r="F15" s="82"/>
      <c r="G15" s="82">
        <v>50</v>
      </c>
      <c r="H15" s="82"/>
      <c r="I15" s="82">
        <v>230</v>
      </c>
      <c r="J15" s="82">
        <v>160</v>
      </c>
      <c r="K15" s="75"/>
      <c r="L15" s="82"/>
      <c r="M15" s="112"/>
      <c r="N15" s="82"/>
      <c r="O15" s="82"/>
      <c r="P15" s="84"/>
      <c r="Q15" s="78">
        <f t="shared" si="0"/>
        <v>1090</v>
      </c>
      <c r="R15" s="79"/>
      <c r="S15" s="4"/>
      <c r="T15" s="26"/>
      <c r="U15" s="26"/>
      <c r="V15" s="26"/>
      <c r="W15" s="26"/>
    </row>
    <row r="16" spans="1:24" s="9" customFormat="1">
      <c r="A16" s="73" t="s">
        <v>105</v>
      </c>
      <c r="B16" s="81"/>
      <c r="C16" s="74"/>
      <c r="D16" s="82">
        <v>100</v>
      </c>
      <c r="E16" s="82"/>
      <c r="F16" s="82"/>
      <c r="G16" s="82"/>
      <c r="H16" s="82"/>
      <c r="I16" s="82">
        <v>140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400</v>
      </c>
      <c r="R16" s="79"/>
      <c r="S16" s="4"/>
      <c r="T16" s="26"/>
      <c r="U16" s="3"/>
      <c r="V16" s="26"/>
      <c r="W16" s="3"/>
    </row>
    <row r="17" spans="1:23" s="9" customFormat="1">
      <c r="A17" s="73" t="s">
        <v>108</v>
      </c>
      <c r="B17" s="81"/>
      <c r="C17" s="74"/>
      <c r="D17" s="82"/>
      <c r="E17" s="82"/>
      <c r="F17" s="82"/>
      <c r="G17" s="82"/>
      <c r="H17" s="82"/>
      <c r="I17" s="82">
        <v>130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290</v>
      </c>
      <c r="R17" s="79"/>
      <c r="S17" s="4"/>
      <c r="T17" s="26"/>
      <c r="U17" s="26"/>
      <c r="V17" s="26"/>
      <c r="W17" s="26"/>
    </row>
    <row r="18" spans="1:23" s="9" customFormat="1">
      <c r="A18" s="73" t="s">
        <v>112</v>
      </c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112">
        <v>110</v>
      </c>
      <c r="N18" s="84"/>
      <c r="O18" s="82"/>
      <c r="P18" s="84"/>
      <c r="Q18" s="78">
        <f t="shared" si="0"/>
        <v>110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34</v>
      </c>
      <c r="B37" s="99">
        <f>SUM(B6:B36)</f>
        <v>2000</v>
      </c>
      <c r="C37" s="100">
        <f t="shared" ref="C37:P37" si="1">SUM(C6:C36)</f>
        <v>0</v>
      </c>
      <c r="D37" s="100">
        <f t="shared" si="1"/>
        <v>428</v>
      </c>
      <c r="E37" s="100">
        <f t="shared" si="1"/>
        <v>2420</v>
      </c>
      <c r="F37" s="100">
        <f t="shared" si="1"/>
        <v>2050</v>
      </c>
      <c r="G37" s="100">
        <f>SUM(G6:G36)</f>
        <v>650</v>
      </c>
      <c r="H37" s="100">
        <f t="shared" si="1"/>
        <v>40</v>
      </c>
      <c r="I37" s="100">
        <f t="shared" si="1"/>
        <v>2370</v>
      </c>
      <c r="J37" s="100">
        <f t="shared" si="1"/>
        <v>1680</v>
      </c>
      <c r="K37" s="100">
        <f t="shared" si="1"/>
        <v>0</v>
      </c>
      <c r="L37" s="100">
        <f t="shared" si="1"/>
        <v>0</v>
      </c>
      <c r="M37" s="115">
        <f t="shared" si="1"/>
        <v>110</v>
      </c>
      <c r="N37" s="100">
        <f t="shared" si="1"/>
        <v>0</v>
      </c>
      <c r="O37" s="100">
        <f t="shared" si="1"/>
        <v>0</v>
      </c>
      <c r="P37" s="101">
        <f t="shared" si="1"/>
        <v>0</v>
      </c>
      <c r="Q37" s="102">
        <f>SUM(Q6:Q36)</f>
        <v>11748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9" zoomScale="120" zoomScaleNormal="120" workbookViewId="0">
      <selection activeCell="C121" sqref="C121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3" t="s">
        <v>13</v>
      </c>
      <c r="B1" s="254"/>
      <c r="C1" s="254"/>
      <c r="D1" s="254"/>
      <c r="E1" s="254"/>
      <c r="F1" s="255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6" t="s">
        <v>93</v>
      </c>
      <c r="B2" s="257"/>
      <c r="C2" s="257"/>
      <c r="D2" s="257"/>
      <c r="E2" s="257"/>
      <c r="F2" s="258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9" t="s">
        <v>37</v>
      </c>
      <c r="B3" s="260"/>
      <c r="C3" s="260"/>
      <c r="D3" s="260"/>
      <c r="E3" s="260"/>
      <c r="F3" s="261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207"/>
      <c r="B5" s="135"/>
      <c r="C5" s="135"/>
      <c r="D5" s="135"/>
      <c r="E5" s="208">
        <f>C5+D5</f>
        <v>0</v>
      </c>
      <c r="F5" s="213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209"/>
      <c r="B6" s="39"/>
      <c r="C6" s="39"/>
      <c r="D6" s="39"/>
      <c r="E6" s="210">
        <f t="shared" ref="E6:E32" si="0">C6+D6</f>
        <v>0</v>
      </c>
      <c r="F6" s="214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209"/>
      <c r="B7" s="39"/>
      <c r="C7" s="39"/>
      <c r="D7" s="39"/>
      <c r="E7" s="210">
        <f t="shared" si="0"/>
        <v>0</v>
      </c>
      <c r="F7" s="214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209"/>
      <c r="B8" s="39"/>
      <c r="C8" s="39"/>
      <c r="D8" s="39"/>
      <c r="E8" s="210">
        <f t="shared" si="0"/>
        <v>0</v>
      </c>
      <c r="F8" s="215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209"/>
      <c r="B9" s="39"/>
      <c r="C9" s="39"/>
      <c r="D9" s="39"/>
      <c r="E9" s="210">
        <f t="shared" si="0"/>
        <v>0</v>
      </c>
      <c r="F9" s="216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209"/>
      <c r="B10" s="39"/>
      <c r="C10" s="39"/>
      <c r="D10" s="39"/>
      <c r="E10" s="210">
        <f t="shared" si="0"/>
        <v>0</v>
      </c>
      <c r="F10" s="217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209"/>
      <c r="B11" s="39"/>
      <c r="C11" s="39"/>
      <c r="D11" s="39"/>
      <c r="E11" s="210">
        <f t="shared" si="0"/>
        <v>0</v>
      </c>
      <c r="F11" s="215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209"/>
      <c r="B12" s="39"/>
      <c r="C12" s="39"/>
      <c r="D12" s="39"/>
      <c r="E12" s="210">
        <f t="shared" si="0"/>
        <v>0</v>
      </c>
      <c r="F12" s="215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209"/>
      <c r="B13" s="39"/>
      <c r="C13" s="39"/>
      <c r="D13" s="39"/>
      <c r="E13" s="210">
        <f t="shared" si="0"/>
        <v>0</v>
      </c>
      <c r="F13" s="217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209"/>
      <c r="B14" s="39"/>
      <c r="C14" s="39"/>
      <c r="D14" s="39"/>
      <c r="E14" s="210">
        <f t="shared" si="0"/>
        <v>0</v>
      </c>
      <c r="F14" s="216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209"/>
      <c r="B15" s="39"/>
      <c r="C15" s="39"/>
      <c r="D15" s="39"/>
      <c r="E15" s="210">
        <f t="shared" si="0"/>
        <v>0</v>
      </c>
      <c r="F15" s="215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209"/>
      <c r="B16" s="39"/>
      <c r="C16" s="39"/>
      <c r="D16" s="39"/>
      <c r="E16" s="210">
        <f t="shared" si="0"/>
        <v>0</v>
      </c>
      <c r="F16" s="215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209"/>
      <c r="B17" s="39"/>
      <c r="C17" s="39"/>
      <c r="D17" s="39"/>
      <c r="E17" s="210">
        <f t="shared" si="0"/>
        <v>0</v>
      </c>
      <c r="F17" s="214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209"/>
      <c r="B18" s="39"/>
      <c r="C18" s="39"/>
      <c r="D18" s="39"/>
      <c r="E18" s="210">
        <f t="shared" si="0"/>
        <v>0</v>
      </c>
      <c r="F18" s="217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209"/>
      <c r="B19" s="39"/>
      <c r="C19" s="39"/>
      <c r="D19" s="39"/>
      <c r="E19" s="210">
        <f t="shared" si="0"/>
        <v>0</v>
      </c>
      <c r="F19" s="216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209"/>
      <c r="B20" s="39"/>
      <c r="C20" s="39"/>
      <c r="D20" s="39"/>
      <c r="E20" s="210">
        <f t="shared" si="0"/>
        <v>0</v>
      </c>
      <c r="F20" s="214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209"/>
      <c r="B21" s="39"/>
      <c r="C21" s="39"/>
      <c r="D21" s="39"/>
      <c r="E21" s="210">
        <f t="shared" si="0"/>
        <v>0</v>
      </c>
      <c r="F21" s="214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209"/>
      <c r="B22" s="39"/>
      <c r="C22" s="39"/>
      <c r="D22" s="39"/>
      <c r="E22" s="210">
        <f>C22+D22</f>
        <v>0</v>
      </c>
      <c r="F22" s="214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209"/>
      <c r="B23" s="39"/>
      <c r="C23" s="39"/>
      <c r="D23" s="39"/>
      <c r="E23" s="210">
        <f t="shared" si="0"/>
        <v>0</v>
      </c>
      <c r="F23" s="214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209"/>
      <c r="B24" s="39"/>
      <c r="C24" s="39"/>
      <c r="D24" s="39"/>
      <c r="E24" s="210">
        <f t="shared" si="0"/>
        <v>0</v>
      </c>
      <c r="F24" s="214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209"/>
      <c r="B25" s="39"/>
      <c r="C25" s="39"/>
      <c r="D25" s="39"/>
      <c r="E25" s="210">
        <f t="shared" si="0"/>
        <v>0</v>
      </c>
      <c r="F25" s="216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209"/>
      <c r="B26" s="39"/>
      <c r="C26" s="39"/>
      <c r="D26" s="39"/>
      <c r="E26" s="210">
        <f t="shared" si="0"/>
        <v>0</v>
      </c>
      <c r="F26" s="218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209"/>
      <c r="B27" s="39"/>
      <c r="C27" s="39"/>
      <c r="D27" s="39"/>
      <c r="E27" s="210">
        <f t="shared" si="0"/>
        <v>0</v>
      </c>
      <c r="F27" s="216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209"/>
      <c r="B28" s="39"/>
      <c r="C28" s="39"/>
      <c r="D28" s="39"/>
      <c r="E28" s="210">
        <f t="shared" si="0"/>
        <v>0</v>
      </c>
      <c r="F28" s="216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209"/>
      <c r="B29" s="39"/>
      <c r="C29" s="39"/>
      <c r="D29" s="39"/>
      <c r="E29" s="210">
        <f t="shared" si="0"/>
        <v>0</v>
      </c>
      <c r="F29" s="216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209"/>
      <c r="B30" s="39"/>
      <c r="C30" s="39"/>
      <c r="D30" s="39"/>
      <c r="E30" s="210">
        <f t="shared" si="0"/>
        <v>0</v>
      </c>
      <c r="F30" s="215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209"/>
      <c r="B31" s="39"/>
      <c r="C31" s="39"/>
      <c r="D31" s="39"/>
      <c r="E31" s="210">
        <f t="shared" si="0"/>
        <v>0</v>
      </c>
      <c r="F31" s="215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209"/>
      <c r="B32" s="39"/>
      <c r="C32" s="39"/>
      <c r="D32" s="39">
        <v>-770960</v>
      </c>
      <c r="E32" s="210">
        <f t="shared" si="0"/>
        <v>-770960</v>
      </c>
      <c r="F32" s="215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19" t="s">
        <v>3</v>
      </c>
      <c r="B33" s="220">
        <f>SUM(B5:B32)</f>
        <v>0</v>
      </c>
      <c r="C33" s="220"/>
      <c r="D33" s="220"/>
      <c r="E33" s="221">
        <f>SUM(E5:E32)</f>
        <v>-770960</v>
      </c>
      <c r="F33" s="222">
        <f>B33-E33</f>
        <v>770960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211"/>
      <c r="B34" s="41"/>
      <c r="C34" s="41"/>
      <c r="D34" s="41"/>
      <c r="E34" s="212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63" t="s">
        <v>19</v>
      </c>
      <c r="B35" s="264"/>
      <c r="C35" s="264"/>
      <c r="D35" s="264"/>
      <c r="E35" s="265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51" t="s">
        <v>12</v>
      </c>
      <c r="B36" s="262"/>
      <c r="C36" s="262"/>
      <c r="D36" s="252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2" t="s">
        <v>46</v>
      </c>
      <c r="B37" s="195" t="s">
        <v>47</v>
      </c>
      <c r="C37" s="183">
        <v>1800</v>
      </c>
      <c r="D37" s="196" t="s">
        <v>44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8" t="s">
        <v>66</v>
      </c>
      <c r="B38" s="178" t="s">
        <v>56</v>
      </c>
      <c r="C38" s="179">
        <v>30180</v>
      </c>
      <c r="D38" s="180" t="s">
        <v>85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8" t="s">
        <v>65</v>
      </c>
      <c r="B39" s="178" t="s">
        <v>45</v>
      </c>
      <c r="C39" s="179">
        <v>4500</v>
      </c>
      <c r="D39" s="180" t="s">
        <v>69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8" t="s">
        <v>81</v>
      </c>
      <c r="B40" s="178"/>
      <c r="C40" s="179">
        <v>18830</v>
      </c>
      <c r="D40" s="181" t="s">
        <v>96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8" t="s">
        <v>49</v>
      </c>
      <c r="B41" s="178" t="s">
        <v>41</v>
      </c>
      <c r="C41" s="179">
        <v>4460</v>
      </c>
      <c r="D41" s="180" t="s">
        <v>67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8" t="s">
        <v>40</v>
      </c>
      <c r="B42" s="178" t="s">
        <v>41</v>
      </c>
      <c r="C42" s="179">
        <v>100000</v>
      </c>
      <c r="D42" s="181" t="s">
        <v>68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8" t="s">
        <v>50</v>
      </c>
      <c r="B43" s="178" t="s">
        <v>41</v>
      </c>
      <c r="C43" s="179">
        <v>260000</v>
      </c>
      <c r="D43" s="181" t="s">
        <v>100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8" t="s">
        <v>71</v>
      </c>
      <c r="B44" s="178" t="s">
        <v>94</v>
      </c>
      <c r="C44" s="179">
        <v>1000</v>
      </c>
      <c r="D44" s="180" t="s">
        <v>80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8" t="s">
        <v>74</v>
      </c>
      <c r="B45" s="178"/>
      <c r="C45" s="179">
        <v>87500</v>
      </c>
      <c r="D45" s="197" t="s">
        <v>108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8" t="s">
        <v>61</v>
      </c>
      <c r="B46" s="178"/>
      <c r="C46" s="179">
        <v>104090</v>
      </c>
      <c r="D46" s="180" t="s">
        <v>108</v>
      </c>
      <c r="E46" s="41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8" t="s">
        <v>82</v>
      </c>
      <c r="B47" s="178"/>
      <c r="C47" s="179">
        <v>84000</v>
      </c>
      <c r="D47" s="180" t="s">
        <v>80</v>
      </c>
      <c r="E47" s="41" t="s">
        <v>11</v>
      </c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84" t="s">
        <v>57</v>
      </c>
      <c r="B48" s="178" t="s">
        <v>56</v>
      </c>
      <c r="C48" s="179">
        <v>30180</v>
      </c>
      <c r="D48" s="181" t="s">
        <v>70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8" t="s">
        <v>52</v>
      </c>
      <c r="B49" s="178" t="s">
        <v>56</v>
      </c>
      <c r="C49" s="179">
        <v>30180</v>
      </c>
      <c r="D49" s="180" t="s">
        <v>87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8" t="s">
        <v>106</v>
      </c>
      <c r="B50" s="178"/>
      <c r="C50" s="179">
        <v>14240</v>
      </c>
      <c r="D50" s="181" t="s">
        <v>105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8"/>
      <c r="B51" s="178"/>
      <c r="C51" s="179"/>
      <c r="D51" s="180"/>
      <c r="E51" s="41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</row>
    <row r="52" spans="1:50" ht="14.25">
      <c r="A52" s="178"/>
      <c r="B52" s="178"/>
      <c r="C52" s="179"/>
      <c r="D52" s="180"/>
      <c r="E52" s="41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</row>
    <row r="53" spans="1:50" ht="14.25">
      <c r="A53" s="178"/>
      <c r="B53" s="178"/>
      <c r="C53" s="179"/>
      <c r="D53" s="180"/>
      <c r="E53" s="41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</row>
    <row r="54" spans="1:50" ht="14.25">
      <c r="A54" s="178"/>
      <c r="B54" s="178"/>
      <c r="C54" s="179"/>
      <c r="D54" s="180"/>
      <c r="E54" s="41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</row>
    <row r="55" spans="1:50" ht="14.25">
      <c r="A55" s="178"/>
      <c r="B55" s="178"/>
      <c r="C55" s="179"/>
      <c r="D55" s="180"/>
      <c r="E55" s="41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</row>
    <row r="56" spans="1:50" ht="14.25">
      <c r="A56" s="178"/>
      <c r="B56" s="178"/>
      <c r="C56" s="179"/>
      <c r="D56" s="181"/>
      <c r="E56" s="41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</row>
    <row r="57" spans="1:50" ht="13.5" thickBot="1">
      <c r="A57" s="158"/>
      <c r="B57" s="18"/>
      <c r="C57" s="157"/>
      <c r="D57" s="159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0"/>
      <c r="B58" s="161"/>
      <c r="C58" s="162"/>
      <c r="D58" s="163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0"/>
      <c r="B59" s="18"/>
      <c r="C59" s="162"/>
      <c r="D59" s="164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5"/>
      <c r="B60" s="156"/>
      <c r="C60" s="162"/>
      <c r="D60" s="163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6"/>
      <c r="B61" s="18"/>
      <c r="C61" s="162"/>
      <c r="D61" s="167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6"/>
      <c r="B62" s="18"/>
      <c r="C62" s="162"/>
      <c r="D62" s="156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60"/>
      <c r="B63" s="18"/>
      <c r="C63" s="162"/>
      <c r="D63" s="164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8"/>
      <c r="B64" s="168"/>
      <c r="C64" s="162"/>
      <c r="D64" s="164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60"/>
      <c r="B65" s="18"/>
      <c r="C65" s="162"/>
      <c r="D65" s="164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60"/>
      <c r="B66" s="18"/>
      <c r="C66" s="162"/>
      <c r="D66" s="164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60"/>
      <c r="B67" s="18"/>
      <c r="C67" s="162"/>
      <c r="D67" s="167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9"/>
      <c r="B68" s="169"/>
      <c r="C68" s="162"/>
      <c r="D68" s="167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60"/>
      <c r="B69" s="18"/>
      <c r="C69" s="162"/>
      <c r="D69" s="167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60"/>
      <c r="B70" s="156"/>
      <c r="C70" s="162"/>
      <c r="D70" s="167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60"/>
      <c r="B71" s="18"/>
      <c r="C71" s="162"/>
      <c r="D71" s="156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0"/>
      <c r="B72" s="156"/>
      <c r="C72" s="162"/>
      <c r="D72" s="167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0"/>
      <c r="B73" s="18"/>
      <c r="C73" s="162"/>
      <c r="D73" s="167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6"/>
      <c r="B74" s="18"/>
      <c r="C74" s="162"/>
      <c r="D74" s="167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6"/>
      <c r="B75" s="18"/>
      <c r="C75" s="162"/>
      <c r="D75" s="167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60"/>
      <c r="B76" s="18"/>
      <c r="C76" s="162"/>
      <c r="D76" s="156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0"/>
      <c r="B77" s="18"/>
      <c r="C77" s="162"/>
      <c r="D77" s="164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60"/>
      <c r="B78" s="18"/>
      <c r="C78" s="162"/>
      <c r="D78" s="164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6"/>
      <c r="B79" s="18"/>
      <c r="C79" s="162"/>
      <c r="D79" s="164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60"/>
      <c r="B80" s="18"/>
      <c r="C80" s="162"/>
      <c r="D80" s="167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60"/>
      <c r="B81" s="18"/>
      <c r="C81" s="162"/>
      <c r="D81" s="164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60"/>
      <c r="B82" s="18"/>
      <c r="C82" s="162"/>
      <c r="D82" s="164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60"/>
      <c r="B83" s="18"/>
      <c r="C83" s="162"/>
      <c r="D83" s="164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60"/>
      <c r="B84" s="18"/>
      <c r="C84" s="157"/>
      <c r="D84" s="164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60"/>
      <c r="B85" s="18"/>
      <c r="C85" s="162"/>
      <c r="D85" s="164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60"/>
      <c r="B86" s="156"/>
      <c r="C86" s="162"/>
      <c r="D86" s="167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0"/>
      <c r="B87" s="18"/>
      <c r="C87" s="162"/>
      <c r="D87" s="164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0"/>
      <c r="B88" s="18"/>
      <c r="C88" s="162"/>
      <c r="D88" s="164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6"/>
      <c r="B89" s="167"/>
      <c r="C89" s="162"/>
      <c r="D89" s="164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6"/>
      <c r="B90" s="18"/>
      <c r="C90" s="162"/>
      <c r="D90" s="164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60"/>
      <c r="B91" s="18"/>
      <c r="C91" s="162"/>
      <c r="D91" s="164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60"/>
      <c r="B92" s="156"/>
      <c r="C92" s="162"/>
      <c r="D92" s="156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0"/>
      <c r="B93" s="18"/>
      <c r="C93" s="162"/>
      <c r="D93" s="164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60"/>
      <c r="B94" s="156"/>
      <c r="C94" s="162"/>
      <c r="D94" s="156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6"/>
      <c r="B95" s="18"/>
      <c r="C95" s="162"/>
      <c r="D95" s="167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60"/>
      <c r="B96" s="18"/>
      <c r="C96" s="162"/>
      <c r="D96" s="167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60"/>
      <c r="B97" s="156"/>
      <c r="C97" s="162"/>
      <c r="D97" s="156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60"/>
      <c r="B98" s="18"/>
      <c r="C98" s="162"/>
      <c r="D98" s="15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60"/>
      <c r="B99" s="18"/>
      <c r="C99" s="162"/>
      <c r="D99" s="164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60"/>
      <c r="B100" s="156"/>
      <c r="C100" s="162"/>
      <c r="D100" s="15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60"/>
      <c r="B101" s="156"/>
      <c r="C101" s="162"/>
      <c r="D101" s="15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60"/>
      <c r="B102" s="156"/>
      <c r="C102" s="162"/>
      <c r="D102" s="15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60"/>
      <c r="B103" s="156"/>
      <c r="C103" s="162"/>
      <c r="D103" s="15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60"/>
      <c r="B104" s="18"/>
      <c r="C104" s="162"/>
      <c r="D104" s="164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60"/>
      <c r="B105" s="156"/>
      <c r="C105" s="162"/>
      <c r="D105" s="15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60"/>
      <c r="B106" s="156"/>
      <c r="C106" s="162"/>
      <c r="D106" s="15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60"/>
      <c r="B107" s="156"/>
      <c r="C107" s="162"/>
      <c r="D107" s="15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60"/>
      <c r="B108" s="170"/>
      <c r="C108" s="162"/>
      <c r="D108" s="15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60"/>
      <c r="B109" s="156"/>
      <c r="C109" s="162"/>
      <c r="D109" s="15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60"/>
      <c r="B110" s="156"/>
      <c r="C110" s="162"/>
      <c r="D110" s="15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60"/>
      <c r="B111" s="18"/>
      <c r="C111" s="162"/>
      <c r="D111" s="164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60"/>
      <c r="B112" s="156"/>
      <c r="C112" s="162"/>
      <c r="D112" s="15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60"/>
      <c r="B113" s="156"/>
      <c r="C113" s="162"/>
      <c r="D113" s="15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0"/>
      <c r="B114" s="156"/>
      <c r="C114" s="162"/>
      <c r="D114" s="15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60"/>
      <c r="B115" s="156"/>
      <c r="C115" s="162"/>
      <c r="D115" s="15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6"/>
      <c r="B116" s="170"/>
      <c r="C116" s="162"/>
      <c r="D116" s="15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60"/>
      <c r="B117" s="156"/>
      <c r="C117" s="162"/>
      <c r="D117" s="15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1"/>
      <c r="B118" s="172"/>
      <c r="C118" s="173"/>
      <c r="D118" s="174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9" t="s">
        <v>20</v>
      </c>
      <c r="B119" s="250"/>
      <c r="C119" s="176">
        <f>SUM(C37:C118)</f>
        <v>770960</v>
      </c>
      <c r="D119" s="175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51" t="s">
        <v>21</v>
      </c>
      <c r="B121" s="252"/>
      <c r="C121" s="133">
        <f>C119</f>
        <v>770960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5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5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5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5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5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5"/>
      <c r="F131" s="116"/>
      <c r="G131" s="116"/>
      <c r="H131" s="116"/>
      <c r="I131" s="116"/>
      <c r="J131" s="116"/>
    </row>
    <row r="132" spans="1:13">
      <c r="A132" s="155"/>
      <c r="F132" s="116"/>
      <c r="G132" s="116"/>
      <c r="H132" s="116"/>
      <c r="I132" s="116"/>
      <c r="J132" s="116"/>
    </row>
    <row r="133" spans="1:13">
      <c r="A133" s="155"/>
      <c r="F133" s="116"/>
      <c r="G133" s="116"/>
      <c r="H133" s="116"/>
      <c r="I133" s="116"/>
      <c r="J133" s="116"/>
    </row>
    <row r="134" spans="1:13">
      <c r="A134" s="155"/>
      <c r="F134" s="116"/>
      <c r="G134" s="116"/>
      <c r="H134" s="116"/>
      <c r="I134" s="116"/>
      <c r="J134" s="116"/>
    </row>
    <row r="135" spans="1:13">
      <c r="A135" s="155"/>
      <c r="F135" s="116"/>
      <c r="G135" s="116"/>
      <c r="H135" s="116"/>
      <c r="I135" s="116"/>
      <c r="J135" s="116"/>
    </row>
    <row r="136" spans="1:13">
      <c r="A136" s="155"/>
      <c r="F136" s="116"/>
      <c r="G136" s="116"/>
      <c r="H136" s="116"/>
      <c r="I136" s="116"/>
      <c r="J136" s="116"/>
    </row>
    <row r="137" spans="1:13">
      <c r="A137" s="155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5"/>
      <c r="H140" s="36"/>
    </row>
    <row r="141" spans="1:13">
      <c r="A141" s="155"/>
      <c r="H141" s="36"/>
    </row>
    <row r="142" spans="1:13">
      <c r="A142" s="155"/>
      <c r="H142" s="36"/>
    </row>
    <row r="143" spans="1:13">
      <c r="A143" s="155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0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zoomScaleNormal="100" workbookViewId="0">
      <selection activeCell="H9" sqref="H9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9" t="s">
        <v>38</v>
      </c>
      <c r="B1" s="270"/>
      <c r="C1" s="270"/>
      <c r="D1" s="270"/>
      <c r="E1" s="271"/>
      <c r="F1" s="144"/>
      <c r="G1" s="1"/>
    </row>
    <row r="2" spans="1:28" ht="21.75">
      <c r="A2" s="278" t="s">
        <v>55</v>
      </c>
      <c r="B2" s="279"/>
      <c r="C2" s="279"/>
      <c r="D2" s="279"/>
      <c r="E2" s="280"/>
      <c r="F2" s="144"/>
      <c r="G2" s="1"/>
    </row>
    <row r="3" spans="1:28" ht="24" thickBot="1">
      <c r="A3" s="272" t="s">
        <v>109</v>
      </c>
      <c r="B3" s="273"/>
      <c r="C3" s="273"/>
      <c r="D3" s="273"/>
      <c r="E3" s="274"/>
      <c r="F3" s="14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1" t="s">
        <v>42</v>
      </c>
      <c r="B4" s="282"/>
      <c r="C4" s="282"/>
      <c r="D4" s="282"/>
      <c r="E4" s="283"/>
      <c r="F4" s="144"/>
      <c r="G4" s="185" t="s">
        <v>79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8" t="s">
        <v>54</v>
      </c>
      <c r="B5" s="149">
        <v>9000000</v>
      </c>
      <c r="C5" s="129"/>
      <c r="D5" s="130" t="s">
        <v>10</v>
      </c>
      <c r="E5" s="140">
        <v>9850950</v>
      </c>
      <c r="F5" s="144"/>
      <c r="G5" s="186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127508.15</v>
      </c>
      <c r="C6" s="34"/>
      <c r="D6" s="120" t="s">
        <v>53</v>
      </c>
      <c r="E6" s="124">
        <v>104807</v>
      </c>
      <c r="F6" s="14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187"/>
      <c r="B7" s="142"/>
      <c r="C7" s="32"/>
      <c r="D7" s="120" t="s">
        <v>51</v>
      </c>
      <c r="E7" s="141">
        <v>91626.150000000373</v>
      </c>
      <c r="F7" s="14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48</v>
      </c>
      <c r="B9" s="123">
        <v>11638</v>
      </c>
      <c r="C9" s="32"/>
      <c r="D9" s="120"/>
      <c r="E9" s="124"/>
      <c r="F9" s="14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770960</v>
      </c>
      <c r="F10" s="14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90" t="s">
        <v>7</v>
      </c>
      <c r="B11" s="191">
        <f>B6-B9-B10</f>
        <v>115870.15</v>
      </c>
      <c r="C11" s="32"/>
      <c r="D11" s="120" t="s">
        <v>73</v>
      </c>
      <c r="E11" s="124">
        <v>89290</v>
      </c>
      <c r="F11" s="144"/>
      <c r="G11" s="27"/>
      <c r="H11" s="27" t="s">
        <v>35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188"/>
      <c r="B12" s="189"/>
      <c r="C12" s="32"/>
      <c r="D12" s="120" t="s">
        <v>39</v>
      </c>
      <c r="E12" s="141">
        <v>8237</v>
      </c>
      <c r="F12" s="144"/>
      <c r="H12" s="19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87"/>
      <c r="B13" s="142"/>
      <c r="C13" s="120"/>
      <c r="D13" s="120"/>
      <c r="E13" s="124"/>
      <c r="F13" s="14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03" t="s">
        <v>72</v>
      </c>
      <c r="B14" s="204">
        <v>1800000</v>
      </c>
      <c r="C14" s="32"/>
      <c r="D14" s="120"/>
      <c r="E14" s="124"/>
      <c r="F14" s="14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3"/>
      <c r="C16" s="32"/>
      <c r="D16" s="121"/>
      <c r="E16" s="141"/>
      <c r="F16" s="14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B5+B6-B9-B10+B14-B16</f>
        <v>10915870.15</v>
      </c>
      <c r="C18" s="32"/>
      <c r="D18" s="120" t="s">
        <v>6</v>
      </c>
      <c r="E18" s="124">
        <f>SUM(E5:E17)</f>
        <v>10915870.15</v>
      </c>
      <c r="F18" s="144"/>
      <c r="G18" s="110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5" t="s">
        <v>12</v>
      </c>
      <c r="B20" s="276"/>
      <c r="C20" s="276"/>
      <c r="D20" s="276"/>
      <c r="E20" s="277"/>
      <c r="F20" s="14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23" t="s">
        <v>83</v>
      </c>
      <c r="B21" s="146">
        <v>84000</v>
      </c>
      <c r="C21" s="143"/>
      <c r="D21" s="143" t="s">
        <v>76</v>
      </c>
      <c r="E21" s="147">
        <v>152540</v>
      </c>
      <c r="F21" s="14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3" t="s">
        <v>84</v>
      </c>
      <c r="B22" s="151">
        <v>18830</v>
      </c>
      <c r="C22" s="152"/>
      <c r="D22" s="150" t="s">
        <v>75</v>
      </c>
      <c r="E22" s="154">
        <v>99760</v>
      </c>
      <c r="F22" s="145"/>
      <c r="G22" s="1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3" t="s">
        <v>63</v>
      </c>
      <c r="B23" s="151">
        <v>100000</v>
      </c>
      <c r="C23" s="152"/>
      <c r="D23" s="150" t="s">
        <v>60</v>
      </c>
      <c r="E23" s="154">
        <v>30810</v>
      </c>
      <c r="F23" s="127"/>
      <c r="G23" s="127"/>
      <c r="H23" s="194"/>
    </row>
    <row r="24" spans="1:28" s="1" customFormat="1" ht="21.75">
      <c r="A24" s="198" t="s">
        <v>62</v>
      </c>
      <c r="B24" s="199">
        <v>240000</v>
      </c>
      <c r="C24" s="200"/>
      <c r="D24" s="201" t="s">
        <v>59</v>
      </c>
      <c r="E24" s="202">
        <v>30810</v>
      </c>
      <c r="F24" s="127"/>
      <c r="G24" s="127"/>
    </row>
    <row r="25" spans="1:28" s="1" customFormat="1" ht="22.5" thickBot="1">
      <c r="A25" s="224" t="s">
        <v>107</v>
      </c>
      <c r="B25" s="225">
        <v>31000</v>
      </c>
      <c r="C25" s="226"/>
      <c r="D25" s="227" t="s">
        <v>64</v>
      </c>
      <c r="E25" s="228">
        <v>30810</v>
      </c>
      <c r="G25" s="127"/>
    </row>
    <row r="26" spans="1:28" ht="22.5" thickBot="1">
      <c r="A26" s="266" t="s">
        <v>111</v>
      </c>
      <c r="B26" s="267"/>
      <c r="C26" s="267"/>
      <c r="D26" s="267"/>
      <c r="E26" s="26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E33" s="2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D23:E26">
    <sortCondition ref="D23"/>
  </sortState>
  <mergeCells count="6">
    <mergeCell ref="A26:E26"/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2022-05-17T05:11:36Z</dcterms:modified>
</cp:coreProperties>
</file>