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17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14" l="1"/>
  <c r="C121" i="14" s="1"/>
  <c r="B18" i="10" l="1"/>
  <c r="E18" i="10" l="1"/>
  <c r="B11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8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<sst xmlns="http://schemas.openxmlformats.org/spreadsheetml/2006/main" count="155" uniqueCount="115">
  <si>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</si>
  <si>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</si>
  <si>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</si>
  <si>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</si>
  <si>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</si>
  <si>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</si>
  <si>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</si>
  <si>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</si>
  <si>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</si>
  <si>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</si>
  <si>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</si>
  <si>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</si>
  <si>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</si>
  <si>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</si>
  <si>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</si>
  <si>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</si>
  <si>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</si>
  <si>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</si>
  <si>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</si>
  <si>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</si>
  <si>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</si>
  <si>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</si>
  <si>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</si>
  <si>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</si>
  <si>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</si>
  <si>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</si>
  <si>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</si>
  <si>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</si>
  <si>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</si>
  <si>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</si>
  <si>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</si>
  <si>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</si>
  <si>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</si>
  <si>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</si>
  <si>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</si>
  <si>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</si>
  <si>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</si>
  <si>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</si>
  <si>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</si>
  <si>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</si>
  <si>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</si>
  <si>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</si>
  <si>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</si>
  <si>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</si>
  <si>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</si>
  <si>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</si>
  <si>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</si>
  <si>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</si>
  <si>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</si>
  <si>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</si>
  <si>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</si>
  <si>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</si>
  <si>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</si>
  <si>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</si>
  <si>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</si>
  <si>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</si>
  <si>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</si>
  <si>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</si>
  <si>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</si>
  <si>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</si>
  <si>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</si>
  <si>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</si>
  <si>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</si>
  <si>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</si>
  <si>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</si>
  <si>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</si>
  <si>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</si>
  <si>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</si>
  <si>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</si>
  <si>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</si>
  <si>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</si>
  <si>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</si>
  <si>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BOSS (+)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</si>
  <si>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</si>
  <si>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</si>
  <si>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</si>
  <si>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</si>
  <si>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</si>
  <si>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</si>
  <si>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Narzo30=1</t>
  </si>
  <si>
    <t>29.04.2022</t>
  </si>
  <si>
    <t>Momtaj Telecom</t>
  </si>
  <si>
    <t>Sohel Store</t>
  </si>
  <si>
    <t>B=Sohel Store</t>
  </si>
  <si>
    <t>C=Momtaj Telecom</t>
  </si>
  <si>
    <t>30.04.2022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</si>
  <si>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</si>
  <si>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</si>
  <si>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</si>
  <si>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</si>
  <si>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</si>
  <si>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</si>
  <si>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</si>
  <si>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</si>
  <si>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</si>
  <si>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</si>
  <si>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</si>
  <si>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</si>
  <si>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</si>
  <si>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</si>
  <si>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</si>
  <si>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</si>
  <si>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</si>
  <si>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</si>
  <si>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</si>
  <si>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</si>
  <si>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Ayan Telecom</t>
  </si>
  <si>
    <t>D=Ayan Telecom</t>
  </si>
  <si>
    <t>16.05.2022</t>
  </si>
  <si>
    <t>RTGS NRB(21Lac)</t>
  </si>
  <si>
    <t>17.05.2022</t>
  </si>
  <si>
    <t>Courier</t>
  </si>
  <si>
    <t>Roktim Electronics</t>
  </si>
  <si>
    <t>Date:17.05.2022</t>
  </si>
  <si>
    <t>RTGS to NRB A.M Tipu Boss Account=800000 | 1800000-800000= 1000000(Boss+)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</si>
</sst>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2" fontId="4" fillId="40" borderId="2" xfId="0" applyNumberFormat="1" applyFont="1" applyFill="1" applyBorder="1" applyAlignment="1">
      <alignment horizontal="center" vertical="center"/>
    </xf>
    <xf numFmtId="0" fontId="4" fillId="40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0" fontId="33" fillId="40" borderId="4" xfId="0" applyFont="1" applyFill="1" applyBorder="1" applyAlignment="1">
      <alignment horizontal="center" vertical="center"/>
    </xf>
    <xf numFmtId="1" fontId="33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32" fillId="40" borderId="47" xfId="0" applyNumberFormat="1" applyFont="1" applyFill="1" applyBorder="1" applyAlignment="1">
      <alignment horizontal="center" vertical="center"/>
    </xf>
    <xf numFmtId="1" fontId="32" fillId="40" borderId="48" xfId="0" applyNumberFormat="1" applyFont="1" applyFill="1" applyBorder="1" applyAlignment="1">
      <alignment horizontal="center" vertical="center"/>
    </xf>
    <xf numFmtId="1" fontId="3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8" workbookViewId="0">
      <selection activeCell="G24" sqref="G24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13</v>
      </c>
      <c r="C2" s="229"/>
      <c r="D2" s="229"/>
      <c r="E2" s="229"/>
    </row>
    <row r="3" spans="1:11" ht="16.5" customHeight="1">
      <c r="A3" s="15"/>
      <c r="B3" s="230" t="s">
        <v>88</v>
      </c>
      <c r="C3" s="230"/>
      <c r="D3" s="230"/>
      <c r="E3" s="230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5" t="s">
        <v>87</v>
      </c>
      <c r="C8" s="192">
        <v>2700000</v>
      </c>
      <c r="D8" s="192">
        <v>2700000</v>
      </c>
      <c r="E8" s="206">
        <f t="shared" si="0"/>
        <v>104807</v>
      </c>
      <c r="F8" s="193" t="s">
        <v>89</v>
      </c>
      <c r="G8" s="1"/>
      <c r="H8" s="1"/>
      <c r="I8" s="15"/>
      <c r="J8" s="15"/>
    </row>
    <row r="9" spans="1:11">
      <c r="A9" s="15"/>
      <c r="B9" s="205" t="s">
        <v>91</v>
      </c>
      <c r="C9" s="192">
        <v>1550000</v>
      </c>
      <c r="D9" s="192">
        <v>1550000</v>
      </c>
      <c r="E9" s="206">
        <f t="shared" si="0"/>
        <v>104807</v>
      </c>
      <c r="F9" s="193" t="s">
        <v>89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95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96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5" t="s">
        <v>97</v>
      </c>
      <c r="C13" s="192">
        <v>2200000</v>
      </c>
      <c r="D13" s="192">
        <v>2200000</v>
      </c>
      <c r="E13" s="206">
        <f t="shared" si="0"/>
        <v>104807</v>
      </c>
      <c r="F13" s="193" t="s">
        <v>89</v>
      </c>
      <c r="G13" s="2" t="s">
        <v>98</v>
      </c>
      <c r="H13" s="1"/>
      <c r="I13" s="15"/>
      <c r="J13" s="15"/>
    </row>
    <row r="14" spans="1:11">
      <c r="A14" s="15"/>
      <c r="B14" s="20" t="s">
        <v>99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100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101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5" t="s">
        <v>103</v>
      </c>
      <c r="C17" s="192">
        <v>1300000</v>
      </c>
      <c r="D17" s="192">
        <v>1300000</v>
      </c>
      <c r="E17" s="206">
        <f t="shared" si="0"/>
        <v>104807</v>
      </c>
      <c r="F17" s="193" t="s">
        <v>89</v>
      </c>
      <c r="G17" s="1" t="s">
        <v>104</v>
      </c>
      <c r="H17" s="1"/>
      <c r="I17" s="15"/>
      <c r="J17" s="15"/>
    </row>
    <row r="18" spans="1:10">
      <c r="A18" s="15"/>
      <c r="B18" s="20" t="s">
        <v>102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105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5" t="s">
        <v>108</v>
      </c>
      <c r="C20" s="192">
        <v>950000</v>
      </c>
      <c r="D20" s="192">
        <v>950000</v>
      </c>
      <c r="E20" s="206">
        <f t="shared" si="0"/>
        <v>104807</v>
      </c>
      <c r="F20" s="193" t="s">
        <v>89</v>
      </c>
      <c r="G20" s="1" t="s">
        <v>109</v>
      </c>
      <c r="H20" s="1"/>
      <c r="I20" s="15"/>
      <c r="J20" s="15"/>
    </row>
    <row r="21" spans="1:10">
      <c r="A21" s="15"/>
      <c r="B21" s="20" t="s">
        <v>110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104807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104807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104807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104807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104807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104807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104807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104807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104807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104807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104807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104807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104807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104807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104807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104807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104807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104807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104807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104807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104807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104807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104807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104807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104807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104807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104807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104807</v>
      </c>
      <c r="F49" s="1"/>
      <c r="G49" s="15"/>
    </row>
    <row r="50" spans="2:7">
      <c r="B50" s="20"/>
      <c r="C50" s="19"/>
      <c r="D50" s="19"/>
      <c r="E50" s="21">
        <f t="shared" si="0"/>
        <v>104807</v>
      </c>
      <c r="F50" s="1"/>
      <c r="G50" s="15"/>
    </row>
    <row r="51" spans="2:7">
      <c r="B51" s="20"/>
      <c r="C51" s="19"/>
      <c r="D51" s="19"/>
      <c r="E51" s="21">
        <f t="shared" si="0"/>
        <v>104807</v>
      </c>
      <c r="F51" s="1"/>
      <c r="G51" s="15"/>
    </row>
    <row r="52" spans="2:7">
      <c r="B52" s="25"/>
      <c r="C52" s="21">
        <f>SUM(C6:C51)</f>
        <v>8804807</v>
      </c>
      <c r="D52" s="21">
        <f>SUM(D6:D51)</f>
        <v>8700000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G23" sqref="G23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8" t="s">
        <v>13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62" customFormat="1" ht="18">
      <c r="A2" s="239" t="s">
        <v>36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63" customFormat="1" ht="16.5" thickBot="1">
      <c r="A3" s="240" t="s">
        <v>90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2"/>
      <c r="T3" s="5"/>
      <c r="U3" s="5"/>
      <c r="V3" s="5"/>
      <c r="W3" s="5"/>
      <c r="X3" s="11"/>
    </row>
    <row r="4" spans="1:24" s="65" customFormat="1">
      <c r="A4" s="243" t="s">
        <v>22</v>
      </c>
      <c r="B4" s="245" t="s">
        <v>23</v>
      </c>
      <c r="C4" s="232" t="s">
        <v>24</v>
      </c>
      <c r="D4" s="232" t="s">
        <v>25</v>
      </c>
      <c r="E4" s="232" t="s">
        <v>26</v>
      </c>
      <c r="F4" s="232" t="s">
        <v>86</v>
      </c>
      <c r="G4" s="232" t="s">
        <v>27</v>
      </c>
      <c r="H4" s="232" t="s">
        <v>78</v>
      </c>
      <c r="I4" s="232" t="s">
        <v>28</v>
      </c>
      <c r="J4" s="232" t="s">
        <v>29</v>
      </c>
      <c r="K4" s="232" t="s">
        <v>77</v>
      </c>
      <c r="L4" s="232" t="s">
        <v>30</v>
      </c>
      <c r="M4" s="232" t="s">
        <v>111</v>
      </c>
      <c r="N4" s="236" t="s">
        <v>58</v>
      </c>
      <c r="O4" s="234" t="s">
        <v>14</v>
      </c>
      <c r="P4" s="247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87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91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92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95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96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97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99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100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101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102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105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108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110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113"/>
      <c r="N19" s="84"/>
      <c r="O19" s="82"/>
      <c r="P19" s="84"/>
      <c r="Q19" s="78">
        <f t="shared" si="0"/>
        <v>0</v>
      </c>
      <c r="R19" s="79"/>
      <c r="S19" s="4"/>
      <c r="T19" s="26"/>
      <c r="U19" s="26"/>
      <c r="V19" s="26"/>
      <c r="W19" s="26"/>
    </row>
    <row r="20" spans="1:23" s="9" customFormat="1">
      <c r="A20" s="73"/>
      <c r="B20" s="81"/>
      <c r="C20" s="74"/>
      <c r="D20" s="82"/>
      <c r="E20" s="82"/>
      <c r="F20" s="112"/>
      <c r="G20" s="82"/>
      <c r="H20" s="82"/>
      <c r="I20" s="82"/>
      <c r="J20" s="82"/>
      <c r="K20" s="82"/>
      <c r="L20" s="82"/>
      <c r="M20" s="112"/>
      <c r="N20" s="82"/>
      <c r="O20" s="82"/>
      <c r="P20" s="84"/>
      <c r="Q20" s="78">
        <f t="shared" si="0"/>
        <v>0</v>
      </c>
      <c r="R20" s="79"/>
      <c r="S20" s="4"/>
      <c r="T20" s="26"/>
      <c r="U20" s="3"/>
      <c r="V20" s="26"/>
      <c r="W20" s="3"/>
    </row>
    <row r="21" spans="1:23" s="9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112"/>
      <c r="N21" s="82"/>
      <c r="O21" s="82"/>
      <c r="P21" s="84"/>
      <c r="Q21" s="78">
        <f t="shared" si="0"/>
        <v>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2500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700</v>
      </c>
      <c r="H37" s="100">
        <f t="shared" si="1"/>
        <v>40</v>
      </c>
      <c r="I37" s="100">
        <f t="shared" si="1"/>
        <v>2500</v>
      </c>
      <c r="J37" s="100">
        <f t="shared" si="1"/>
        <v>1840</v>
      </c>
      <c r="K37" s="100">
        <f t="shared" si="1"/>
        <v>0</v>
      </c>
      <c r="L37" s="100">
        <f t="shared" si="1"/>
        <v>0</v>
      </c>
      <c r="M37" s="115">
        <f t="shared" si="1"/>
        <v>110</v>
      </c>
      <c r="N37" s="100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13008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7" zoomScale="120" zoomScaleNormal="120" workbookViewId="0">
      <selection activeCell="C46" sqref="C46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3" t="s">
        <v>13</v>
      </c>
      <c r="B1" s="254"/>
      <c r="C1" s="254"/>
      <c r="D1" s="254"/>
      <c r="E1" s="254"/>
      <c r="F1" s="255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6" t="s">
        <v>93</v>
      </c>
      <c r="B2" s="257"/>
      <c r="C2" s="257"/>
      <c r="D2" s="257"/>
      <c r="E2" s="257"/>
      <c r="F2" s="258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9" t="s">
        <v>37</v>
      </c>
      <c r="B3" s="260"/>
      <c r="C3" s="260"/>
      <c r="D3" s="260"/>
      <c r="E3" s="260"/>
      <c r="F3" s="261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7"/>
      <c r="B5" s="135"/>
      <c r="C5" s="135"/>
      <c r="D5" s="135"/>
      <c r="E5" s="208">
        <f>C5+D5</f>
        <v>0</v>
      </c>
      <c r="F5" s="213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9"/>
      <c r="B6" s="39"/>
      <c r="C6" s="39"/>
      <c r="D6" s="39"/>
      <c r="E6" s="210">
        <f t="shared" ref="E6:E32" si="0">C6+D6</f>
        <v>0</v>
      </c>
      <c r="F6" s="214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9"/>
      <c r="B7" s="39"/>
      <c r="C7" s="39"/>
      <c r="D7" s="39"/>
      <c r="E7" s="210">
        <f t="shared" si="0"/>
        <v>0</v>
      </c>
      <c r="F7" s="214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9"/>
      <c r="B8" s="39"/>
      <c r="C8" s="39"/>
      <c r="D8" s="39"/>
      <c r="E8" s="210">
        <f t="shared" si="0"/>
        <v>0</v>
      </c>
      <c r="F8" s="215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9"/>
      <c r="B9" s="39"/>
      <c r="C9" s="39"/>
      <c r="D9" s="39"/>
      <c r="E9" s="210">
        <f t="shared" si="0"/>
        <v>0</v>
      </c>
      <c r="F9" s="216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9"/>
      <c r="B10" s="39"/>
      <c r="C10" s="39"/>
      <c r="D10" s="39"/>
      <c r="E10" s="210">
        <f t="shared" si="0"/>
        <v>0</v>
      </c>
      <c r="F10" s="217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9"/>
      <c r="B11" s="39"/>
      <c r="C11" s="39"/>
      <c r="D11" s="39"/>
      <c r="E11" s="210">
        <f t="shared" si="0"/>
        <v>0</v>
      </c>
      <c r="F11" s="215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9"/>
      <c r="B12" s="39"/>
      <c r="C12" s="39"/>
      <c r="D12" s="39"/>
      <c r="E12" s="210">
        <f t="shared" si="0"/>
        <v>0</v>
      </c>
      <c r="F12" s="215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9"/>
      <c r="B13" s="39"/>
      <c r="C13" s="39"/>
      <c r="D13" s="39"/>
      <c r="E13" s="210">
        <f t="shared" si="0"/>
        <v>0</v>
      </c>
      <c r="F13" s="217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9"/>
      <c r="B14" s="39"/>
      <c r="C14" s="39"/>
      <c r="D14" s="39"/>
      <c r="E14" s="210">
        <f t="shared" si="0"/>
        <v>0</v>
      </c>
      <c r="F14" s="216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9"/>
      <c r="B15" s="39"/>
      <c r="C15" s="39"/>
      <c r="D15" s="39"/>
      <c r="E15" s="210">
        <f t="shared" si="0"/>
        <v>0</v>
      </c>
      <c r="F15" s="215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9"/>
      <c r="B16" s="39"/>
      <c r="C16" s="39"/>
      <c r="D16" s="39"/>
      <c r="E16" s="210">
        <f t="shared" si="0"/>
        <v>0</v>
      </c>
      <c r="F16" s="215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9"/>
      <c r="B17" s="39"/>
      <c r="C17" s="39"/>
      <c r="D17" s="39"/>
      <c r="E17" s="210">
        <f t="shared" si="0"/>
        <v>0</v>
      </c>
      <c r="F17" s="214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9"/>
      <c r="B18" s="39"/>
      <c r="C18" s="39"/>
      <c r="D18" s="39"/>
      <c r="E18" s="210">
        <f t="shared" si="0"/>
        <v>0</v>
      </c>
      <c r="F18" s="217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9"/>
      <c r="B19" s="39"/>
      <c r="C19" s="39"/>
      <c r="D19" s="39"/>
      <c r="E19" s="210">
        <f t="shared" si="0"/>
        <v>0</v>
      </c>
      <c r="F19" s="216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9"/>
      <c r="B20" s="39"/>
      <c r="C20" s="39"/>
      <c r="D20" s="39"/>
      <c r="E20" s="210">
        <f t="shared" si="0"/>
        <v>0</v>
      </c>
      <c r="F20" s="214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9"/>
      <c r="B21" s="39"/>
      <c r="C21" s="39"/>
      <c r="D21" s="39"/>
      <c r="E21" s="210">
        <f t="shared" si="0"/>
        <v>0</v>
      </c>
      <c r="F21" s="214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9"/>
      <c r="B22" s="39"/>
      <c r="C22" s="39"/>
      <c r="D22" s="39"/>
      <c r="E22" s="210">
        <f>C22+D22</f>
        <v>0</v>
      </c>
      <c r="F22" s="214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9"/>
      <c r="B23" s="39"/>
      <c r="C23" s="39"/>
      <c r="D23" s="39"/>
      <c r="E23" s="210">
        <f t="shared" si="0"/>
        <v>0</v>
      </c>
      <c r="F23" s="214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9"/>
      <c r="B24" s="39"/>
      <c r="C24" s="39"/>
      <c r="D24" s="39"/>
      <c r="E24" s="210">
        <f t="shared" si="0"/>
        <v>0</v>
      </c>
      <c r="F24" s="214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9"/>
      <c r="B25" s="39"/>
      <c r="C25" s="39"/>
      <c r="D25" s="39"/>
      <c r="E25" s="210">
        <f t="shared" si="0"/>
        <v>0</v>
      </c>
      <c r="F25" s="216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9"/>
      <c r="B26" s="39"/>
      <c r="C26" s="39"/>
      <c r="D26" s="39"/>
      <c r="E26" s="210">
        <f t="shared" si="0"/>
        <v>0</v>
      </c>
      <c r="F26" s="218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9"/>
      <c r="B27" s="39"/>
      <c r="C27" s="39"/>
      <c r="D27" s="39"/>
      <c r="E27" s="210">
        <f t="shared" si="0"/>
        <v>0</v>
      </c>
      <c r="F27" s="216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9"/>
      <c r="B28" s="39"/>
      <c r="C28" s="39"/>
      <c r="D28" s="39"/>
      <c r="E28" s="210">
        <f t="shared" si="0"/>
        <v>0</v>
      </c>
      <c r="F28" s="216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9"/>
      <c r="B29" s="39"/>
      <c r="C29" s="39"/>
      <c r="D29" s="39"/>
      <c r="E29" s="210">
        <f t="shared" si="0"/>
        <v>0</v>
      </c>
      <c r="F29" s="216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9"/>
      <c r="B30" s="39"/>
      <c r="C30" s="39"/>
      <c r="D30" s="39"/>
      <c r="E30" s="210">
        <f t="shared" si="0"/>
        <v>0</v>
      </c>
      <c r="F30" s="215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9"/>
      <c r="B31" s="39"/>
      <c r="C31" s="39"/>
      <c r="D31" s="39">
        <v>-737820</v>
      </c>
      <c r="E31" s="210">
        <f t="shared" si="0"/>
        <v>-737820</v>
      </c>
      <c r="F31" s="215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9"/>
      <c r="B32" s="39"/>
      <c r="C32" s="39"/>
      <c r="D32" s="39"/>
      <c r="E32" s="210">
        <f t="shared" si="0"/>
        <v>0</v>
      </c>
      <c r="F32" s="215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9" t="s">
        <v>3</v>
      </c>
      <c r="B33" s="220">
        <f>SUM(B5:B32)</f>
        <v>0</v>
      </c>
      <c r="C33" s="220"/>
      <c r="D33" s="220"/>
      <c r="E33" s="221">
        <f>SUM(E5:E32)</f>
        <v>-737820</v>
      </c>
      <c r="F33" s="222">
        <f>B33-E33</f>
        <v>737820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11"/>
      <c r="B34" s="41"/>
      <c r="C34" s="41"/>
      <c r="D34" s="41"/>
      <c r="E34" s="212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63" t="s">
        <v>19</v>
      </c>
      <c r="B35" s="264"/>
      <c r="C35" s="264"/>
      <c r="D35" s="264"/>
      <c r="E35" s="265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51" t="s">
        <v>12</v>
      </c>
      <c r="B36" s="262"/>
      <c r="C36" s="262"/>
      <c r="D36" s="252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5" t="s">
        <v>47</v>
      </c>
      <c r="C37" s="183">
        <v>1800</v>
      </c>
      <c r="D37" s="196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30180</v>
      </c>
      <c r="D38" s="180" t="s">
        <v>85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81</v>
      </c>
      <c r="B40" s="178"/>
      <c r="C40" s="179">
        <v>10000</v>
      </c>
      <c r="D40" s="181" t="s">
        <v>110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260000</v>
      </c>
      <c r="D43" s="181" t="s">
        <v>100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94</v>
      </c>
      <c r="C44" s="179">
        <v>1000</v>
      </c>
      <c r="D44" s="180" t="s">
        <v>80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74</v>
      </c>
      <c r="B45" s="178"/>
      <c r="C45" s="179">
        <v>87500</v>
      </c>
      <c r="D45" s="197" t="s">
        <v>108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94780</v>
      </c>
      <c r="D46" s="180" t="s">
        <v>110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82</v>
      </c>
      <c r="B47" s="178"/>
      <c r="C47" s="179">
        <v>59000</v>
      </c>
      <c r="D47" s="180" t="s">
        <v>110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84" t="s">
        <v>57</v>
      </c>
      <c r="B48" s="178" t="s">
        <v>56</v>
      </c>
      <c r="C48" s="179">
        <v>30180</v>
      </c>
      <c r="D48" s="181" t="s">
        <v>70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8" t="s">
        <v>52</v>
      </c>
      <c r="B49" s="178" t="s">
        <v>56</v>
      </c>
      <c r="C49" s="179">
        <v>30180</v>
      </c>
      <c r="D49" s="180" t="s">
        <v>87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106</v>
      </c>
      <c r="B50" s="178"/>
      <c r="C50" s="179">
        <v>14240</v>
      </c>
      <c r="D50" s="181" t="s">
        <v>105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 t="s">
        <v>112</v>
      </c>
      <c r="B51" s="178"/>
      <c r="C51" s="179">
        <v>10000</v>
      </c>
      <c r="D51" s="180" t="s">
        <v>110</v>
      </c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0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9" t="s">
        <v>20</v>
      </c>
      <c r="B119" s="250"/>
      <c r="C119" s="176">
        <f>SUM(C37:C118)</f>
        <v>737820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51" t="s">
        <v>21</v>
      </c>
      <c r="B121" s="252"/>
      <c r="C121" s="133">
        <f>C119</f>
        <v>737820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0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9" t="s">
        <v>38</v>
      </c>
      <c r="B1" s="270"/>
      <c r="C1" s="270"/>
      <c r="D1" s="270"/>
      <c r="E1" s="271"/>
      <c r="F1" s="144"/>
      <c r="G1" s="1"/>
    </row>
    <row r="2" spans="1:28" ht="21.75">
      <c r="A2" s="278" t="s">
        <v>55</v>
      </c>
      <c r="B2" s="279"/>
      <c r="C2" s="279"/>
      <c r="D2" s="279"/>
      <c r="E2" s="280"/>
      <c r="F2" s="144"/>
      <c r="G2" s="1"/>
    </row>
    <row r="3" spans="1:28" ht="24" thickBot="1">
      <c r="A3" s="272" t="s">
        <v>113</v>
      </c>
      <c r="B3" s="273"/>
      <c r="C3" s="273"/>
      <c r="D3" s="273"/>
      <c r="E3" s="274"/>
      <c r="F3" s="144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1" t="s">
        <v>42</v>
      </c>
      <c r="B4" s="282"/>
      <c r="C4" s="282"/>
      <c r="D4" s="282"/>
      <c r="E4" s="283"/>
      <c r="F4" s="144"/>
      <c r="G4" s="185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9159820</v>
      </c>
      <c r="F5" s="144"/>
      <c r="G5" s="186">
        <v>18790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144446.65</v>
      </c>
      <c r="C6" s="34"/>
      <c r="D6" s="120" t="s">
        <v>53</v>
      </c>
      <c r="E6" s="124">
        <v>104807</v>
      </c>
      <c r="F6" s="14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187"/>
      <c r="B7" s="142"/>
      <c r="C7" s="32"/>
      <c r="D7" s="120" t="s">
        <v>51</v>
      </c>
      <c r="E7" s="141">
        <v>32834.650000000373</v>
      </c>
      <c r="F7" s="14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11638</v>
      </c>
      <c r="C9" s="32"/>
      <c r="D9" s="120"/>
      <c r="E9" s="124"/>
      <c r="F9" s="144"/>
      <c r="G9" s="29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737820</v>
      </c>
      <c r="F10" s="144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90" t="s">
        <v>7</v>
      </c>
      <c r="B11" s="191">
        <f>B6-B9-B10</f>
        <v>132808.65</v>
      </c>
      <c r="C11" s="32"/>
      <c r="D11" s="120" t="s">
        <v>73</v>
      </c>
      <c r="E11" s="124">
        <v>89290</v>
      </c>
      <c r="F11" s="144"/>
      <c r="G11" s="27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8"/>
      <c r="B12" s="189"/>
      <c r="C12" s="32"/>
      <c r="D12" s="120" t="s">
        <v>39</v>
      </c>
      <c r="E12" s="141">
        <v>8237</v>
      </c>
      <c r="F12" s="144"/>
      <c r="H12" s="19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7"/>
      <c r="B13" s="142"/>
      <c r="C13" s="120"/>
      <c r="D13" s="120"/>
      <c r="E13" s="124"/>
      <c r="F13" s="14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03" t="s">
        <v>72</v>
      </c>
      <c r="B14" s="204">
        <v>1000000</v>
      </c>
      <c r="C14" s="32"/>
      <c r="D14" s="120"/>
      <c r="E14" s="124"/>
      <c r="F14" s="144"/>
      <c r="G14" s="2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2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B5+B6-B9-B10+B14-B16</f>
        <v>10132808.65</v>
      </c>
      <c r="C18" s="32"/>
      <c r="D18" s="120" t="s">
        <v>6</v>
      </c>
      <c r="E18" s="124">
        <f>SUM(E5:E17)</f>
        <v>10132808.65</v>
      </c>
      <c r="F18" s="144"/>
      <c r="G18" s="110">
        <f>B18-E18</f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5" t="s">
        <v>12</v>
      </c>
      <c r="B20" s="276"/>
      <c r="C20" s="276"/>
      <c r="D20" s="276"/>
      <c r="E20" s="277"/>
      <c r="F20" s="144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23" t="s">
        <v>83</v>
      </c>
      <c r="B21" s="146">
        <v>70000</v>
      </c>
      <c r="C21" s="143"/>
      <c r="D21" s="143" t="s">
        <v>76</v>
      </c>
      <c r="E21" s="147">
        <v>94780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84</v>
      </c>
      <c r="B22" s="151">
        <v>18830</v>
      </c>
      <c r="C22" s="152"/>
      <c r="D22" s="150" t="s">
        <v>75</v>
      </c>
      <c r="E22" s="154">
        <v>87500</v>
      </c>
      <c r="F22" s="145"/>
      <c r="G22" s="1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30810</v>
      </c>
      <c r="F23" s="127"/>
      <c r="G23" s="127"/>
      <c r="H23" s="194"/>
    </row>
    <row r="24" spans="1:28" s="1" customFormat="1" ht="21.75">
      <c r="A24" s="198" t="s">
        <v>62</v>
      </c>
      <c r="B24" s="199">
        <v>240000</v>
      </c>
      <c r="C24" s="200"/>
      <c r="D24" s="201" t="s">
        <v>59</v>
      </c>
      <c r="E24" s="202">
        <v>30810</v>
      </c>
      <c r="F24" s="127"/>
      <c r="G24" s="127"/>
    </row>
    <row r="25" spans="1:28" s="1" customFormat="1" ht="22.5" thickBot="1">
      <c r="A25" s="224" t="s">
        <v>107</v>
      </c>
      <c r="B25" s="225">
        <v>31000</v>
      </c>
      <c r="C25" s="226"/>
      <c r="D25" s="227" t="s">
        <v>64</v>
      </c>
      <c r="E25" s="228">
        <v>30810</v>
      </c>
      <c r="G25" s="127"/>
    </row>
    <row r="26" spans="1:28" ht="22.5" thickBot="1">
      <c r="A26" s="266" t="s">
        <v>114</v>
      </c>
      <c r="B26" s="267"/>
      <c r="C26" s="267"/>
      <c r="D26" s="267"/>
      <c r="E26" s="26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2022-05-17T20:19:40Z</dcterms:modified>
</cp:coreProperties>
</file>