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6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<sst xmlns="http://schemas.openxmlformats.org/spreadsheetml/2006/main" count="490" uniqueCount="278">
  <si>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</si>
  <si>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</si>
  <si>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</si>
  <si>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</si>
  <si>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</si>
  <si>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</si>
  <si>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</si>
  <si>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</si>
  <si>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</si>
  <si>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</si>
  <si>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</si>
  <si>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</si>
  <si>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</si>
  <si>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</si>
  <si>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</si>
  <si>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</si>
  <si>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</si>
  <si>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</si>
  <si>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</si>
  <si>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</si>
  <si>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</si>
  <si>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</si>
  <si>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</si>
  <si>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</si>
  <si>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</si>
  <si>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</si>
  <si>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</si>
  <si>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</si>
  <si>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</si>
  <si>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</si>
  <si>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</si>
  <si>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</si>
  <si>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</si>
  <si>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</si>
  <si>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</si>
  <si>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</si>
  <si>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</si>
  <si>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</si>
  <si>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</si>
  <si>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</si>
  <si>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</si>
  <si>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</si>
  <si>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</si>
  <si>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</si>
  <si>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</si>
  <si>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</si>
  <si>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</si>
  <si>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</si>
  <si>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</si>
  <si>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</si>
  <si>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</si>
  <si>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</si>
  <si>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</si>
  <si>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</si>
  <si>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</si>
  <si>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</si>
  <si>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</si>
  <si>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</si>
  <si>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</si>
  <si>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</si>
  <si>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</si>
  <si>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</si>
  <si>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</si>
  <si>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</si>
  <si>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</si>
  <si>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</si>
  <si>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</si>
  <si>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</si>
  <si>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</si>
  <si>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</si>
  <si>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</si>
  <si>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</si>
  <si>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</si>
  <si>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</si>
  <si>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</si>
  <si>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</si>
  <si>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</si>
  <si>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</si>
  <si>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</si>
  <si>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</si>
  <si>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</si>
  <si>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</si>
  <si>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</si>
  <si>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</si>
  <si>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</si>
  <si>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</si>
  <si>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</si>
  <si>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</si>
  <si>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</si>
  <si>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</si>
  <si>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</si>
  <si>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</si>
  <si>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</si>
  <si>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</si>
  <si>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</si>
  <si>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</si>
  <si>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</si>
  <si>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</si>
  <si>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</si>
  <si>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</si>
  <si>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</si>
  <si>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</si>
  <si>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</si>
  <si>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</si>
  <si>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</si>
  <si>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</si>
  <si>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</si>
  <si>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</si>
  <si>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</si>
  <si>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</si>
  <si>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</si>
  <si>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</si>
  <si>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</si>
  <si>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</si>
  <si>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</si>
  <si>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</si>
  <si>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</si>
  <si>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</si>
  <si>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</si>
  <si>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</si>
  <si>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</si>
  <si>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</si>
  <si>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</si>
  <si>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</si>
  <si>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</si>
  <si>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</si>
  <si>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</si>
  <si>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</si>
  <si>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</si>
  <si>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</si>
  <si>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</si>
  <si>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</si>
  <si>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</si>
  <si>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</si>
  <si>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</si>
  <si>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</si>
  <si>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</si>
  <si>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</si>
  <si>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</si>
  <si>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</si>
  <si>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</si>
  <si>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</si>
  <si>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</si>
  <si>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</si>
  <si>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</si>
  <si>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</si>
  <si>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</si>
  <si>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</si>
  <si>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</si>
  <si>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</si>
  <si>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</si>
  <si>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</si>
  <si>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</si>
  <si>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</si>
  <si>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</si>
  <si>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</si>
  <si>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</si>
  <si>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</si>
  <si>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</si>
  <si>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</si>
  <si>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</si>
  <si>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</si>
  <si>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</si>
  <si>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</si>
  <si>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</si>
  <si>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</si>
  <si>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</si>
  <si>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</si>
  <si>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</si>
  <si>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</si>
  <si>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</si>
  <si>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</si>
  <si>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</si>
  <si>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</si>
  <si>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</si>
  <si>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</si>
  <si>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</si>
  <si>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</si>
  <si>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</si>
  <si>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</si>
  <si>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</si>
  <si>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</si>
  <si>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</si>
  <si>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</si>
  <si>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</si>
  <si>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</si>
  <si>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</si>
  <si>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</si>
  <si>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</si>
  <si>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</si>
  <si>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</si>
  <si>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</si>
  <si>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</si>
  <si>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</si>
  <si>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</si>
  <si>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</si>
  <si>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</si>
  <si>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</si>
  <si>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</si>
  <si>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</si>
  <si>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</si>
  <si>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</si>
  <si>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</si>
  <si>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</si>
  <si>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</si>
  <si>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</si>
  <si>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</si>
  <si>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</si>
  <si>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</si>
  <si>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</si>
  <si>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</si>
  <si>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</si>
  <si>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</si>
  <si>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</si>
  <si>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</si>
  <si>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</si>
  <si>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</si>
  <si>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</si>
  <si>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</si>
  <si>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</si>
  <si>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</si>
  <si>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</si>
  <si>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</si>
  <si>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</si>
  <si>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</si>
  <si>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</si>
  <si>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</si>
  <si>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</si>
  <si>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</si>
  <si>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</si>
  <si>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</si>
  <si>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</si>
  <si>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</si>
  <si>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</si>
  <si>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</si>
  <si>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</si>
  <si>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</si>
  <si>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</si>
  <si>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</si>
  <si>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</si>
  <si>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</si>
  <si>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</si>
  <si>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</si>
  <si>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</si>
  <si>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</si>
  <si>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</si>
  <si>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</si>
  <si>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</si>
  <si>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</si>
  <si>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</si>
  <si>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</si>
  <si>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</si>
  <si>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</si>
  <si>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</si>
  <si>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</si>
  <si>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</si>
  <si>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</si>
  <si>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</si>
  <si>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</si>
  <si>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</si>
  <si>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</si>
  <si>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</si>
  <si>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</si>
  <si>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</si>
  <si>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</si>
  <si>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</si>
  <si>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</si>
  <si>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Shorif Arif Agro</t>
  </si>
  <si>
    <t>N=Liton Telecom</t>
  </si>
  <si>
    <t>Shorif (Arif Agro)</t>
  </si>
  <si>
    <t>Date:06.09.2022</t>
  </si>
  <si>
    <t>06.09.2022</t>
  </si>
  <si>
    <t>Galaxy DOA A13(6+128)</t>
  </si>
  <si>
    <t>Bonpara</t>
  </si>
  <si>
    <t>Tipu Boss</t>
  </si>
  <si>
    <t>B=Hello Bonpara</t>
  </si>
  <si>
    <t>D=Mum Telecom</t>
  </si>
  <si>
    <t>G=Multi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</si>
</sst>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14</v>
      </c>
      <c r="C2" s="401"/>
      <c r="D2" s="401"/>
      <c r="E2" s="401"/>
    </row>
    <row r="3" spans="1:8" ht="16.5" customHeight="1">
      <c r="A3" s="404"/>
      <c r="B3" s="402" t="s">
        <v>42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0" sqref="E1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14</v>
      </c>
      <c r="C2" s="401"/>
      <c r="D2" s="401"/>
      <c r="E2" s="401"/>
    </row>
    <row r="3" spans="1:9" ht="16.5" customHeight="1">
      <c r="A3" s="404"/>
      <c r="B3" s="402" t="s">
        <v>252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4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4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404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4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4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4"/>
      <c r="B10" s="26" t="s">
        <v>271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4"/>
      <c r="B11" s="26"/>
      <c r="C11" s="224"/>
      <c r="D11" s="224"/>
      <c r="E11" s="225">
        <f t="shared" si="0"/>
        <v>0</v>
      </c>
      <c r="F11" s="2"/>
      <c r="G11" s="2"/>
      <c r="H11" s="21"/>
      <c r="I11" s="21"/>
    </row>
    <row r="12" spans="1:9">
      <c r="A12" s="404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404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404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404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404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404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404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404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404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404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404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404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404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404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404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404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4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4"/>
      <c r="B29" s="26"/>
      <c r="C29" s="224"/>
      <c r="D29" s="224"/>
      <c r="E29" s="225">
        <f t="shared" si="0"/>
        <v>0</v>
      </c>
      <c r="F29" s="405"/>
      <c r="G29" s="406"/>
      <c r="H29" s="21"/>
      <c r="I29" s="21"/>
    </row>
    <row r="30" spans="1:9">
      <c r="A30" s="404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4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4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4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4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4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4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4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4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4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4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4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4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4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4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4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4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4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4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4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4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4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4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4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4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4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4"/>
      <c r="B57" s="26"/>
      <c r="C57" s="224"/>
      <c r="D57" s="224"/>
      <c r="E57" s="225">
        <f t="shared" si="0"/>
        <v>0</v>
      </c>
      <c r="F57" s="2"/>
    </row>
    <row r="58" spans="1:9">
      <c r="A58" s="404"/>
      <c r="B58" s="26"/>
      <c r="C58" s="224"/>
      <c r="D58" s="224"/>
      <c r="E58" s="225">
        <f t="shared" si="0"/>
        <v>0</v>
      </c>
      <c r="F58" s="2"/>
    </row>
    <row r="59" spans="1:9">
      <c r="A59" s="404"/>
      <c r="B59" s="26"/>
      <c r="C59" s="224"/>
      <c r="D59" s="224"/>
      <c r="E59" s="225">
        <f t="shared" si="0"/>
        <v>0</v>
      </c>
      <c r="F59" s="2"/>
    </row>
    <row r="60" spans="1:9">
      <c r="A60" s="404"/>
      <c r="B60" s="26"/>
      <c r="C60" s="224"/>
      <c r="D60" s="224"/>
      <c r="E60" s="225">
        <f t="shared" si="0"/>
        <v>0</v>
      </c>
      <c r="F60" s="2"/>
    </row>
    <row r="61" spans="1:9">
      <c r="A61" s="404"/>
      <c r="B61" s="26"/>
      <c r="C61" s="224"/>
      <c r="D61" s="224"/>
      <c r="E61" s="225">
        <f t="shared" si="0"/>
        <v>0</v>
      </c>
      <c r="F61" s="2"/>
    </row>
    <row r="62" spans="1:9">
      <c r="A62" s="404"/>
      <c r="B62" s="26"/>
      <c r="C62" s="224"/>
      <c r="D62" s="224"/>
      <c r="E62" s="225">
        <f t="shared" si="0"/>
        <v>0</v>
      </c>
      <c r="F62" s="2"/>
    </row>
    <row r="63" spans="1:9">
      <c r="A63" s="404"/>
      <c r="B63" s="26"/>
      <c r="C63" s="224"/>
      <c r="D63" s="224"/>
      <c r="E63" s="225">
        <f t="shared" si="0"/>
        <v>0</v>
      </c>
      <c r="F63" s="2"/>
    </row>
    <row r="64" spans="1:9">
      <c r="A64" s="404"/>
      <c r="B64" s="26"/>
      <c r="C64" s="224"/>
      <c r="D64" s="224"/>
      <c r="E64" s="225">
        <f t="shared" si="0"/>
        <v>0</v>
      </c>
      <c r="F64" s="2"/>
    </row>
    <row r="65" spans="1:7">
      <c r="A65" s="404"/>
      <c r="B65" s="26"/>
      <c r="C65" s="224"/>
      <c r="D65" s="224"/>
      <c r="E65" s="225">
        <f t="shared" si="0"/>
        <v>0</v>
      </c>
      <c r="F65" s="2"/>
    </row>
    <row r="66" spans="1:7">
      <c r="A66" s="404"/>
      <c r="B66" s="26"/>
      <c r="C66" s="224"/>
      <c r="D66" s="224"/>
      <c r="E66" s="225">
        <f t="shared" si="0"/>
        <v>0</v>
      </c>
      <c r="F66" s="2"/>
    </row>
    <row r="67" spans="1:7">
      <c r="A67" s="404"/>
      <c r="B67" s="26"/>
      <c r="C67" s="224"/>
      <c r="D67" s="224"/>
      <c r="E67" s="225">
        <f t="shared" si="0"/>
        <v>0</v>
      </c>
      <c r="F67" s="2"/>
    </row>
    <row r="68" spans="1:7">
      <c r="A68" s="404"/>
      <c r="B68" s="26"/>
      <c r="C68" s="224"/>
      <c r="D68" s="224"/>
      <c r="E68" s="225">
        <f t="shared" si="0"/>
        <v>0</v>
      </c>
      <c r="F68" s="2"/>
    </row>
    <row r="69" spans="1:7">
      <c r="A69" s="404"/>
      <c r="B69" s="26"/>
      <c r="C69" s="224"/>
      <c r="D69" s="224"/>
      <c r="E69" s="225">
        <f t="shared" si="0"/>
        <v>0</v>
      </c>
      <c r="F69" s="2"/>
    </row>
    <row r="70" spans="1:7">
      <c r="A70" s="404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4"/>
      <c r="B71" s="26"/>
      <c r="C71" s="224"/>
      <c r="D71" s="224"/>
      <c r="E71" s="225">
        <f t="shared" si="1"/>
        <v>0</v>
      </c>
      <c r="F71" s="2"/>
    </row>
    <row r="72" spans="1:7">
      <c r="A72" s="404"/>
      <c r="B72" s="26"/>
      <c r="C72" s="224"/>
      <c r="D72" s="224"/>
      <c r="E72" s="225">
        <f t="shared" si="1"/>
        <v>0</v>
      </c>
      <c r="F72" s="2"/>
    </row>
    <row r="73" spans="1:7">
      <c r="A73" s="404"/>
      <c r="B73" s="26"/>
      <c r="C73" s="224"/>
      <c r="D73" s="224"/>
      <c r="E73" s="225">
        <f t="shared" si="1"/>
        <v>0</v>
      </c>
      <c r="F73" s="2"/>
    </row>
    <row r="74" spans="1:7">
      <c r="A74" s="404"/>
      <c r="B74" s="26"/>
      <c r="C74" s="224"/>
      <c r="D74" s="224"/>
      <c r="E74" s="225">
        <f t="shared" si="1"/>
        <v>0</v>
      </c>
      <c r="F74" s="2"/>
    </row>
    <row r="75" spans="1:7">
      <c r="A75" s="404"/>
      <c r="B75" s="26"/>
      <c r="C75" s="224"/>
      <c r="D75" s="224"/>
      <c r="E75" s="225">
        <f t="shared" si="1"/>
        <v>0</v>
      </c>
      <c r="F75" s="2"/>
    </row>
    <row r="76" spans="1:7">
      <c r="A76" s="404"/>
      <c r="B76" s="26"/>
      <c r="C76" s="224"/>
      <c r="D76" s="224"/>
      <c r="E76" s="225">
        <f t="shared" si="1"/>
        <v>0</v>
      </c>
      <c r="F76" s="2"/>
    </row>
    <row r="77" spans="1:7">
      <c r="A77" s="404"/>
      <c r="B77" s="26"/>
      <c r="C77" s="224"/>
      <c r="D77" s="224"/>
      <c r="E77" s="225">
        <f t="shared" si="1"/>
        <v>0</v>
      </c>
      <c r="F77" s="2"/>
    </row>
    <row r="78" spans="1:7">
      <c r="A78" s="404"/>
      <c r="B78" s="26"/>
      <c r="C78" s="224"/>
      <c r="D78" s="224"/>
      <c r="E78" s="225">
        <f t="shared" si="1"/>
        <v>0</v>
      </c>
      <c r="F78" s="2"/>
    </row>
    <row r="79" spans="1:7">
      <c r="A79" s="404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4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4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4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4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0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1" customFormat="1" ht="16.5" thickBot="1">
      <c r="A3" s="413" t="s">
        <v>253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5"/>
      <c r="T3" s="7"/>
      <c r="U3" s="7"/>
      <c r="V3" s="7"/>
      <c r="W3" s="7"/>
      <c r="X3" s="16"/>
    </row>
    <row r="4" spans="1:24" s="62" customFormat="1" ht="12.75" customHeight="1">
      <c r="A4" s="416" t="s">
        <v>27</v>
      </c>
      <c r="B4" s="418" t="s">
        <v>28</v>
      </c>
      <c r="C4" s="407" t="s">
        <v>29</v>
      </c>
      <c r="D4" s="407" t="s">
        <v>30</v>
      </c>
      <c r="E4" s="407" t="s">
        <v>31</v>
      </c>
      <c r="F4" s="407" t="s">
        <v>202</v>
      </c>
      <c r="G4" s="407" t="s">
        <v>32</v>
      </c>
      <c r="H4" s="407" t="s">
        <v>148</v>
      </c>
      <c r="I4" s="407" t="s">
        <v>147</v>
      </c>
      <c r="J4" s="407" t="s">
        <v>33</v>
      </c>
      <c r="K4" s="407" t="s">
        <v>34</v>
      </c>
      <c r="L4" s="407" t="s">
        <v>101</v>
      </c>
      <c r="M4" s="407" t="s">
        <v>264</v>
      </c>
      <c r="N4" s="407" t="s">
        <v>35</v>
      </c>
      <c r="O4" s="409" t="s">
        <v>110</v>
      </c>
      <c r="P4" s="420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7"/>
      <c r="B5" s="419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10"/>
      <c r="P5" s="421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271</v>
      </c>
      <c r="B10" s="77"/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3025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1200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4790</v>
      </c>
      <c r="F37" s="94">
        <f t="shared" si="1"/>
        <v>0</v>
      </c>
      <c r="G37" s="94">
        <f>SUM(G6:G36)</f>
        <v>0</v>
      </c>
      <c r="H37" s="94">
        <f t="shared" si="1"/>
        <v>1945</v>
      </c>
      <c r="I37" s="94">
        <f t="shared" si="1"/>
        <v>0</v>
      </c>
      <c r="J37" s="94">
        <f t="shared" si="1"/>
        <v>200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17290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7" t="s">
        <v>14</v>
      </c>
      <c r="B1" s="428"/>
      <c r="C1" s="428"/>
      <c r="D1" s="428"/>
      <c r="E1" s="428"/>
      <c r="F1" s="429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0" t="s">
        <v>254</v>
      </c>
      <c r="B2" s="431"/>
      <c r="C2" s="431"/>
      <c r="D2" s="431"/>
      <c r="E2" s="431"/>
      <c r="F2" s="432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3" t="s">
        <v>61</v>
      </c>
      <c r="B3" s="434"/>
      <c r="C3" s="434"/>
      <c r="D3" s="434"/>
      <c r="E3" s="434"/>
      <c r="F3" s="435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251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271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1800987</v>
      </c>
      <c r="C33" s="229">
        <f>SUM(C5:C32)</f>
        <v>1534387</v>
      </c>
      <c r="D33" s="228">
        <f>SUM(D5:D32)</f>
        <v>13385</v>
      </c>
      <c r="E33" s="228">
        <f>SUM(E5:E32)</f>
        <v>1547772</v>
      </c>
      <c r="F33" s="228">
        <f>B33-E33</f>
        <v>253215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4" t="s">
        <v>19</v>
      </c>
      <c r="C35" s="424"/>
      <c r="D35" s="424"/>
      <c r="E35" s="424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1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6230</v>
      </c>
      <c r="E41" s="168" t="s">
        <v>183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2" t="s">
        <v>178</v>
      </c>
      <c r="D42" s="197">
        <v>100000</v>
      </c>
      <c r="E42" s="167" t="s">
        <v>271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219</v>
      </c>
      <c r="F43" s="125"/>
      <c r="G43" s="425"/>
      <c r="H43" s="425"/>
      <c r="I43" s="425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205</v>
      </c>
      <c r="D44" s="197">
        <v>500</v>
      </c>
      <c r="E44" s="167" t="s">
        <v>258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3" t="s">
        <v>105</v>
      </c>
      <c r="C46" s="280"/>
      <c r="D46" s="334">
        <v>85100</v>
      </c>
      <c r="E46" s="281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222</v>
      </c>
      <c r="B47" s="286" t="s">
        <v>179</v>
      </c>
      <c r="C47" s="283"/>
      <c r="D47" s="284">
        <v>146300</v>
      </c>
      <c r="E47" s="288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185</v>
      </c>
      <c r="B48" s="287" t="s">
        <v>186</v>
      </c>
      <c r="C48" s="283"/>
      <c r="D48" s="284">
        <v>76566</v>
      </c>
      <c r="E48" s="285" t="s">
        <v>241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185</v>
      </c>
      <c r="B49" s="286" t="s">
        <v>70</v>
      </c>
      <c r="C49" s="283"/>
      <c r="D49" s="284">
        <v>171920</v>
      </c>
      <c r="E49" s="285" t="s">
        <v>265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322174</v>
      </c>
      <c r="E50" s="285" t="s">
        <v>271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189</v>
      </c>
      <c r="C51" s="283"/>
      <c r="D51" s="284">
        <v>113118</v>
      </c>
      <c r="E51" s="285" t="s">
        <v>271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273</v>
      </c>
      <c r="B52" s="282" t="s">
        <v>67</v>
      </c>
      <c r="C52" s="283"/>
      <c r="D52" s="284">
        <v>50000</v>
      </c>
      <c r="E52" s="285" t="s">
        <v>271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 t="s">
        <v>76</v>
      </c>
      <c r="B53" s="287" t="s">
        <v>77</v>
      </c>
      <c r="C53" s="283"/>
      <c r="D53" s="284">
        <v>221720</v>
      </c>
      <c r="E53" s="288" t="s">
        <v>271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613810</v>
      </c>
      <c r="E57" s="268" t="s">
        <v>271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241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196</v>
      </c>
      <c r="B60" s="271" t="s">
        <v>197</v>
      </c>
      <c r="C60" s="266"/>
      <c r="D60" s="267">
        <v>70000</v>
      </c>
      <c r="E60" s="268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211</v>
      </c>
      <c r="C62" s="266"/>
      <c r="D62" s="267">
        <v>46000</v>
      </c>
      <c r="E62" s="278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196</v>
      </c>
      <c r="B63" s="265" t="s">
        <v>234</v>
      </c>
      <c r="C63" s="266"/>
      <c r="D63" s="267">
        <v>110000</v>
      </c>
      <c r="E63" s="269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 t="s">
        <v>74</v>
      </c>
      <c r="B64" s="265" t="s">
        <v>262</v>
      </c>
      <c r="C64" s="266"/>
      <c r="D64" s="267">
        <v>39000</v>
      </c>
      <c r="E64" s="269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0">
        <v>322258</v>
      </c>
      <c r="E68" s="263" t="s">
        <v>271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0">
        <v>366037</v>
      </c>
      <c r="E69" s="263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0">
        <v>618508</v>
      </c>
      <c r="E70" s="263" t="s">
        <v>271</v>
      </c>
      <c r="F70" s="294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0">
        <v>113175</v>
      </c>
      <c r="E71" s="272" t="s">
        <v>271</v>
      </c>
      <c r="F71" s="294"/>
      <c r="G71" s="299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0">
        <v>533434</v>
      </c>
      <c r="E72" s="262" t="s">
        <v>271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0">
        <v>471037</v>
      </c>
      <c r="E73" s="263" t="s">
        <v>271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200</v>
      </c>
      <c r="C74" s="260"/>
      <c r="D74" s="330">
        <v>61308</v>
      </c>
      <c r="E74" s="263" t="s">
        <v>198</v>
      </c>
      <c r="F74" s="294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266</v>
      </c>
      <c r="C75" s="260"/>
      <c r="D75" s="330">
        <v>90255</v>
      </c>
      <c r="E75" s="263" t="s">
        <v>265</v>
      </c>
      <c r="F75" s="294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6" t="s">
        <v>217</v>
      </c>
      <c r="B82" s="366" t="s">
        <v>250</v>
      </c>
      <c r="C82" s="367" t="s">
        <v>214</v>
      </c>
      <c r="D82" s="368">
        <v>12100</v>
      </c>
      <c r="E82" s="369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5" t="s">
        <v>235</v>
      </c>
      <c r="B83" s="366" t="s">
        <v>236</v>
      </c>
      <c r="C83" s="367" t="s">
        <v>237</v>
      </c>
      <c r="D83" s="368">
        <v>9000</v>
      </c>
      <c r="E83" s="369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5" t="s">
        <v>216</v>
      </c>
      <c r="B84" s="377" t="s">
        <v>215</v>
      </c>
      <c r="C84" s="367" t="s">
        <v>214</v>
      </c>
      <c r="D84" s="368">
        <v>17000</v>
      </c>
      <c r="E84" s="369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5" t="s">
        <v>274</v>
      </c>
      <c r="B85" s="366" t="s">
        <v>267</v>
      </c>
      <c r="C85" s="367"/>
      <c r="D85" s="368">
        <v>21640</v>
      </c>
      <c r="E85" s="385" t="s">
        <v>265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0" t="s">
        <v>223</v>
      </c>
      <c r="B90" s="259" t="s">
        <v>224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0" t="s">
        <v>225</v>
      </c>
      <c r="B91" s="259" t="s">
        <v>226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224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227</v>
      </c>
      <c r="B93" s="259" t="s">
        <v>228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229</v>
      </c>
      <c r="B94" s="381" t="s">
        <v>230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2" t="s">
        <v>25</v>
      </c>
      <c r="B119" s="423"/>
      <c r="C119" s="426"/>
      <c r="D119" s="201">
        <f>SUM(D37:D118)</f>
        <v>5517720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2" t="s">
        <v>26</v>
      </c>
      <c r="B121" s="423"/>
      <c r="C121" s="423"/>
      <c r="D121" s="201">
        <f>D119+L121</f>
        <v>5517720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82:E88">
    <sortCondition ref="A82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16" zoomScaleNormal="100" workbookViewId="0">
      <selection activeCell="G25" sqref="G25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6" t="s">
        <v>84</v>
      </c>
      <c r="B1" s="437"/>
      <c r="C1" s="437"/>
      <c r="D1" s="437"/>
      <c r="E1" s="438"/>
      <c r="F1" s="5"/>
      <c r="G1" s="5"/>
      <c r="H1" s="5"/>
      <c r="I1" s="451"/>
      <c r="J1" s="451"/>
      <c r="K1" s="451"/>
    </row>
    <row r="2" spans="1:18" ht="20.25">
      <c r="A2" s="445" t="s">
        <v>60</v>
      </c>
      <c r="B2" s="446"/>
      <c r="C2" s="446"/>
      <c r="D2" s="446"/>
      <c r="E2" s="447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39" t="s">
        <v>270</v>
      </c>
      <c r="B3" s="440"/>
      <c r="C3" s="440"/>
      <c r="D3" s="440"/>
      <c r="E3" s="441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8" t="s">
        <v>63</v>
      </c>
      <c r="B4" s="449"/>
      <c r="C4" s="449"/>
      <c r="D4" s="449"/>
      <c r="E4" s="450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11477570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1">
        <v>40500</v>
      </c>
      <c r="R5" s="331" t="s">
        <v>180</v>
      </c>
    </row>
    <row r="6" spans="1:18" ht="21.75">
      <c r="A6" s="237" t="s">
        <v>6</v>
      </c>
      <c r="B6" s="222">
        <v>36024</v>
      </c>
      <c r="C6" s="39"/>
      <c r="D6" s="37" t="s">
        <v>233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1">
        <v>35000</v>
      </c>
      <c r="R6" s="331" t="s">
        <v>181</v>
      </c>
    </row>
    <row r="7" spans="1:18" ht="21.75">
      <c r="A7" s="239"/>
      <c r="B7" s="222"/>
      <c r="C7" s="39"/>
      <c r="D7" s="37" t="s">
        <v>64</v>
      </c>
      <c r="E7" s="238">
        <v>60953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1">
        <v>28100</v>
      </c>
      <c r="R7" s="331" t="s">
        <v>182</v>
      </c>
    </row>
    <row r="8" spans="1:18" ht="21.75">
      <c r="A8" s="237"/>
      <c r="B8" s="222"/>
      <c r="C8" s="37"/>
      <c r="D8" s="341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2">
        <f>SUM(Q5:Q7)</f>
        <v>103600</v>
      </c>
      <c r="R8" s="293" t="s">
        <v>4</v>
      </c>
    </row>
    <row r="9" spans="1:18" ht="23.25">
      <c r="A9" s="237" t="s">
        <v>81</v>
      </c>
      <c r="B9" s="222">
        <v>12290</v>
      </c>
      <c r="C9" s="38"/>
      <c r="D9" s="341" t="s">
        <v>11</v>
      </c>
      <c r="E9" s="255">
        <v>5517720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1" t="s">
        <v>199</v>
      </c>
      <c r="E10" s="329">
        <v>-3364888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3" t="s">
        <v>103</v>
      </c>
      <c r="B11" s="384">
        <f>B6-B9-B10</f>
        <v>23734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83"/>
      <c r="B13" s="384"/>
      <c r="C13" s="38"/>
      <c r="D13" s="297" t="s">
        <v>124</v>
      </c>
      <c r="E13" s="298">
        <v>26170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198510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1200000</v>
      </c>
      <c r="C15" s="38"/>
      <c r="D15" s="297"/>
      <c r="E15" s="298"/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/>
      <c r="B16" s="222"/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14223734</v>
      </c>
      <c r="C17" s="38"/>
      <c r="D17" s="38" t="s">
        <v>7</v>
      </c>
      <c r="E17" s="240">
        <f>SUM(E5:E16)</f>
        <v>14223734</v>
      </c>
      <c r="F17" s="5"/>
      <c r="G17" s="105">
        <f>B17-E17</f>
        <v>0</v>
      </c>
      <c r="H17" s="275"/>
      <c r="I17" s="452" t="s">
        <v>133</v>
      </c>
      <c r="J17" s="452"/>
      <c r="K17" s="452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3" t="s">
        <v>95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2" t="s">
        <v>13</v>
      </c>
      <c r="B19" s="443"/>
      <c r="C19" s="443"/>
      <c r="D19" s="443"/>
      <c r="E19" s="444"/>
      <c r="F19" s="5"/>
      <c r="G19" s="8"/>
      <c r="H19" s="8"/>
      <c r="I19" s="460" t="s">
        <v>156</v>
      </c>
      <c r="J19" s="460"/>
      <c r="K19" s="46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172</v>
      </c>
      <c r="B20" s="327">
        <v>613810</v>
      </c>
      <c r="C20" s="244"/>
      <c r="D20" s="256" t="s">
        <v>167</v>
      </c>
      <c r="E20" s="257">
        <v>618508</v>
      </c>
      <c r="F20" s="5"/>
      <c r="G20" s="16"/>
      <c r="H20" s="16"/>
      <c r="I20" s="454" t="s">
        <v>137</v>
      </c>
      <c r="J20" s="454"/>
      <c r="K20" s="45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275</v>
      </c>
      <c r="B21" s="113">
        <v>50000</v>
      </c>
      <c r="C21" s="37"/>
      <c r="D21" s="233" t="s">
        <v>165</v>
      </c>
      <c r="E21" s="242">
        <v>322258</v>
      </c>
      <c r="G21" s="17"/>
      <c r="H21" s="17"/>
      <c r="I21" s="455" t="s">
        <v>155</v>
      </c>
      <c r="J21" s="456"/>
      <c r="K21" s="45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366037</v>
      </c>
      <c r="I22" s="460" t="s">
        <v>158</v>
      </c>
      <c r="J22" s="460"/>
      <c r="K22" s="460"/>
      <c r="L22" s="328">
        <v>20000</v>
      </c>
      <c r="M22" s="328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583434</v>
      </c>
      <c r="I23" s="461" t="s">
        <v>175</v>
      </c>
      <c r="J23" s="462"/>
      <c r="K23" s="463"/>
      <c r="L23" s="328">
        <v>40000</v>
      </c>
      <c r="M23" s="328"/>
      <c r="N23" s="7"/>
      <c r="O23" s="7"/>
      <c r="P23" s="7"/>
      <c r="Q23" s="7"/>
      <c r="R23" s="7"/>
    </row>
    <row r="24" spans="1:18" ht="21.75" customHeight="1">
      <c r="A24" s="243" t="s">
        <v>276</v>
      </c>
      <c r="B24" s="113">
        <v>221720</v>
      </c>
      <c r="C24" s="37"/>
      <c r="D24" s="295" t="s">
        <v>170</v>
      </c>
      <c r="E24" s="296">
        <v>471037</v>
      </c>
      <c r="I24" s="460" t="s">
        <v>191</v>
      </c>
      <c r="J24" s="460"/>
      <c r="K24" s="460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85100</v>
      </c>
      <c r="C25" s="114"/>
      <c r="D25" s="233" t="s">
        <v>168</v>
      </c>
      <c r="E25" s="242">
        <v>113175</v>
      </c>
      <c r="I25" s="460" t="s">
        <v>220</v>
      </c>
      <c r="J25" s="460"/>
      <c r="K25" s="460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99" t="s">
        <v>277</v>
      </c>
      <c r="B26" s="400">
        <v>146300</v>
      </c>
      <c r="C26" s="338"/>
      <c r="D26" s="339" t="s">
        <v>268</v>
      </c>
      <c r="E26" s="340">
        <v>90255</v>
      </c>
      <c r="I26" s="452" t="s">
        <v>159</v>
      </c>
      <c r="J26" s="452"/>
      <c r="K26" s="452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6" t="s">
        <v>187</v>
      </c>
      <c r="B27" s="337">
        <v>76566</v>
      </c>
      <c r="C27" s="338"/>
      <c r="D27" s="339" t="s">
        <v>201</v>
      </c>
      <c r="E27" s="340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148920</v>
      </c>
      <c r="C28" s="114"/>
      <c r="D28" s="233" t="s">
        <v>171</v>
      </c>
      <c r="E28" s="242">
        <v>17000</v>
      </c>
      <c r="I28" s="464" t="s">
        <v>193</v>
      </c>
      <c r="J28" s="465"/>
      <c r="K28" s="465"/>
      <c r="L28" s="465"/>
      <c r="M28" s="466"/>
    </row>
    <row r="29" spans="1:18" ht="20.100000000000001" customHeight="1">
      <c r="A29" s="243" t="s">
        <v>239</v>
      </c>
      <c r="B29" s="113">
        <v>70000</v>
      </c>
      <c r="C29" s="114"/>
      <c r="D29" s="233" t="s">
        <v>195</v>
      </c>
      <c r="E29" s="242">
        <v>245000</v>
      </c>
      <c r="I29" s="458" t="s">
        <v>124</v>
      </c>
      <c r="J29" s="458"/>
      <c r="K29" s="459"/>
      <c r="L29" s="345">
        <v>213170</v>
      </c>
      <c r="M29" s="346"/>
      <c r="N29" s="7"/>
      <c r="O29" s="7"/>
      <c r="P29" s="7"/>
      <c r="Q29" s="7"/>
      <c r="R29" s="7"/>
    </row>
    <row r="30" spans="1:18" s="254" customFormat="1" ht="20.100000000000001" customHeight="1">
      <c r="A30" s="336" t="s">
        <v>238</v>
      </c>
      <c r="B30" s="337">
        <v>110000</v>
      </c>
      <c r="C30" s="338"/>
      <c r="D30" s="339" t="s">
        <v>204</v>
      </c>
      <c r="E30" s="340">
        <v>69500</v>
      </c>
      <c r="I30" s="378"/>
      <c r="J30" s="378"/>
      <c r="K30" s="379"/>
      <c r="L30" s="345"/>
      <c r="M30" s="346"/>
      <c r="N30" s="7"/>
      <c r="O30" s="7"/>
      <c r="P30" s="7"/>
      <c r="Q30" s="7"/>
      <c r="R30" s="7"/>
    </row>
    <row r="31" spans="1:18" ht="21.75">
      <c r="A31" s="336" t="s">
        <v>173</v>
      </c>
      <c r="B31" s="337">
        <v>298379</v>
      </c>
      <c r="C31" s="5"/>
      <c r="D31" s="339" t="s">
        <v>164</v>
      </c>
      <c r="E31" s="340">
        <v>310000</v>
      </c>
      <c r="I31" s="470" t="s">
        <v>150</v>
      </c>
      <c r="J31" s="454"/>
      <c r="K31" s="454"/>
      <c r="L31" s="344">
        <v>79500</v>
      </c>
      <c r="M31" s="344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87193</v>
      </c>
      <c r="C32" s="114"/>
      <c r="D32" s="233" t="s">
        <v>269</v>
      </c>
      <c r="E32" s="242">
        <v>21640</v>
      </c>
      <c r="I32" s="470" t="s">
        <v>150</v>
      </c>
      <c r="J32" s="454"/>
      <c r="K32" s="454"/>
      <c r="L32" s="344">
        <v>47500</v>
      </c>
      <c r="M32" s="344" t="s">
        <v>151</v>
      </c>
      <c r="N32" s="7"/>
      <c r="O32" s="7"/>
      <c r="P32" s="7"/>
      <c r="Q32" s="7"/>
      <c r="R32" s="7"/>
    </row>
    <row r="33" spans="1:18" ht="22.5" thickBot="1">
      <c r="A33" s="386" t="s">
        <v>161</v>
      </c>
      <c r="B33" s="387">
        <v>44100</v>
      </c>
      <c r="C33" s="388"/>
      <c r="D33" s="389" t="s">
        <v>218</v>
      </c>
      <c r="E33" s="390">
        <v>29100</v>
      </c>
      <c r="I33" s="467" t="s">
        <v>150</v>
      </c>
      <c r="J33" s="468"/>
      <c r="K33" s="469"/>
      <c r="L33" s="344">
        <v>50000</v>
      </c>
      <c r="M33" s="344" t="s">
        <v>152</v>
      </c>
      <c r="N33" s="7"/>
      <c r="O33" s="7"/>
      <c r="P33" s="7"/>
      <c r="Q33" s="7"/>
      <c r="R33" s="7"/>
    </row>
    <row r="34" spans="1:18" ht="21.75">
      <c r="A34" s="394"/>
      <c r="B34" s="395"/>
      <c r="C34" s="396"/>
      <c r="D34" s="397"/>
      <c r="E34" s="398"/>
      <c r="I34" s="461"/>
      <c r="J34" s="462"/>
      <c r="K34" s="463"/>
      <c r="L34" s="344">
        <v>10000</v>
      </c>
      <c r="M34" s="344"/>
      <c r="N34" s="7"/>
      <c r="O34" s="7"/>
      <c r="P34" s="7"/>
      <c r="Q34" s="7"/>
      <c r="R34" s="7"/>
    </row>
    <row r="35" spans="1:18" ht="15.75">
      <c r="A35" s="7"/>
      <c r="B35" s="391"/>
      <c r="C35" s="7"/>
      <c r="D35" s="392"/>
      <c r="E35" s="393"/>
      <c r="I35" s="452" t="s">
        <v>96</v>
      </c>
      <c r="J35" s="452"/>
      <c r="K35" s="452"/>
      <c r="L35" s="343">
        <f>L29-L31-L32-L33-L34</f>
        <v>26170</v>
      </c>
      <c r="M35" s="343"/>
      <c r="N35" s="7"/>
      <c r="O35" s="7"/>
      <c r="P35" s="7"/>
      <c r="Q35" s="7"/>
      <c r="R35" s="7"/>
    </row>
    <row r="36" spans="1:18">
      <c r="A36" s="7"/>
      <c r="B36" s="391"/>
      <c r="C36" s="7"/>
      <c r="D36" s="392"/>
      <c r="E36" s="393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391"/>
      <c r="C37" s="7"/>
      <c r="D37" s="392"/>
      <c r="E37" s="393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1" t="s">
        <v>146</v>
      </c>
      <c r="B1" s="472"/>
      <c r="C1" s="246">
        <f>C73+G13+E1</f>
        <v>101510</v>
      </c>
      <c r="D1" s="250"/>
      <c r="E1" s="249"/>
    </row>
    <row r="2" spans="1:12" ht="15">
      <c r="A2" s="249"/>
      <c r="B2" s="249"/>
      <c r="C2" s="249"/>
      <c r="D2" s="249"/>
      <c r="E2" s="249"/>
      <c r="F2" s="371" t="s">
        <v>255</v>
      </c>
      <c r="G2" s="372">
        <v>166900</v>
      </c>
      <c r="H2" s="373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4" t="s">
        <v>272</v>
      </c>
      <c r="G3" s="312">
        <v>19810</v>
      </c>
      <c r="H3" s="355"/>
      <c r="J3" s="475" t="s">
        <v>153</v>
      </c>
      <c r="K3" s="475"/>
      <c r="L3" s="475"/>
    </row>
    <row r="4" spans="1:12">
      <c r="A4" s="24" t="s">
        <v>251</v>
      </c>
      <c r="B4" s="24" t="s">
        <v>162</v>
      </c>
      <c r="C4" s="314">
        <v>0</v>
      </c>
      <c r="D4" s="24"/>
      <c r="E4" s="60"/>
      <c r="F4" s="374"/>
      <c r="G4" s="370"/>
      <c r="H4" s="375"/>
      <c r="I4" s="310"/>
      <c r="J4" s="305" t="s">
        <v>122</v>
      </c>
      <c r="K4" s="306">
        <v>5000</v>
      </c>
      <c r="L4" s="305" t="s">
        <v>120</v>
      </c>
    </row>
    <row r="5" spans="1:12" ht="15">
      <c r="A5" s="24" t="s">
        <v>258</v>
      </c>
      <c r="B5" s="24" t="s">
        <v>261</v>
      </c>
      <c r="C5" s="382">
        <v>20000</v>
      </c>
      <c r="D5" s="24"/>
      <c r="E5" s="60"/>
      <c r="F5" s="354"/>
      <c r="G5" s="312"/>
      <c r="H5" s="355"/>
      <c r="I5" s="310"/>
      <c r="J5" s="305" t="s">
        <v>121</v>
      </c>
      <c r="K5" s="306">
        <v>5000</v>
      </c>
      <c r="L5" s="305" t="s">
        <v>120</v>
      </c>
    </row>
    <row r="6" spans="1:12" ht="15">
      <c r="A6" s="24" t="s">
        <v>258</v>
      </c>
      <c r="B6" s="24" t="s">
        <v>162</v>
      </c>
      <c r="C6" s="382">
        <v>21400</v>
      </c>
      <c r="D6" s="24"/>
      <c r="E6" s="60"/>
      <c r="F6" s="354"/>
      <c r="G6" s="312"/>
      <c r="H6" s="355"/>
      <c r="I6" s="310"/>
      <c r="J6" s="306" t="s">
        <v>122</v>
      </c>
      <c r="K6" s="306">
        <v>8000</v>
      </c>
      <c r="L6" s="306" t="s">
        <v>123</v>
      </c>
    </row>
    <row r="7" spans="1:12" ht="15">
      <c r="A7" s="24" t="s">
        <v>260</v>
      </c>
      <c r="B7" s="24" t="s">
        <v>162</v>
      </c>
      <c r="C7" s="382">
        <v>8100</v>
      </c>
      <c r="D7" s="24"/>
      <c r="E7" s="60"/>
      <c r="F7" s="354"/>
      <c r="G7" s="312"/>
      <c r="H7" s="355"/>
      <c r="I7" s="311"/>
      <c r="J7" s="306" t="s">
        <v>121</v>
      </c>
      <c r="K7" s="306">
        <v>6000</v>
      </c>
      <c r="L7" s="306" t="s">
        <v>125</v>
      </c>
    </row>
    <row r="8" spans="1:12" ht="15">
      <c r="A8" s="24" t="s">
        <v>265</v>
      </c>
      <c r="B8" s="24" t="s">
        <v>162</v>
      </c>
      <c r="C8" s="382">
        <v>8000</v>
      </c>
      <c r="D8" s="24"/>
      <c r="E8" s="60"/>
      <c r="F8" s="354"/>
      <c r="G8" s="312"/>
      <c r="H8" s="355"/>
      <c r="J8" s="306" t="s">
        <v>121</v>
      </c>
      <c r="K8" s="306">
        <v>7000</v>
      </c>
      <c r="L8" s="306" t="s">
        <v>126</v>
      </c>
    </row>
    <row r="9" spans="1:12" ht="15">
      <c r="A9" s="24" t="s">
        <v>271</v>
      </c>
      <c r="B9" s="24" t="s">
        <v>162</v>
      </c>
      <c r="C9" s="382">
        <v>900</v>
      </c>
      <c r="D9" s="24"/>
      <c r="E9" s="60"/>
      <c r="F9" s="354"/>
      <c r="G9" s="312"/>
      <c r="H9" s="355"/>
      <c r="J9" s="305" t="s">
        <v>117</v>
      </c>
      <c r="K9" s="306">
        <v>2000</v>
      </c>
      <c r="L9" s="305" t="s">
        <v>128</v>
      </c>
    </row>
    <row r="10" spans="1:12" ht="15">
      <c r="A10" s="24"/>
      <c r="B10" s="24"/>
      <c r="C10" s="382"/>
      <c r="D10" s="24"/>
      <c r="E10" s="60"/>
      <c r="F10" s="356" t="s">
        <v>154</v>
      </c>
      <c r="G10" s="313">
        <f>SUM(G2:G9)</f>
        <v>186710</v>
      </c>
      <c r="H10" s="357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82"/>
      <c r="D11" s="24"/>
      <c r="E11" s="60"/>
      <c r="F11" s="358" t="s">
        <v>259</v>
      </c>
      <c r="G11" s="315">
        <v>143600</v>
      </c>
      <c r="H11" s="359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82"/>
      <c r="D12" s="24"/>
      <c r="E12" s="60"/>
      <c r="F12" s="360"/>
      <c r="G12" s="302"/>
      <c r="H12" s="361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82"/>
      <c r="D13" s="24"/>
      <c r="E13" s="60"/>
      <c r="F13" s="362"/>
      <c r="G13" s="363">
        <f>G10-G11</f>
        <v>43110</v>
      </c>
      <c r="H13" s="364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82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82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82"/>
      <c r="D16" s="24"/>
      <c r="E16" s="60"/>
      <c r="F16" s="479" t="s">
        <v>243</v>
      </c>
      <c r="G16" s="480"/>
      <c r="H16" s="481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82"/>
      <c r="D17" s="24"/>
      <c r="E17" s="217"/>
      <c r="F17" s="476" t="s">
        <v>244</v>
      </c>
      <c r="G17" s="477"/>
      <c r="H17" s="478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82"/>
      <c r="D18" s="24"/>
      <c r="E18" s="217"/>
      <c r="F18" s="347" t="s">
        <v>122</v>
      </c>
      <c r="G18" s="348">
        <v>26500</v>
      </c>
      <c r="H18" s="347" t="s">
        <v>242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82"/>
      <c r="D19" s="24"/>
      <c r="E19" s="217"/>
      <c r="F19" s="315" t="s">
        <v>121</v>
      </c>
      <c r="G19" s="315">
        <v>39500</v>
      </c>
      <c r="H19" s="315" t="s">
        <v>242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82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82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82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82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82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82"/>
      <c r="D25" s="24"/>
      <c r="E25" s="217"/>
      <c r="F25" s="315"/>
      <c r="G25" s="315"/>
      <c r="H25" s="342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82"/>
      <c r="D26" s="24"/>
      <c r="E26" s="217"/>
      <c r="F26" s="315"/>
      <c r="G26" s="315"/>
      <c r="H26" s="342"/>
    </row>
    <row r="27" spans="1:12">
      <c r="A27" s="24"/>
      <c r="B27" s="24"/>
      <c r="C27" s="382"/>
      <c r="D27" s="24"/>
      <c r="E27" s="217"/>
      <c r="F27" s="350" t="s">
        <v>248</v>
      </c>
      <c r="G27" s="350">
        <v>1600</v>
      </c>
      <c r="H27" s="350" t="s">
        <v>246</v>
      </c>
    </row>
    <row r="28" spans="1:12">
      <c r="A28" s="24"/>
      <c r="B28" s="24"/>
      <c r="C28" s="382"/>
      <c r="D28" s="24"/>
      <c r="E28" s="217"/>
      <c r="F28" s="349" t="s">
        <v>245</v>
      </c>
      <c r="G28" s="350">
        <v>182000</v>
      </c>
      <c r="H28" s="349" t="s">
        <v>246</v>
      </c>
    </row>
    <row r="29" spans="1:12">
      <c r="A29" s="24"/>
      <c r="B29" s="24"/>
      <c r="C29" s="382"/>
      <c r="D29" s="24"/>
      <c r="E29" s="217"/>
      <c r="F29" s="349" t="s">
        <v>247</v>
      </c>
      <c r="G29" s="350">
        <v>3600</v>
      </c>
      <c r="H29" s="349" t="s">
        <v>246</v>
      </c>
    </row>
    <row r="30" spans="1:12" ht="15">
      <c r="A30" s="24"/>
      <c r="B30" s="24"/>
      <c r="C30" s="382"/>
      <c r="D30" s="24"/>
      <c r="E30" s="217"/>
      <c r="F30" s="353" t="s">
        <v>208</v>
      </c>
      <c r="G30" s="353">
        <f>SUM(G18:G29)</f>
        <v>253200</v>
      </c>
      <c r="H30" s="353"/>
    </row>
    <row r="31" spans="1:12">
      <c r="A31" s="24"/>
      <c r="B31" s="24"/>
      <c r="C31" s="382"/>
      <c r="D31" s="24"/>
      <c r="E31" s="217"/>
      <c r="F31" s="7"/>
      <c r="G31" s="7"/>
      <c r="H31" s="7"/>
    </row>
    <row r="32" spans="1:12">
      <c r="A32" s="24"/>
      <c r="B32" s="24"/>
      <c r="C32" s="335"/>
      <c r="D32" s="24"/>
      <c r="E32" s="217"/>
      <c r="F32" s="7"/>
      <c r="G32" s="7"/>
      <c r="H32" s="7"/>
    </row>
    <row r="33" spans="1:5">
      <c r="A33" s="24"/>
      <c r="B33" s="24"/>
      <c r="C33" s="335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73" t="s">
        <v>73</v>
      </c>
      <c r="B73" s="474"/>
      <c r="C73" s="273">
        <f>SUM(C4:C72)</f>
        <v>58400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2022-09-06T18:59:18Z</dcterms:modified>
</cp:coreProperties>
</file>