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28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" i="14" l="1"/>
  <c r="J43" i="14" s="1"/>
  <c r="B11" i="10" l="1"/>
  <c r="B18" i="10" s="1"/>
  <c r="C117" i="14" l="1"/>
  <c r="C119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DSR =2
Chaskoir Route Visit
Kabir
Jafor
Shamim
Sojol
Galaxy=2 Retailer
DA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 xml:space="preserve">2DSR=160
jafor+Kobir=270
</t>
        </r>
      </text>
    </comment>
  </commentList>
</comments>
</file>

<file path=xl/sharedStrings.xml><?xml version="1.0" encoding="utf-8"?>
<sst xmlns="http://schemas.openxmlformats.org/spreadsheetml/2006/main" count="154" uniqueCount="108">
  <si>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</si>
  <si>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</si>
  <si>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</si>
  <si>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</si>
  <si>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</si>
  <si>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</si>
  <si>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</si>
  <si>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</si>
  <si>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</si>
  <si>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</si>
  <si>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</si>
  <si>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</si>
  <si>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</si>
  <si>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</si>
  <si>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</si>
  <si>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</si>
  <si>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</si>
  <si>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</si>
  <si>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</si>
  <si>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</si>
  <si>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</si>
  <si>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</si>
  <si>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</si>
  <si>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</si>
  <si>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</si>
  <si>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</si>
  <si>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</si>
  <si>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</si>
  <si>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</si>
  <si>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</si>
  <si>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</si>
  <si>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</si>
  <si>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</si>
  <si>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</si>
  <si>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</si>
  <si>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</si>
  <si>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</si>
  <si>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</si>
  <si>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</si>
  <si>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</si>
  <si>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</si>
  <si>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</si>
  <si>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</si>
  <si>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</si>
  <si>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Noyon Lalpur</t>
  </si>
  <si>
    <t>RK Mobile King</t>
  </si>
  <si>
    <t>Hand</t>
  </si>
  <si>
    <t>Bank</t>
  </si>
  <si>
    <t>Opening Capital</t>
  </si>
  <si>
    <t>Distributor: REALME</t>
  </si>
  <si>
    <t>Bank Cost</t>
  </si>
  <si>
    <t>SH Mobile</t>
  </si>
  <si>
    <t>L=RK Mobile King</t>
  </si>
  <si>
    <t>L=Rasel Telecom</t>
  </si>
  <si>
    <t>02.03.2022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</si>
  <si>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</si>
  <si>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</si>
  <si>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</si>
  <si>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</si>
  <si>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</si>
  <si>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</si>
  <si>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</si>
  <si>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</si>
  <si>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</si>
  <si>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</si>
  <si>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</si>
  <si>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</si>
  <si>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</si>
  <si>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</si>
  <si>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</si>
  <si>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</si>
  <si>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</si>
  <si>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</si>
  <si>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</si>
  <si>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</si>
  <si>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</si>
  <si>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07.06.2022</t>
  </si>
  <si>
    <t>08.06.2022</t>
  </si>
  <si>
    <t>09.06.2022</t>
  </si>
  <si>
    <t>11.06.2022</t>
  </si>
  <si>
    <t>12.06.2022</t>
  </si>
  <si>
    <t>Sohan</t>
  </si>
  <si>
    <t>Biswas Mobile</t>
  </si>
  <si>
    <t>Current Bill</t>
  </si>
  <si>
    <t>C=Biswash Mobile</t>
  </si>
  <si>
    <t>13.06.2022</t>
  </si>
  <si>
    <t>14.06.2022</t>
  </si>
  <si>
    <t>15.06.2022</t>
  </si>
  <si>
    <t>16.06.2022</t>
  </si>
  <si>
    <t>18.06.2022</t>
  </si>
  <si>
    <t>19.06.2022</t>
  </si>
  <si>
    <t>20.06.2022</t>
  </si>
  <si>
    <t>Symphony(-)</t>
  </si>
  <si>
    <t>21.06.2022</t>
  </si>
  <si>
    <t>22.06.2022</t>
  </si>
  <si>
    <t>23.06.2022</t>
  </si>
  <si>
    <t>25.06.2022</t>
  </si>
  <si>
    <t>26.06.2022</t>
  </si>
  <si>
    <t>27.06.2022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</si>
  <si>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</si>
  <si>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</si>
  <si>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</si>
  <si>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</si>
  <si>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</si>
  <si>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</si>
  <si>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L=Noyon Telecom</t>
  </si>
  <si>
    <t>28.06.2022</t>
  </si>
  <si>
    <t>Date:28.06.2022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</si>
</sst>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1" fontId="45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4" workbookViewId="0">
      <selection activeCell="E32" sqref="E32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5"/>
      <c r="B1" s="225"/>
      <c r="C1" s="225"/>
      <c r="D1" s="225"/>
      <c r="E1" s="225"/>
      <c r="F1" s="225"/>
    </row>
    <row r="2" spans="1:11" ht="20.25">
      <c r="B2" s="223" t="s">
        <v>13</v>
      </c>
      <c r="C2" s="223"/>
      <c r="D2" s="223"/>
      <c r="E2" s="223"/>
    </row>
    <row r="3" spans="1:11" ht="16.5" customHeight="1">
      <c r="A3" s="15"/>
      <c r="B3" s="224" t="s">
        <v>68</v>
      </c>
      <c r="C3" s="224"/>
      <c r="D3" s="224"/>
      <c r="E3" s="224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72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73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75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76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76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77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78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 t="s">
        <v>79</v>
      </c>
      <c r="C15" s="19">
        <v>0</v>
      </c>
      <c r="D15" s="19">
        <v>0</v>
      </c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 t="s">
        <v>80</v>
      </c>
      <c r="C16" s="19">
        <v>1100000</v>
      </c>
      <c r="D16" s="19">
        <v>0</v>
      </c>
      <c r="E16" s="21">
        <f t="shared" si="0"/>
        <v>1242807</v>
      </c>
      <c r="F16" s="14"/>
      <c r="G16" s="1"/>
      <c r="H16" s="1"/>
      <c r="I16" s="15"/>
      <c r="J16" s="15"/>
    </row>
    <row r="17" spans="1:10">
      <c r="A17" s="15"/>
      <c r="B17" s="20" t="s">
        <v>80</v>
      </c>
      <c r="C17" s="19">
        <v>500000</v>
      </c>
      <c r="D17" s="19">
        <v>0</v>
      </c>
      <c r="E17" s="21">
        <f t="shared" si="0"/>
        <v>1742807</v>
      </c>
      <c r="F17" s="1"/>
      <c r="G17" s="1"/>
      <c r="H17" s="1"/>
      <c r="I17" s="15"/>
      <c r="J17" s="15"/>
    </row>
    <row r="18" spans="1:10">
      <c r="A18" s="15"/>
      <c r="B18" s="20" t="s">
        <v>80</v>
      </c>
      <c r="C18" s="19">
        <v>820000</v>
      </c>
      <c r="D18" s="19">
        <v>0</v>
      </c>
      <c r="E18" s="21">
        <f>E17+C18-D18</f>
        <v>2562807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86</v>
      </c>
      <c r="C19" s="19">
        <v>1000000</v>
      </c>
      <c r="D19" s="19">
        <v>1000000</v>
      </c>
      <c r="E19" s="21">
        <f t="shared" si="0"/>
        <v>2562807</v>
      </c>
      <c r="F19" s="1"/>
      <c r="G19" s="23"/>
      <c r="H19" s="1"/>
      <c r="I19" s="15"/>
      <c r="J19" s="15"/>
    </row>
    <row r="20" spans="1:10">
      <c r="A20" s="15"/>
      <c r="B20" s="20" t="s">
        <v>87</v>
      </c>
      <c r="C20" s="19">
        <v>0</v>
      </c>
      <c r="D20" s="19">
        <v>0</v>
      </c>
      <c r="E20" s="21">
        <f t="shared" si="0"/>
        <v>2562807</v>
      </c>
      <c r="F20" s="1"/>
      <c r="G20" s="1"/>
      <c r="H20" s="1"/>
      <c r="I20" s="15"/>
      <c r="J20" s="15"/>
    </row>
    <row r="21" spans="1:10">
      <c r="A21" s="15"/>
      <c r="B21" s="20" t="s">
        <v>88</v>
      </c>
      <c r="C21" s="19">
        <v>630000</v>
      </c>
      <c r="D21" s="19">
        <v>600000</v>
      </c>
      <c r="E21" s="21">
        <f>E20+C21-D21</f>
        <v>2592807</v>
      </c>
      <c r="F21" s="1"/>
      <c r="G21" s="1"/>
      <c r="H21" s="1"/>
      <c r="I21" s="15"/>
      <c r="J21" s="15"/>
    </row>
    <row r="22" spans="1:10">
      <c r="A22" s="15"/>
      <c r="B22" s="20" t="s">
        <v>89</v>
      </c>
      <c r="C22" s="19">
        <v>0</v>
      </c>
      <c r="D22" s="19">
        <v>0</v>
      </c>
      <c r="E22" s="21">
        <f>E21+C22-D22</f>
        <v>2592807</v>
      </c>
      <c r="F22" s="1"/>
      <c r="G22" s="1"/>
      <c r="H22" s="1"/>
      <c r="I22" s="15"/>
      <c r="J22" s="15"/>
    </row>
    <row r="23" spans="1:10">
      <c r="A23" s="15"/>
      <c r="B23" s="20" t="s">
        <v>90</v>
      </c>
      <c r="C23" s="19">
        <v>850000</v>
      </c>
      <c r="D23" s="19">
        <v>0</v>
      </c>
      <c r="E23" s="21">
        <f>E22+C23-D23</f>
        <v>3442807</v>
      </c>
      <c r="F23" s="1"/>
      <c r="G23" s="1"/>
      <c r="H23" s="1"/>
      <c r="I23" s="15"/>
      <c r="J23" s="15"/>
    </row>
    <row r="24" spans="1:10">
      <c r="A24" s="15"/>
      <c r="B24" s="20" t="s">
        <v>91</v>
      </c>
      <c r="C24" s="19">
        <v>600000</v>
      </c>
      <c r="D24" s="19">
        <v>0</v>
      </c>
      <c r="E24" s="21">
        <f t="shared" si="0"/>
        <v>4042807</v>
      </c>
      <c r="F24" s="1"/>
      <c r="G24" s="1"/>
      <c r="H24" s="1"/>
      <c r="I24" s="15"/>
      <c r="J24" s="15"/>
    </row>
    <row r="25" spans="1:10">
      <c r="A25" s="15"/>
      <c r="B25" s="20" t="s">
        <v>93</v>
      </c>
      <c r="C25" s="19">
        <v>0</v>
      </c>
      <c r="D25" s="19">
        <v>0</v>
      </c>
      <c r="E25" s="21">
        <f t="shared" si="0"/>
        <v>4042807</v>
      </c>
      <c r="F25" s="1"/>
      <c r="G25" s="1"/>
      <c r="H25" s="1"/>
      <c r="I25" s="15"/>
      <c r="J25" s="15"/>
    </row>
    <row r="26" spans="1:10">
      <c r="A26" s="15"/>
      <c r="B26" s="20" t="s">
        <v>94</v>
      </c>
      <c r="C26" s="19">
        <v>0</v>
      </c>
      <c r="D26" s="19">
        <v>0</v>
      </c>
      <c r="E26" s="21">
        <f t="shared" si="0"/>
        <v>4042807</v>
      </c>
      <c r="F26" s="1"/>
      <c r="G26" s="1"/>
      <c r="H26" s="1"/>
      <c r="I26" s="15"/>
      <c r="J26" s="15"/>
    </row>
    <row r="27" spans="1:10">
      <c r="A27" s="15"/>
      <c r="B27" s="20" t="s">
        <v>95</v>
      </c>
      <c r="C27" s="19">
        <v>0</v>
      </c>
      <c r="D27" s="19">
        <v>1500000</v>
      </c>
      <c r="E27" s="21">
        <f t="shared" si="0"/>
        <v>2542807</v>
      </c>
      <c r="F27" s="1"/>
      <c r="G27" s="1"/>
      <c r="H27" s="1"/>
      <c r="I27" s="15"/>
      <c r="J27" s="15"/>
    </row>
    <row r="28" spans="1:10">
      <c r="A28" s="15"/>
      <c r="B28" s="20" t="s">
        <v>96</v>
      </c>
      <c r="C28" s="19">
        <v>0</v>
      </c>
      <c r="D28" s="19">
        <v>0</v>
      </c>
      <c r="E28" s="21">
        <f t="shared" si="0"/>
        <v>2542807</v>
      </c>
      <c r="F28" s="1"/>
      <c r="G28" s="1"/>
      <c r="H28" s="1"/>
      <c r="I28" s="15"/>
      <c r="J28" s="15"/>
    </row>
    <row r="29" spans="1:10">
      <c r="A29" s="15"/>
      <c r="B29" s="20" t="s">
        <v>97</v>
      </c>
      <c r="C29" s="19">
        <v>800000</v>
      </c>
      <c r="D29" s="19">
        <v>1000000</v>
      </c>
      <c r="E29" s="21">
        <f t="shared" si="0"/>
        <v>2342807</v>
      </c>
      <c r="F29" s="1"/>
      <c r="G29" s="1"/>
      <c r="H29" s="1"/>
      <c r="I29" s="15"/>
      <c r="J29" s="15"/>
    </row>
    <row r="30" spans="1:10">
      <c r="A30" s="15"/>
      <c r="B30" s="20" t="s">
        <v>98</v>
      </c>
      <c r="C30" s="19">
        <v>650000</v>
      </c>
      <c r="D30" s="19">
        <v>0</v>
      </c>
      <c r="E30" s="21">
        <f t="shared" si="0"/>
        <v>2992807</v>
      </c>
      <c r="F30" s="1"/>
      <c r="G30" s="1"/>
      <c r="H30" s="1"/>
      <c r="I30" s="15"/>
      <c r="J30" s="15"/>
    </row>
    <row r="31" spans="1:10">
      <c r="A31" s="15"/>
      <c r="B31" s="20" t="s">
        <v>106</v>
      </c>
      <c r="C31" s="19">
        <v>1050000</v>
      </c>
      <c r="D31" s="19">
        <v>2610000</v>
      </c>
      <c r="E31" s="21">
        <f t="shared" si="0"/>
        <v>1432807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1432807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1432807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1432807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1432807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1432807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1432807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1432807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1432807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1432807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1432807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1432807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1432807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1432807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1432807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1432807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1432807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1432807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1432807</v>
      </c>
      <c r="F49" s="1"/>
      <c r="G49" s="15"/>
    </row>
    <row r="50" spans="2:7">
      <c r="B50" s="20"/>
      <c r="C50" s="19"/>
      <c r="D50" s="19"/>
      <c r="E50" s="21">
        <f t="shared" si="0"/>
        <v>1432807</v>
      </c>
      <c r="F50" s="1"/>
      <c r="G50" s="15"/>
    </row>
    <row r="51" spans="2:7">
      <c r="B51" s="20"/>
      <c r="C51" s="19"/>
      <c r="D51" s="19"/>
      <c r="E51" s="21">
        <f t="shared" si="0"/>
        <v>1432807</v>
      </c>
      <c r="F51" s="1"/>
      <c r="G51" s="15"/>
    </row>
    <row r="52" spans="2:7">
      <c r="B52" s="25"/>
      <c r="C52" s="21">
        <f>SUM(C6:C51)</f>
        <v>10062807</v>
      </c>
      <c r="D52" s="21">
        <f>SUM(D6:D51)</f>
        <v>8630000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26" t="s">
        <v>13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</row>
    <row r="2" spans="1:24" s="59" customFormat="1" ht="18">
      <c r="A2" s="227" t="s">
        <v>35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</row>
    <row r="3" spans="1:24" s="60" customFormat="1" ht="16.5" thickBot="1">
      <c r="A3" s="228" t="s">
        <v>69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30"/>
      <c r="S3" s="42"/>
      <c r="T3" s="5"/>
      <c r="U3" s="5"/>
      <c r="V3" s="5"/>
      <c r="W3" s="5"/>
      <c r="X3" s="11"/>
    </row>
    <row r="4" spans="1:24" s="62" customFormat="1">
      <c r="A4" s="231" t="s">
        <v>22</v>
      </c>
      <c r="B4" s="233" t="s">
        <v>23</v>
      </c>
      <c r="C4" s="235" t="s">
        <v>24</v>
      </c>
      <c r="D4" s="235" t="s">
        <v>25</v>
      </c>
      <c r="E4" s="235" t="s">
        <v>26</v>
      </c>
      <c r="F4" s="235" t="s">
        <v>64</v>
      </c>
      <c r="G4" s="235" t="s">
        <v>27</v>
      </c>
      <c r="H4" s="235" t="s">
        <v>60</v>
      </c>
      <c r="I4" s="235" t="s">
        <v>28</v>
      </c>
      <c r="J4" s="235" t="s">
        <v>29</v>
      </c>
      <c r="K4" s="235" t="s">
        <v>83</v>
      </c>
      <c r="L4" s="235" t="s">
        <v>71</v>
      </c>
      <c r="M4" s="235" t="s">
        <v>67</v>
      </c>
      <c r="N4" s="241" t="s">
        <v>50</v>
      </c>
      <c r="O4" s="239" t="s">
        <v>14</v>
      </c>
      <c r="P4" s="237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32"/>
      <c r="B5" s="234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42"/>
      <c r="O5" s="240"/>
      <c r="P5" s="238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70</v>
      </c>
      <c r="B6" s="71"/>
      <c r="C6" s="71">
        <v>490</v>
      </c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1529</v>
      </c>
      <c r="R6" s="76"/>
      <c r="S6" s="77"/>
      <c r="T6" s="26"/>
      <c r="U6" s="3"/>
      <c r="V6" s="26"/>
      <c r="W6" s="3"/>
    </row>
    <row r="7" spans="1:24" s="9" customFormat="1">
      <c r="A7" s="70" t="s">
        <v>72</v>
      </c>
      <c r="B7" s="71"/>
      <c r="C7" s="71"/>
      <c r="D7" s="72"/>
      <c r="E7" s="72"/>
      <c r="F7" s="72"/>
      <c r="G7" s="72"/>
      <c r="H7" s="72"/>
      <c r="I7" s="73">
        <v>30</v>
      </c>
      <c r="J7" s="72">
        <v>160</v>
      </c>
      <c r="K7" s="72"/>
      <c r="L7" s="72"/>
      <c r="M7" s="108"/>
      <c r="N7" s="72">
        <v>100</v>
      </c>
      <c r="O7" s="72"/>
      <c r="P7" s="74"/>
      <c r="Q7" s="75">
        <f t="shared" si="0"/>
        <v>290</v>
      </c>
      <c r="R7" s="76"/>
      <c r="S7" s="26"/>
      <c r="T7" s="26"/>
      <c r="U7" s="26"/>
      <c r="V7" s="26"/>
      <c r="W7" s="26"/>
    </row>
    <row r="8" spans="1:24" s="9" customFormat="1">
      <c r="A8" s="70" t="s">
        <v>73</v>
      </c>
      <c r="B8" s="78">
        <v>900</v>
      </c>
      <c r="C8" s="71"/>
      <c r="D8" s="79"/>
      <c r="E8" s="79"/>
      <c r="F8" s="79"/>
      <c r="G8" s="79">
        <v>400</v>
      </c>
      <c r="H8" s="79"/>
      <c r="I8" s="80">
        <v>30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1490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74</v>
      </c>
      <c r="B9" s="78"/>
      <c r="C9" s="71"/>
      <c r="D9" s="79">
        <v>320</v>
      </c>
      <c r="E9" s="79"/>
      <c r="F9" s="79"/>
      <c r="G9" s="79">
        <v>70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580</v>
      </c>
      <c r="R9" s="76"/>
      <c r="S9" s="6"/>
      <c r="T9" s="6"/>
      <c r="U9" s="26"/>
      <c r="V9" s="26"/>
      <c r="W9" s="26"/>
    </row>
    <row r="10" spans="1:24" s="9" customFormat="1">
      <c r="A10" s="70" t="s">
        <v>75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80</v>
      </c>
      <c r="K10" s="79"/>
      <c r="L10" s="79"/>
      <c r="M10" s="109"/>
      <c r="N10" s="79"/>
      <c r="O10" s="79"/>
      <c r="P10" s="81"/>
      <c r="Q10" s="75">
        <f t="shared" si="0"/>
        <v>160</v>
      </c>
      <c r="R10" s="76"/>
      <c r="S10" s="26"/>
      <c r="T10" s="26"/>
      <c r="U10" s="3"/>
      <c r="V10" s="26"/>
      <c r="W10" s="3"/>
    </row>
    <row r="11" spans="1:24" s="9" customFormat="1">
      <c r="A11" s="70" t="s">
        <v>76</v>
      </c>
      <c r="B11" s="78">
        <v>500</v>
      </c>
      <c r="C11" s="71"/>
      <c r="D11" s="79"/>
      <c r="E11" s="79"/>
      <c r="F11" s="79"/>
      <c r="G11" s="79"/>
      <c r="H11" s="79"/>
      <c r="I11" s="79">
        <v>30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690</v>
      </c>
      <c r="R11" s="76"/>
      <c r="S11" s="26"/>
      <c r="T11" s="26"/>
      <c r="U11" s="26"/>
      <c r="V11" s="26"/>
      <c r="W11" s="26"/>
    </row>
    <row r="12" spans="1:24" s="9" customFormat="1">
      <c r="A12" s="70" t="s">
        <v>77</v>
      </c>
      <c r="B12" s="78">
        <v>400</v>
      </c>
      <c r="C12" s="71"/>
      <c r="D12" s="79"/>
      <c r="E12" s="79"/>
      <c r="F12" s="79"/>
      <c r="G12" s="79">
        <v>50</v>
      </c>
      <c r="H12" s="79"/>
      <c r="I12" s="79">
        <v>30</v>
      </c>
      <c r="J12" s="79">
        <v>160</v>
      </c>
      <c r="K12" s="79"/>
      <c r="L12" s="79"/>
      <c r="M12" s="109"/>
      <c r="N12" s="79"/>
      <c r="O12" s="79"/>
      <c r="P12" s="81"/>
      <c r="Q12" s="75">
        <f t="shared" si="0"/>
        <v>640</v>
      </c>
      <c r="R12" s="76"/>
      <c r="S12" s="26"/>
      <c r="T12" s="26"/>
      <c r="U12" s="3"/>
      <c r="V12" s="26"/>
      <c r="W12" s="3"/>
    </row>
    <row r="13" spans="1:24" s="9" customFormat="1">
      <c r="A13" s="70" t="s">
        <v>78</v>
      </c>
      <c r="B13" s="78"/>
      <c r="C13" s="71"/>
      <c r="D13" s="79"/>
      <c r="E13" s="79"/>
      <c r="F13" s="79"/>
      <c r="G13" s="79"/>
      <c r="H13" s="79"/>
      <c r="I13" s="79">
        <v>30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190</v>
      </c>
      <c r="R13" s="76"/>
      <c r="S13" s="77"/>
      <c r="T13" s="26"/>
      <c r="U13" s="26"/>
      <c r="V13" s="26"/>
      <c r="W13" s="26"/>
    </row>
    <row r="14" spans="1:24" s="9" customFormat="1">
      <c r="A14" s="70" t="s">
        <v>79</v>
      </c>
      <c r="B14" s="78">
        <v>900</v>
      </c>
      <c r="C14" s="71"/>
      <c r="D14" s="79"/>
      <c r="E14" s="79"/>
      <c r="F14" s="79"/>
      <c r="G14" s="79">
        <v>50</v>
      </c>
      <c r="H14" s="79"/>
      <c r="I14" s="79">
        <v>30</v>
      </c>
      <c r="J14" s="79">
        <v>1010</v>
      </c>
      <c r="K14" s="83"/>
      <c r="L14" s="79"/>
      <c r="M14" s="109"/>
      <c r="N14" s="79"/>
      <c r="O14" s="79"/>
      <c r="P14" s="81"/>
      <c r="Q14" s="75">
        <f t="shared" si="0"/>
        <v>1990</v>
      </c>
      <c r="R14" s="76"/>
      <c r="S14" s="84"/>
      <c r="T14" s="26"/>
      <c r="U14" s="3"/>
      <c r="V14" s="26"/>
      <c r="W14" s="3"/>
    </row>
    <row r="15" spans="1:24" s="9" customFormat="1">
      <c r="A15" s="70" t="s">
        <v>80</v>
      </c>
      <c r="B15" s="78"/>
      <c r="C15" s="71"/>
      <c r="D15" s="79"/>
      <c r="E15" s="79">
        <v>70</v>
      </c>
      <c r="F15" s="79"/>
      <c r="G15" s="79"/>
      <c r="H15" s="79"/>
      <c r="I15" s="79">
        <v>130</v>
      </c>
      <c r="J15" s="79">
        <v>430</v>
      </c>
      <c r="K15" s="72">
        <v>1700</v>
      </c>
      <c r="L15" s="79"/>
      <c r="M15" s="109"/>
      <c r="N15" s="79"/>
      <c r="O15" s="79"/>
      <c r="P15" s="81"/>
      <c r="Q15" s="75">
        <f t="shared" si="0"/>
        <v>2330</v>
      </c>
      <c r="R15" s="76"/>
      <c r="S15" s="4"/>
      <c r="T15" s="26"/>
      <c r="U15" s="26"/>
      <c r="V15" s="26"/>
      <c r="W15" s="26"/>
    </row>
    <row r="16" spans="1:24" s="9" customFormat="1">
      <c r="A16" s="70" t="s">
        <v>85</v>
      </c>
      <c r="B16" s="78"/>
      <c r="C16" s="71"/>
      <c r="D16" s="79"/>
      <c r="E16" s="79"/>
      <c r="F16" s="79"/>
      <c r="G16" s="79">
        <v>120</v>
      </c>
      <c r="H16" s="79"/>
      <c r="I16" s="79">
        <v>30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310</v>
      </c>
      <c r="R16" s="76"/>
      <c r="S16" s="4"/>
      <c r="T16" s="26"/>
      <c r="U16" s="3"/>
      <c r="V16" s="26"/>
      <c r="W16" s="3"/>
    </row>
    <row r="17" spans="1:23" s="9" customFormat="1">
      <c r="A17" s="70" t="s">
        <v>86</v>
      </c>
      <c r="B17" s="78">
        <v>900</v>
      </c>
      <c r="C17" s="71"/>
      <c r="D17" s="79"/>
      <c r="E17" s="79"/>
      <c r="F17" s="79"/>
      <c r="G17" s="79">
        <v>70</v>
      </c>
      <c r="H17" s="79"/>
      <c r="I17" s="79">
        <v>40</v>
      </c>
      <c r="J17" s="79">
        <v>160</v>
      </c>
      <c r="K17" s="79"/>
      <c r="L17" s="79"/>
      <c r="M17" s="109"/>
      <c r="N17" s="81"/>
      <c r="O17" s="79"/>
      <c r="P17" s="81"/>
      <c r="Q17" s="75">
        <f t="shared" si="0"/>
        <v>1170</v>
      </c>
      <c r="R17" s="76"/>
      <c r="S17" s="4"/>
      <c r="T17" s="26"/>
      <c r="U17" s="26"/>
      <c r="V17" s="26"/>
      <c r="W17" s="26"/>
    </row>
    <row r="18" spans="1:23" s="9" customFormat="1">
      <c r="A18" s="70" t="s">
        <v>87</v>
      </c>
      <c r="B18" s="78"/>
      <c r="C18" s="71"/>
      <c r="D18" s="79"/>
      <c r="E18" s="79">
        <v>2500</v>
      </c>
      <c r="F18" s="79"/>
      <c r="G18" s="79">
        <v>50</v>
      </c>
      <c r="H18" s="79"/>
      <c r="I18" s="79">
        <v>20</v>
      </c>
      <c r="J18" s="79">
        <v>80</v>
      </c>
      <c r="K18" s="79"/>
      <c r="L18" s="79"/>
      <c r="M18" s="109"/>
      <c r="N18" s="81"/>
      <c r="O18" s="79"/>
      <c r="P18" s="81"/>
      <c r="Q18" s="75">
        <f t="shared" si="0"/>
        <v>2650</v>
      </c>
      <c r="R18" s="76"/>
      <c r="S18" s="4"/>
      <c r="T18" s="26"/>
      <c r="U18" s="3"/>
      <c r="V18" s="26"/>
      <c r="W18" s="3"/>
    </row>
    <row r="19" spans="1:23" s="9" customFormat="1">
      <c r="A19" s="70" t="s">
        <v>88</v>
      </c>
      <c r="B19" s="78"/>
      <c r="C19" s="71"/>
      <c r="D19" s="79"/>
      <c r="E19" s="79"/>
      <c r="F19" s="79"/>
      <c r="G19" s="79"/>
      <c r="H19" s="79"/>
      <c r="I19" s="79">
        <v>60</v>
      </c>
      <c r="J19" s="79">
        <v>160</v>
      </c>
      <c r="K19" s="79"/>
      <c r="L19" s="79"/>
      <c r="M19" s="110"/>
      <c r="N19" s="81"/>
      <c r="O19" s="79"/>
      <c r="P19" s="81"/>
      <c r="Q19" s="75">
        <f t="shared" si="0"/>
        <v>220</v>
      </c>
      <c r="R19" s="76"/>
      <c r="S19" s="4"/>
      <c r="T19" s="26"/>
      <c r="U19" s="26"/>
      <c r="V19" s="26"/>
      <c r="W19" s="26"/>
    </row>
    <row r="20" spans="1:23" s="9" customFormat="1">
      <c r="A20" s="70" t="s">
        <v>89</v>
      </c>
      <c r="B20" s="78">
        <v>1000</v>
      </c>
      <c r="C20" s="71">
        <v>470</v>
      </c>
      <c r="D20" s="79">
        <v>30</v>
      </c>
      <c r="E20" s="79"/>
      <c r="F20" s="109"/>
      <c r="G20" s="79">
        <v>50</v>
      </c>
      <c r="H20" s="79"/>
      <c r="I20" s="79">
        <v>50</v>
      </c>
      <c r="J20" s="79">
        <v>160</v>
      </c>
      <c r="K20" s="79"/>
      <c r="L20" s="79"/>
      <c r="M20" s="109"/>
      <c r="N20" s="79"/>
      <c r="O20" s="79"/>
      <c r="P20" s="81"/>
      <c r="Q20" s="75">
        <f t="shared" si="0"/>
        <v>1760</v>
      </c>
      <c r="R20" s="76"/>
      <c r="S20" s="4"/>
      <c r="T20" s="26"/>
      <c r="U20" s="3"/>
      <c r="V20" s="26"/>
      <c r="W20" s="3"/>
    </row>
    <row r="21" spans="1:23" s="9" customFormat="1">
      <c r="A21" s="70" t="s">
        <v>90</v>
      </c>
      <c r="B21" s="78"/>
      <c r="C21" s="71"/>
      <c r="D21" s="79"/>
      <c r="E21" s="79"/>
      <c r="F21" s="79"/>
      <c r="G21" s="79">
        <v>70</v>
      </c>
      <c r="H21" s="79"/>
      <c r="I21" s="79">
        <v>50</v>
      </c>
      <c r="J21" s="79">
        <v>80</v>
      </c>
      <c r="K21" s="79"/>
      <c r="L21" s="79"/>
      <c r="M21" s="109"/>
      <c r="N21" s="79"/>
      <c r="O21" s="79"/>
      <c r="P21" s="81"/>
      <c r="Q21" s="75">
        <f t="shared" si="0"/>
        <v>200</v>
      </c>
      <c r="R21" s="76"/>
      <c r="S21" s="4"/>
    </row>
    <row r="22" spans="1:23" s="9" customFormat="1">
      <c r="A22" s="70" t="s">
        <v>91</v>
      </c>
      <c r="B22" s="78"/>
      <c r="C22" s="71"/>
      <c r="D22" s="79"/>
      <c r="E22" s="79"/>
      <c r="F22" s="79"/>
      <c r="G22" s="79">
        <v>50</v>
      </c>
      <c r="H22" s="79"/>
      <c r="I22" s="79">
        <v>70</v>
      </c>
      <c r="J22" s="79">
        <v>160</v>
      </c>
      <c r="K22" s="79"/>
      <c r="L22" s="79"/>
      <c r="M22" s="109"/>
      <c r="N22" s="79"/>
      <c r="O22" s="79"/>
      <c r="P22" s="81"/>
      <c r="Q22" s="75">
        <f t="shared" si="0"/>
        <v>280</v>
      </c>
      <c r="R22" s="76"/>
      <c r="S22" s="4"/>
    </row>
    <row r="23" spans="1:23" s="86" customFormat="1">
      <c r="A23" s="70" t="s">
        <v>93</v>
      </c>
      <c r="B23" s="78">
        <v>1000</v>
      </c>
      <c r="C23" s="71">
        <v>490</v>
      </c>
      <c r="D23" s="79"/>
      <c r="E23" s="79"/>
      <c r="F23" s="79"/>
      <c r="G23" s="79">
        <v>70</v>
      </c>
      <c r="H23" s="79"/>
      <c r="I23" s="79">
        <v>30</v>
      </c>
      <c r="J23" s="79">
        <v>160</v>
      </c>
      <c r="K23" s="79"/>
      <c r="L23" s="79"/>
      <c r="M23" s="109"/>
      <c r="N23" s="79"/>
      <c r="O23" s="79"/>
      <c r="P23" s="81"/>
      <c r="Q23" s="75">
        <f t="shared" si="0"/>
        <v>1750</v>
      </c>
      <c r="R23" s="85"/>
      <c r="S23" s="4"/>
    </row>
    <row r="24" spans="1:23" s="9" customFormat="1">
      <c r="A24" s="70" t="s">
        <v>94</v>
      </c>
      <c r="B24" s="78"/>
      <c r="C24" s="71"/>
      <c r="D24" s="79"/>
      <c r="E24" s="79"/>
      <c r="F24" s="79"/>
      <c r="G24" s="79">
        <v>50</v>
      </c>
      <c r="H24" s="79"/>
      <c r="I24" s="79">
        <v>170</v>
      </c>
      <c r="J24" s="79">
        <v>160</v>
      </c>
      <c r="K24" s="79"/>
      <c r="L24" s="79"/>
      <c r="M24" s="109"/>
      <c r="N24" s="79"/>
      <c r="O24" s="79"/>
      <c r="P24" s="81"/>
      <c r="Q24" s="75">
        <f t="shared" si="0"/>
        <v>380</v>
      </c>
      <c r="R24" s="76"/>
      <c r="S24" s="4"/>
      <c r="U24" s="87"/>
      <c r="V24" s="87"/>
      <c r="W24" s="87"/>
    </row>
    <row r="25" spans="1:23" s="86" customFormat="1">
      <c r="A25" s="70" t="s">
        <v>95</v>
      </c>
      <c r="B25" s="78"/>
      <c r="C25" s="71"/>
      <c r="D25" s="79"/>
      <c r="E25" s="79"/>
      <c r="F25" s="79"/>
      <c r="G25" s="79">
        <v>120</v>
      </c>
      <c r="H25" s="79"/>
      <c r="I25" s="79">
        <v>230</v>
      </c>
      <c r="J25" s="79">
        <v>160</v>
      </c>
      <c r="K25" s="79"/>
      <c r="L25" s="79"/>
      <c r="M25" s="109"/>
      <c r="N25" s="79"/>
      <c r="O25" s="79"/>
      <c r="P25" s="81"/>
      <c r="Q25" s="75">
        <f t="shared" si="0"/>
        <v>510</v>
      </c>
      <c r="R25" s="85"/>
      <c r="S25" s="4"/>
    </row>
    <row r="26" spans="1:23" s="9" customFormat="1">
      <c r="A26" s="70" t="s">
        <v>96</v>
      </c>
      <c r="B26" s="78">
        <v>500</v>
      </c>
      <c r="C26" s="71"/>
      <c r="D26" s="79"/>
      <c r="E26" s="79">
        <v>50</v>
      </c>
      <c r="F26" s="79"/>
      <c r="G26" s="79">
        <v>70</v>
      </c>
      <c r="H26" s="79"/>
      <c r="I26" s="79">
        <v>180</v>
      </c>
      <c r="J26" s="79">
        <v>160</v>
      </c>
      <c r="K26" s="79"/>
      <c r="L26" s="79"/>
      <c r="M26" s="109"/>
      <c r="N26" s="79"/>
      <c r="O26" s="79"/>
      <c r="P26" s="81"/>
      <c r="Q26" s="75">
        <f t="shared" si="0"/>
        <v>960</v>
      </c>
      <c r="R26" s="76"/>
      <c r="S26" s="4"/>
    </row>
    <row r="27" spans="1:23" s="9" customFormat="1">
      <c r="A27" s="70" t="s">
        <v>97</v>
      </c>
      <c r="B27" s="78">
        <v>400</v>
      </c>
      <c r="C27" s="71"/>
      <c r="D27" s="79"/>
      <c r="E27" s="79"/>
      <c r="F27" s="79"/>
      <c r="G27" s="79"/>
      <c r="H27" s="79"/>
      <c r="I27" s="79">
        <v>30</v>
      </c>
      <c r="J27" s="79">
        <v>160</v>
      </c>
      <c r="K27" s="79"/>
      <c r="L27" s="79"/>
      <c r="M27" s="109"/>
      <c r="N27" s="79"/>
      <c r="O27" s="79"/>
      <c r="P27" s="81"/>
      <c r="Q27" s="75">
        <f t="shared" si="0"/>
        <v>590</v>
      </c>
      <c r="R27" s="76"/>
      <c r="S27" s="4"/>
    </row>
    <row r="28" spans="1:23" s="9" customFormat="1">
      <c r="A28" s="70" t="s">
        <v>98</v>
      </c>
      <c r="B28" s="78"/>
      <c r="C28" s="71"/>
      <c r="D28" s="79"/>
      <c r="E28" s="79"/>
      <c r="F28" s="79"/>
      <c r="G28" s="79">
        <v>50</v>
      </c>
      <c r="H28" s="79"/>
      <c r="I28" s="79">
        <v>30</v>
      </c>
      <c r="J28" s="79">
        <v>160</v>
      </c>
      <c r="K28" s="79"/>
      <c r="L28" s="79"/>
      <c r="M28" s="109"/>
      <c r="N28" s="79"/>
      <c r="O28" s="79"/>
      <c r="P28" s="81"/>
      <c r="Q28" s="75">
        <f t="shared" si="0"/>
        <v>240</v>
      </c>
      <c r="R28" s="76"/>
      <c r="S28" s="4"/>
      <c r="T28" s="88"/>
      <c r="U28" s="88"/>
    </row>
    <row r="29" spans="1:23" s="9" customFormat="1">
      <c r="A29" s="70" t="s">
        <v>106</v>
      </c>
      <c r="B29" s="78">
        <v>500</v>
      </c>
      <c r="C29" s="71"/>
      <c r="D29" s="79"/>
      <c r="E29" s="79"/>
      <c r="F29" s="79"/>
      <c r="G29" s="79"/>
      <c r="H29" s="79"/>
      <c r="I29" s="79">
        <v>170</v>
      </c>
      <c r="J29" s="79">
        <v>160</v>
      </c>
      <c r="K29" s="79"/>
      <c r="L29" s="79"/>
      <c r="M29" s="109"/>
      <c r="N29" s="79"/>
      <c r="O29" s="79"/>
      <c r="P29" s="81"/>
      <c r="Q29" s="75">
        <f t="shared" si="0"/>
        <v>830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7000</v>
      </c>
      <c r="C37" s="97">
        <f t="shared" ref="C37:P37" si="1">SUM(C6:C36)</f>
        <v>1450</v>
      </c>
      <c r="D37" s="97">
        <f t="shared" si="1"/>
        <v>350</v>
      </c>
      <c r="E37" s="97">
        <f t="shared" si="1"/>
        <v>2620</v>
      </c>
      <c r="F37" s="97">
        <f t="shared" si="1"/>
        <v>0</v>
      </c>
      <c r="G37" s="97">
        <f>SUM(G6:G36)</f>
        <v>1440</v>
      </c>
      <c r="H37" s="97">
        <f t="shared" si="1"/>
        <v>0</v>
      </c>
      <c r="I37" s="97">
        <f t="shared" si="1"/>
        <v>1560</v>
      </c>
      <c r="J37" s="97">
        <f t="shared" si="1"/>
        <v>4720</v>
      </c>
      <c r="K37" s="97">
        <f t="shared" si="1"/>
        <v>1700</v>
      </c>
      <c r="L37" s="97">
        <f t="shared" si="1"/>
        <v>799</v>
      </c>
      <c r="M37" s="112">
        <f t="shared" si="1"/>
        <v>0</v>
      </c>
      <c r="N37" s="97">
        <f t="shared" si="1"/>
        <v>100</v>
      </c>
      <c r="O37" s="97">
        <f t="shared" si="1"/>
        <v>0</v>
      </c>
      <c r="P37" s="98">
        <f t="shared" si="1"/>
        <v>0</v>
      </c>
      <c r="Q37" s="99">
        <f>SUM(Q6:Q36)</f>
        <v>21739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40" zoomScale="120" zoomScaleNormal="120" workbookViewId="0">
      <selection activeCell="C43" sqref="C43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2" t="s">
        <v>13</v>
      </c>
      <c r="B1" s="253"/>
      <c r="C1" s="253"/>
      <c r="D1" s="253"/>
      <c r="E1" s="253"/>
      <c r="F1" s="254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5" t="s">
        <v>65</v>
      </c>
      <c r="B2" s="256"/>
      <c r="C2" s="256"/>
      <c r="D2" s="256"/>
      <c r="E2" s="256"/>
      <c r="F2" s="257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58" t="s">
        <v>36</v>
      </c>
      <c r="B3" s="259"/>
      <c r="C3" s="259"/>
      <c r="D3" s="259"/>
      <c r="E3" s="259"/>
      <c r="F3" s="260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87"/>
      <c r="B5" s="132"/>
      <c r="C5" s="132"/>
      <c r="D5" s="132"/>
      <c r="E5" s="188">
        <f>C5+D5</f>
        <v>0</v>
      </c>
      <c r="F5" s="193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89"/>
      <c r="B6" s="39"/>
      <c r="C6" s="39"/>
      <c r="D6" s="39"/>
      <c r="E6" s="190">
        <f t="shared" ref="E6:E32" si="0">C6+D6</f>
        <v>0</v>
      </c>
      <c r="F6" s="194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89"/>
      <c r="B7" s="39"/>
      <c r="C7" s="39"/>
      <c r="D7" s="39"/>
      <c r="E7" s="190">
        <f t="shared" si="0"/>
        <v>0</v>
      </c>
      <c r="F7" s="194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89"/>
      <c r="B8" s="39"/>
      <c r="C8" s="39"/>
      <c r="D8" s="39"/>
      <c r="E8" s="190">
        <f t="shared" si="0"/>
        <v>0</v>
      </c>
      <c r="F8" s="195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89"/>
      <c r="B9" s="39"/>
      <c r="C9" s="39"/>
      <c r="D9" s="39"/>
      <c r="E9" s="190">
        <f t="shared" si="0"/>
        <v>0</v>
      </c>
      <c r="F9" s="196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89"/>
      <c r="B10" s="39"/>
      <c r="C10" s="39"/>
      <c r="D10" s="39"/>
      <c r="E10" s="190">
        <f t="shared" si="0"/>
        <v>0</v>
      </c>
      <c r="F10" s="197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89"/>
      <c r="B11" s="39"/>
      <c r="C11" s="39"/>
      <c r="D11" s="39"/>
      <c r="E11" s="190">
        <f t="shared" si="0"/>
        <v>0</v>
      </c>
      <c r="F11" s="195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89"/>
      <c r="B12" s="39"/>
      <c r="C12" s="39"/>
      <c r="D12" s="39"/>
      <c r="E12" s="190">
        <f t="shared" si="0"/>
        <v>0</v>
      </c>
      <c r="F12" s="195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89"/>
      <c r="B13" s="39"/>
      <c r="C13" s="39"/>
      <c r="D13" s="39"/>
      <c r="E13" s="190">
        <f t="shared" si="0"/>
        <v>0</v>
      </c>
      <c r="F13" s="197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89"/>
      <c r="B14" s="39"/>
      <c r="C14" s="39"/>
      <c r="D14" s="39"/>
      <c r="E14" s="190">
        <f t="shared" si="0"/>
        <v>0</v>
      </c>
      <c r="F14" s="196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89"/>
      <c r="B15" s="39"/>
      <c r="C15" s="39"/>
      <c r="D15" s="39"/>
      <c r="E15" s="190">
        <f t="shared" si="0"/>
        <v>0</v>
      </c>
      <c r="F15" s="195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89"/>
      <c r="B16" s="39"/>
      <c r="C16" s="39"/>
      <c r="D16" s="39"/>
      <c r="E16" s="190">
        <f t="shared" si="0"/>
        <v>0</v>
      </c>
      <c r="F16" s="195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89"/>
      <c r="B17" s="39"/>
      <c r="C17" s="39"/>
      <c r="D17" s="39"/>
      <c r="E17" s="190">
        <f t="shared" si="0"/>
        <v>0</v>
      </c>
      <c r="F17" s="194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89"/>
      <c r="B18" s="39"/>
      <c r="C18" s="39"/>
      <c r="D18" s="39"/>
      <c r="E18" s="190">
        <f t="shared" si="0"/>
        <v>0</v>
      </c>
      <c r="F18" s="197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89"/>
      <c r="B19" s="39"/>
      <c r="C19" s="39"/>
      <c r="D19" s="39"/>
      <c r="E19" s="190">
        <f t="shared" si="0"/>
        <v>0</v>
      </c>
      <c r="F19" s="196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89"/>
      <c r="B20" s="39"/>
      <c r="C20" s="39"/>
      <c r="D20" s="39"/>
      <c r="E20" s="190">
        <f t="shared" si="0"/>
        <v>0</v>
      </c>
      <c r="F20" s="194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89"/>
      <c r="B21" s="39"/>
      <c r="C21" s="39"/>
      <c r="D21" s="39"/>
      <c r="E21" s="190">
        <f t="shared" si="0"/>
        <v>0</v>
      </c>
      <c r="F21" s="194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89"/>
      <c r="B22" s="39"/>
      <c r="C22" s="39"/>
      <c r="D22" s="39"/>
      <c r="E22" s="190">
        <f>C22+D22</f>
        <v>0</v>
      </c>
      <c r="F22" s="194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89"/>
      <c r="B23" s="39"/>
      <c r="C23" s="39"/>
      <c r="D23" s="39"/>
      <c r="E23" s="190">
        <f t="shared" si="0"/>
        <v>0</v>
      </c>
      <c r="F23" s="194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89"/>
      <c r="B24" s="39"/>
      <c r="C24" s="39"/>
      <c r="D24" s="39"/>
      <c r="E24" s="190">
        <f t="shared" si="0"/>
        <v>0</v>
      </c>
      <c r="F24" s="194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89"/>
      <c r="B25" s="39"/>
      <c r="C25" s="39"/>
      <c r="D25" s="39"/>
      <c r="E25" s="190">
        <f t="shared" si="0"/>
        <v>0</v>
      </c>
      <c r="F25" s="196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89"/>
      <c r="B26" s="39"/>
      <c r="C26" s="39"/>
      <c r="D26" s="39"/>
      <c r="E26" s="190">
        <f t="shared" si="0"/>
        <v>0</v>
      </c>
      <c r="F26" s="198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89"/>
      <c r="B27" s="39"/>
      <c r="C27" s="39"/>
      <c r="D27" s="39"/>
      <c r="E27" s="190">
        <f t="shared" si="0"/>
        <v>0</v>
      </c>
      <c r="F27" s="196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89"/>
      <c r="B28" s="39"/>
      <c r="C28" s="39"/>
      <c r="D28" s="39"/>
      <c r="E28" s="190">
        <f t="shared" si="0"/>
        <v>0</v>
      </c>
      <c r="F28" s="196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89"/>
      <c r="B29" s="39"/>
      <c r="C29" s="39"/>
      <c r="D29" s="39"/>
      <c r="E29" s="190">
        <f t="shared" si="0"/>
        <v>0</v>
      </c>
      <c r="F29" s="196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89"/>
      <c r="B30" s="39"/>
      <c r="C30" s="39"/>
      <c r="D30" s="39"/>
      <c r="E30" s="190">
        <f t="shared" si="0"/>
        <v>0</v>
      </c>
      <c r="F30" s="195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89"/>
      <c r="B31" s="39"/>
      <c r="C31" s="39"/>
      <c r="D31" s="39"/>
      <c r="E31" s="190">
        <f t="shared" si="0"/>
        <v>0</v>
      </c>
      <c r="F31" s="195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89"/>
      <c r="B32" s="39"/>
      <c r="C32" s="39">
        <v>-563300</v>
      </c>
      <c r="D32" s="39"/>
      <c r="E32" s="190">
        <f t="shared" si="0"/>
        <v>-563300</v>
      </c>
      <c r="F32" s="195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99" t="s">
        <v>3</v>
      </c>
      <c r="B33" s="200">
        <f>SUM(B5:B32)</f>
        <v>0</v>
      </c>
      <c r="C33" s="200"/>
      <c r="D33" s="200"/>
      <c r="E33" s="201">
        <f>SUM(E5:E32)</f>
        <v>-563300</v>
      </c>
      <c r="F33" s="202">
        <f>B33-E33</f>
        <v>563300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91"/>
      <c r="B34" s="41"/>
      <c r="C34" s="41"/>
      <c r="D34" s="41"/>
      <c r="E34" s="192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2" t="s">
        <v>19</v>
      </c>
      <c r="B35" s="263"/>
      <c r="C35" s="263"/>
      <c r="D35" s="263"/>
      <c r="E35" s="264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0" t="s">
        <v>12</v>
      </c>
      <c r="B36" s="261"/>
      <c r="C36" s="261"/>
      <c r="D36" s="251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78" t="s">
        <v>82</v>
      </c>
      <c r="B37" s="178"/>
      <c r="C37" s="179">
        <v>50000</v>
      </c>
      <c r="D37" s="220" t="s">
        <v>97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74" t="s">
        <v>44</v>
      </c>
      <c r="B38" s="174" t="s">
        <v>40</v>
      </c>
      <c r="C38" s="175">
        <v>4460</v>
      </c>
      <c r="D38" s="176" t="s">
        <v>54</v>
      </c>
      <c r="E38" s="41"/>
      <c r="F38" s="41"/>
      <c r="G38" s="243" t="s">
        <v>99</v>
      </c>
      <c r="H38" s="243"/>
      <c r="I38" s="243"/>
      <c r="J38" s="24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74" t="s">
        <v>39</v>
      </c>
      <c r="B39" s="174" t="s">
        <v>40</v>
      </c>
      <c r="C39" s="175">
        <v>60000</v>
      </c>
      <c r="D39" s="177" t="s">
        <v>95</v>
      </c>
      <c r="E39" s="41"/>
      <c r="F39" s="42"/>
      <c r="G39" s="222" t="s">
        <v>100</v>
      </c>
      <c r="H39" s="109">
        <v>7</v>
      </c>
      <c r="I39" s="152">
        <v>1770</v>
      </c>
      <c r="J39" s="152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74" t="s">
        <v>45</v>
      </c>
      <c r="B40" s="174" t="s">
        <v>40</v>
      </c>
      <c r="C40" s="175">
        <v>195000</v>
      </c>
      <c r="D40" s="177" t="s">
        <v>98</v>
      </c>
      <c r="E40" s="41"/>
      <c r="F40" s="42"/>
      <c r="G40" s="245" t="s">
        <v>103</v>
      </c>
      <c r="H40" s="245"/>
      <c r="I40" s="245"/>
      <c r="J40" s="152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74" t="s">
        <v>55</v>
      </c>
      <c r="B41" s="174" t="s">
        <v>66</v>
      </c>
      <c r="C41" s="175">
        <v>1000</v>
      </c>
      <c r="D41" s="176" t="s">
        <v>61</v>
      </c>
      <c r="E41" s="52"/>
      <c r="F41" s="42"/>
      <c r="G41" s="246" t="s">
        <v>102</v>
      </c>
      <c r="H41" s="246"/>
      <c r="I41" s="246"/>
      <c r="J41" s="152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74" t="s">
        <v>57</v>
      </c>
      <c r="B42" s="174"/>
      <c r="C42" s="175">
        <v>105110</v>
      </c>
      <c r="D42" s="181" t="s">
        <v>97</v>
      </c>
      <c r="F42" s="42"/>
      <c r="G42" s="247" t="s">
        <v>104</v>
      </c>
      <c r="H42" s="247"/>
      <c r="I42" s="247"/>
      <c r="J42" s="152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74" t="s">
        <v>51</v>
      </c>
      <c r="B43" s="174"/>
      <c r="C43" s="175">
        <v>113230</v>
      </c>
      <c r="D43" s="176" t="s">
        <v>106</v>
      </c>
      <c r="E43" s="42"/>
      <c r="F43" s="113"/>
      <c r="G43" s="244" t="s">
        <v>101</v>
      </c>
      <c r="H43" s="244"/>
      <c r="I43" s="244"/>
      <c r="J43" s="218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74" t="s">
        <v>81</v>
      </c>
      <c r="B44" s="174"/>
      <c r="C44" s="175">
        <v>500</v>
      </c>
      <c r="D44" s="177" t="s">
        <v>97</v>
      </c>
      <c r="E44" s="41"/>
      <c r="G44" s="113"/>
      <c r="H44" s="113"/>
      <c r="I44" s="113"/>
      <c r="J44" s="17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74" t="s">
        <v>62</v>
      </c>
      <c r="B45" s="174"/>
      <c r="C45" s="175">
        <v>34000</v>
      </c>
      <c r="D45" s="176" t="s">
        <v>80</v>
      </c>
      <c r="E45" s="41"/>
      <c r="G45" s="113"/>
      <c r="H45" s="113"/>
      <c r="I45" s="113"/>
      <c r="J45" s="17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74"/>
      <c r="B46" s="219"/>
      <c r="C46" s="175"/>
      <c r="D46" s="221"/>
      <c r="E46" s="41"/>
      <c r="F46" s="204"/>
      <c r="G46" s="113"/>
      <c r="H46" s="113"/>
      <c r="I46" s="113"/>
      <c r="J46" s="17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74"/>
      <c r="B47" s="174"/>
      <c r="C47" s="175"/>
      <c r="D47" s="176"/>
      <c r="E47" s="41"/>
      <c r="G47" s="113"/>
      <c r="H47" s="113"/>
      <c r="I47" s="113"/>
      <c r="J47" s="17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74"/>
      <c r="B48" s="174"/>
      <c r="C48" s="175"/>
      <c r="D48" s="176"/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74"/>
      <c r="B49" s="174"/>
      <c r="C49" s="175"/>
      <c r="D49" s="176"/>
      <c r="E49" s="41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</row>
    <row r="50" spans="1:50" ht="14.25">
      <c r="A50" s="174"/>
      <c r="B50" s="174"/>
      <c r="C50" s="175"/>
      <c r="D50" s="176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</row>
    <row r="51" spans="1:50" ht="14.25">
      <c r="A51" s="174"/>
      <c r="B51" s="174"/>
      <c r="C51" s="175"/>
      <c r="D51" s="176"/>
      <c r="E51" s="41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</row>
    <row r="52" spans="1:50" ht="14.25">
      <c r="A52" s="174"/>
      <c r="B52" s="174"/>
      <c r="C52" s="175"/>
      <c r="D52" s="176"/>
      <c r="E52" s="41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</row>
    <row r="53" spans="1:50" ht="14.25">
      <c r="A53" s="174"/>
      <c r="B53" s="174"/>
      <c r="C53" s="175"/>
      <c r="D53" s="176"/>
      <c r="E53" s="41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</row>
    <row r="54" spans="1:50" ht="14.25">
      <c r="A54" s="174"/>
      <c r="B54" s="174"/>
      <c r="C54" s="175"/>
      <c r="D54" s="177"/>
      <c r="E54" s="41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</row>
    <row r="55" spans="1:50" ht="13.5" thickBot="1">
      <c r="A55" s="154"/>
      <c r="B55" s="18"/>
      <c r="C55" s="153"/>
      <c r="D55" s="155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56"/>
      <c r="B56" s="157"/>
      <c r="C56" s="158"/>
      <c r="D56" s="159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56"/>
      <c r="B57" s="18"/>
      <c r="C57" s="158"/>
      <c r="D57" s="160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61"/>
      <c r="B58" s="152"/>
      <c r="C58" s="158"/>
      <c r="D58" s="159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62"/>
      <c r="B59" s="18"/>
      <c r="C59" s="158"/>
      <c r="D59" s="163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62"/>
      <c r="B60" s="18"/>
      <c r="C60" s="158"/>
      <c r="D60" s="152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56"/>
      <c r="B61" s="18"/>
      <c r="C61" s="158"/>
      <c r="D61" s="160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64"/>
      <c r="B62" s="164"/>
      <c r="C62" s="158"/>
      <c r="D62" s="160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56"/>
      <c r="B63" s="18"/>
      <c r="C63" s="158"/>
      <c r="D63" s="160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56"/>
      <c r="B64" s="18"/>
      <c r="C64" s="158"/>
      <c r="D64" s="160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56"/>
      <c r="B65" s="18"/>
      <c r="C65" s="158"/>
      <c r="D65" s="163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65"/>
      <c r="B66" s="165"/>
      <c r="C66" s="158"/>
      <c r="D66" s="163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56"/>
      <c r="B67" s="18"/>
      <c r="C67" s="158"/>
      <c r="D67" s="163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56"/>
      <c r="B68" s="152"/>
      <c r="C68" s="158"/>
      <c r="D68" s="163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56"/>
      <c r="B69" s="18"/>
      <c r="C69" s="158"/>
      <c r="D69" s="152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56"/>
      <c r="B70" s="152"/>
      <c r="C70" s="158"/>
      <c r="D70" s="163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56"/>
      <c r="B71" s="18"/>
      <c r="C71" s="158"/>
      <c r="D71" s="163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62"/>
      <c r="B72" s="18"/>
      <c r="C72" s="158"/>
      <c r="D72" s="163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62"/>
      <c r="B73" s="18"/>
      <c r="C73" s="158"/>
      <c r="D73" s="16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56"/>
      <c r="B74" s="18"/>
      <c r="C74" s="158"/>
      <c r="D74" s="152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56"/>
      <c r="B75" s="18"/>
      <c r="C75" s="158"/>
      <c r="D75" s="160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56"/>
      <c r="B76" s="18"/>
      <c r="C76" s="158"/>
      <c r="D76" s="160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62"/>
      <c r="B77" s="18"/>
      <c r="C77" s="158"/>
      <c r="D77" s="160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56"/>
      <c r="B78" s="18"/>
      <c r="C78" s="158"/>
      <c r="D78" s="163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56"/>
      <c r="B79" s="18"/>
      <c r="C79" s="158"/>
      <c r="D79" s="160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56"/>
      <c r="B80" s="18"/>
      <c r="C80" s="158"/>
      <c r="D80" s="160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56"/>
      <c r="B81" s="18"/>
      <c r="C81" s="158"/>
      <c r="D81" s="160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56"/>
      <c r="B82" s="18"/>
      <c r="C82" s="153"/>
      <c r="D82" s="160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56"/>
      <c r="B83" s="18"/>
      <c r="C83" s="158"/>
      <c r="D83" s="160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56"/>
      <c r="B84" s="152"/>
      <c r="C84" s="158"/>
      <c r="D84" s="163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56"/>
      <c r="B85" s="18"/>
      <c r="C85" s="158"/>
      <c r="D85" s="160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56"/>
      <c r="B86" s="18"/>
      <c r="C86" s="158"/>
      <c r="D86" s="160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62"/>
      <c r="B87" s="163"/>
      <c r="C87" s="158"/>
      <c r="D87" s="160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62"/>
      <c r="B88" s="18"/>
      <c r="C88" s="158"/>
      <c r="D88" s="160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56"/>
      <c r="B89" s="18"/>
      <c r="C89" s="158"/>
      <c r="D89" s="160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56"/>
      <c r="B90" s="152"/>
      <c r="C90" s="158"/>
      <c r="D90" s="152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56"/>
      <c r="B91" s="18"/>
      <c r="C91" s="158"/>
      <c r="D91" s="160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56"/>
      <c r="B92" s="152"/>
      <c r="C92" s="158"/>
      <c r="D92" s="152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62"/>
      <c r="B93" s="18"/>
      <c r="C93" s="158"/>
      <c r="D93" s="163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56"/>
      <c r="B94" s="18"/>
      <c r="C94" s="158"/>
      <c r="D94" s="163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56"/>
      <c r="B95" s="152"/>
      <c r="C95" s="158"/>
      <c r="D95" s="152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56"/>
      <c r="B96" s="18"/>
      <c r="C96" s="158"/>
      <c r="D96" s="152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56"/>
      <c r="B97" s="18"/>
      <c r="C97" s="158"/>
      <c r="D97" s="160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56"/>
      <c r="B98" s="152"/>
      <c r="C98" s="158"/>
      <c r="D98" s="152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56"/>
      <c r="B99" s="152"/>
      <c r="C99" s="158"/>
      <c r="D99" s="152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56"/>
      <c r="B100" s="152"/>
      <c r="C100" s="158"/>
      <c r="D100" s="152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56"/>
      <c r="B101" s="152"/>
      <c r="C101" s="158"/>
      <c r="D101" s="152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56"/>
      <c r="B102" s="18"/>
      <c r="C102" s="158"/>
      <c r="D102" s="160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56"/>
      <c r="B103" s="152"/>
      <c r="C103" s="158"/>
      <c r="D103" s="152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56"/>
      <c r="B104" s="152"/>
      <c r="C104" s="158"/>
      <c r="D104" s="152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56"/>
      <c r="B105" s="152"/>
      <c r="C105" s="158"/>
      <c r="D105" s="152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56"/>
      <c r="B106" s="166"/>
      <c r="C106" s="158"/>
      <c r="D106" s="152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56"/>
      <c r="B107" s="152"/>
      <c r="C107" s="158"/>
      <c r="D107" s="152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56"/>
      <c r="B108" s="152"/>
      <c r="C108" s="158"/>
      <c r="D108" s="152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56"/>
      <c r="B109" s="18"/>
      <c r="C109" s="158"/>
      <c r="D109" s="160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56"/>
      <c r="B110" s="152"/>
      <c r="C110" s="158"/>
      <c r="D110" s="152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56"/>
      <c r="B111" s="152"/>
      <c r="C111" s="158"/>
      <c r="D111" s="152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56"/>
      <c r="B112" s="152"/>
      <c r="C112" s="158"/>
      <c r="D112" s="152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56"/>
      <c r="B113" s="152"/>
      <c r="C113" s="158"/>
      <c r="D113" s="152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62"/>
      <c r="B114" s="166"/>
      <c r="C114" s="158"/>
      <c r="D114" s="152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56"/>
      <c r="B115" s="152"/>
      <c r="C115" s="158"/>
      <c r="D115" s="152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67"/>
      <c r="B116" s="168"/>
      <c r="C116" s="169"/>
      <c r="D116" s="170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48" t="s">
        <v>20</v>
      </c>
      <c r="B117" s="249"/>
      <c r="C117" s="172">
        <f>SUM(C37:C116)</f>
        <v>563300</v>
      </c>
      <c r="D117" s="171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0" t="s">
        <v>21</v>
      </c>
      <c r="B119" s="251"/>
      <c r="C119" s="130">
        <f>C117</f>
        <v>563300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51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51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51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51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51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51"/>
      <c r="F129" s="113"/>
      <c r="G129" s="113"/>
      <c r="H129" s="113"/>
      <c r="I129" s="113"/>
      <c r="J129" s="113"/>
    </row>
    <row r="130" spans="1:10">
      <c r="A130" s="151"/>
      <c r="F130" s="113"/>
      <c r="G130" s="113"/>
      <c r="H130" s="113"/>
      <c r="I130" s="113"/>
      <c r="J130" s="113"/>
    </row>
    <row r="131" spans="1:10">
      <c r="A131" s="151"/>
      <c r="F131" s="113"/>
      <c r="G131" s="113"/>
      <c r="H131" s="113"/>
      <c r="I131" s="113"/>
      <c r="J131" s="113"/>
    </row>
    <row r="132" spans="1:10">
      <c r="A132" s="151"/>
      <c r="F132" s="113"/>
      <c r="G132" s="113"/>
      <c r="H132" s="113"/>
      <c r="I132" s="113"/>
      <c r="J132" s="113"/>
    </row>
    <row r="133" spans="1:10">
      <c r="A133" s="151"/>
      <c r="F133" s="113"/>
      <c r="G133" s="113"/>
      <c r="H133" s="113"/>
      <c r="I133" s="113"/>
      <c r="J133" s="113"/>
    </row>
    <row r="134" spans="1:10">
      <c r="A134" s="151"/>
      <c r="F134" s="113"/>
      <c r="G134" s="113"/>
      <c r="H134" s="113"/>
      <c r="I134" s="113"/>
      <c r="J134" s="113"/>
    </row>
    <row r="135" spans="1:10">
      <c r="A135" s="151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51"/>
      <c r="H138" s="36"/>
    </row>
    <row r="139" spans="1:10">
      <c r="A139" s="151"/>
      <c r="H139" s="36"/>
    </row>
    <row r="140" spans="1:10">
      <c r="A140" s="151"/>
      <c r="H140" s="36"/>
    </row>
    <row r="141" spans="1:10">
      <c r="A141" s="151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48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topLeftCell="A17" zoomScaleNormal="100" workbookViewId="0">
      <selection activeCell="I19" sqref="I19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5" t="s">
        <v>37</v>
      </c>
      <c r="B1" s="266"/>
      <c r="C1" s="266"/>
      <c r="D1" s="266"/>
      <c r="E1" s="267"/>
      <c r="F1" s="140"/>
      <c r="G1" s="1"/>
    </row>
    <row r="2" spans="1:28" ht="21.75">
      <c r="A2" s="274" t="s">
        <v>49</v>
      </c>
      <c r="B2" s="275"/>
      <c r="C2" s="275"/>
      <c r="D2" s="275"/>
      <c r="E2" s="276"/>
      <c r="F2" s="140"/>
      <c r="G2" s="1"/>
    </row>
    <row r="3" spans="1:28" ht="24" thickBot="1">
      <c r="A3" s="268" t="s">
        <v>107</v>
      </c>
      <c r="B3" s="269"/>
      <c r="C3" s="269"/>
      <c r="D3" s="269"/>
      <c r="E3" s="270"/>
      <c r="F3" s="140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7" t="s">
        <v>41</v>
      </c>
      <c r="B4" s="278"/>
      <c r="C4" s="278"/>
      <c r="D4" s="278"/>
      <c r="E4" s="279"/>
      <c r="F4" s="140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4" t="s">
        <v>48</v>
      </c>
      <c r="B5" s="145">
        <v>9000000</v>
      </c>
      <c r="C5" s="126"/>
      <c r="D5" s="127" t="s">
        <v>10</v>
      </c>
      <c r="E5" s="137">
        <v>2312440</v>
      </c>
      <c r="F5" s="14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208609</v>
      </c>
      <c r="C6" s="34"/>
      <c r="D6" s="117" t="s">
        <v>47</v>
      </c>
      <c r="E6" s="121">
        <v>1432807</v>
      </c>
      <c r="F6" s="140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46</v>
      </c>
      <c r="E7" s="138">
        <v>774901</v>
      </c>
      <c r="F7" s="140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4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43</v>
      </c>
      <c r="B9" s="120">
        <v>21739</v>
      </c>
      <c r="C9" s="32"/>
      <c r="D9" s="117"/>
      <c r="E9" s="121"/>
      <c r="F9" s="140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0">
        <v>0</v>
      </c>
      <c r="C10" s="32"/>
      <c r="D10" s="117" t="s">
        <v>12</v>
      </c>
      <c r="E10" s="121">
        <v>563300</v>
      </c>
      <c r="F10" s="140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16" t="s">
        <v>7</v>
      </c>
      <c r="B11" s="217">
        <f>B6-B9-B10</f>
        <v>186870</v>
      </c>
      <c r="C11" s="32"/>
      <c r="D11" s="117" t="s">
        <v>56</v>
      </c>
      <c r="E11" s="121">
        <v>17190</v>
      </c>
      <c r="F11" s="140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0"/>
      <c r="C12" s="32"/>
      <c r="D12" s="117" t="s">
        <v>38</v>
      </c>
      <c r="E12" s="138">
        <v>2786232</v>
      </c>
      <c r="F12" s="140"/>
      <c r="G12" s="8"/>
      <c r="H12" s="18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0"/>
      <c r="B13" s="211"/>
      <c r="C13" s="117"/>
      <c r="D13" s="117"/>
      <c r="E13" s="121"/>
      <c r="F13" s="140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2"/>
      <c r="B14" s="213"/>
      <c r="C14" s="32"/>
      <c r="D14" s="117"/>
      <c r="E14" s="121"/>
      <c r="F14" s="140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14" t="s">
        <v>92</v>
      </c>
      <c r="B15" s="215">
        <v>1300000</v>
      </c>
      <c r="C15" s="32"/>
      <c r="D15" s="117"/>
      <c r="E15" s="121"/>
      <c r="F15" s="140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14"/>
      <c r="B16" s="215"/>
      <c r="C16" s="32"/>
      <c r="D16" s="118"/>
      <c r="E16" s="138"/>
      <c r="F16" s="14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40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B5+B11-B16-B15</f>
        <v>7886870</v>
      </c>
      <c r="C18" s="32"/>
      <c r="D18" s="117" t="s">
        <v>6</v>
      </c>
      <c r="E18" s="121">
        <f>SUM(E5:E17)</f>
        <v>7886870</v>
      </c>
      <c r="F18" s="140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40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1" t="s">
        <v>12</v>
      </c>
      <c r="B20" s="272"/>
      <c r="C20" s="272"/>
      <c r="D20" s="272"/>
      <c r="E20" s="273"/>
      <c r="F20" s="140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3" t="s">
        <v>63</v>
      </c>
      <c r="B21" s="142">
        <v>34000</v>
      </c>
      <c r="C21" s="139"/>
      <c r="D21" s="139" t="s">
        <v>59</v>
      </c>
      <c r="E21" s="143">
        <v>113230</v>
      </c>
      <c r="F21" s="14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49" t="s">
        <v>84</v>
      </c>
      <c r="B22" s="147">
        <v>50000</v>
      </c>
      <c r="C22" s="148"/>
      <c r="D22" s="146" t="s">
        <v>58</v>
      </c>
      <c r="E22" s="150">
        <v>105110</v>
      </c>
      <c r="F22" s="14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2" t="s">
        <v>53</v>
      </c>
      <c r="B23" s="183">
        <v>60000</v>
      </c>
      <c r="C23" s="184"/>
      <c r="D23" s="185" t="s">
        <v>105</v>
      </c>
      <c r="E23" s="186">
        <v>4460</v>
      </c>
      <c r="F23" s="124"/>
      <c r="G23" s="15"/>
      <c r="H23" s="180"/>
    </row>
    <row r="24" spans="1:28" s="1" customFormat="1" ht="22.5" thickBot="1">
      <c r="A24" s="205" t="s">
        <v>52</v>
      </c>
      <c r="B24" s="206">
        <v>195000</v>
      </c>
      <c r="C24" s="207"/>
      <c r="D24" s="208"/>
      <c r="E24" s="209"/>
      <c r="F24" s="124"/>
      <c r="G24" s="15"/>
      <c r="H24" s="180"/>
    </row>
    <row r="25" spans="1:28" s="1" customFormat="1">
      <c r="B25" s="23"/>
      <c r="E25" s="15"/>
      <c r="F25" s="15"/>
      <c r="G25" s="15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1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2022-06-28T18:03:14Z</dcterms:modified>
</cp:coreProperties>
</file>