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3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G30" i="19" l="1"/>
  <c r="B11" i="10" l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<sst xmlns="http://schemas.openxmlformats.org/spreadsheetml/2006/main" count="464" uniqueCount="269">
  <si>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</si>
  <si>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</si>
  <si>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</si>
  <si>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</si>
  <si>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</si>
  <si>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</si>
  <si>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</si>
  <si>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</si>
  <si>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</si>
  <si>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</si>
  <si>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</si>
  <si>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</si>
  <si>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</si>
  <si>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</si>
  <si>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</si>
  <si>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</si>
  <si>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</si>
  <si>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</si>
  <si>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</si>
  <si>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</si>
  <si>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</si>
  <si>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</si>
  <si>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</si>
  <si>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</si>
  <si>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</si>
  <si>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</si>
  <si>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</si>
  <si>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</si>
  <si>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</si>
  <si>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</si>
  <si>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</si>
  <si>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</si>
  <si>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</si>
  <si>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</si>
  <si>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</si>
  <si>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</si>
  <si>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</si>
  <si>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</si>
  <si>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</si>
  <si>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</si>
  <si>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</si>
  <si>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</si>
  <si>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</si>
  <si>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</si>
  <si>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</si>
  <si>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</si>
  <si>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</si>
  <si>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</si>
  <si>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</si>
  <si>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</si>
  <si>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</si>
  <si>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</si>
  <si>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</si>
  <si>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</si>
  <si>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</si>
  <si>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</si>
  <si>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</si>
  <si>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</si>
  <si>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</si>
  <si>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</si>
  <si>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</si>
  <si>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</si>
  <si>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</si>
  <si>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</si>
  <si>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</si>
  <si>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</si>
  <si>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</si>
  <si>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</si>
  <si>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</si>
  <si>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</si>
  <si>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</si>
  <si>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</si>
  <si>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</si>
  <si>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</si>
  <si>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</si>
  <si>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</si>
  <si>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</si>
  <si>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</si>
  <si>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</si>
  <si>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</si>
  <si>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</si>
  <si>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</si>
  <si>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</si>
  <si>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</si>
  <si>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</si>
  <si>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</si>
  <si>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</si>
  <si>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</si>
  <si>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</si>
  <si>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</si>
  <si>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</si>
  <si>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</si>
  <si>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</si>
  <si>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</si>
  <si>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</si>
  <si>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</si>
  <si>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</si>
  <si>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</si>
  <si>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</si>
  <si>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</si>
  <si>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</si>
  <si>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</si>
  <si>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</si>
  <si>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</si>
  <si>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</si>
  <si>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</si>
  <si>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</si>
  <si>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</si>
  <si>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</si>
  <si>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</si>
  <si>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</si>
  <si>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</si>
  <si>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</si>
  <si>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</si>
  <si>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</si>
  <si>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</si>
  <si>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</si>
  <si>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</si>
  <si>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</si>
  <si>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</si>
  <si>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</si>
  <si>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</si>
  <si>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</si>
  <si>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</si>
  <si>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</si>
  <si>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</si>
  <si>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</si>
  <si>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</si>
  <si>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</si>
  <si>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</si>
  <si>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</si>
  <si>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</si>
  <si>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</si>
  <si>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</si>
  <si>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</si>
  <si>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</si>
  <si>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</si>
  <si>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</si>
  <si>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</si>
  <si>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</si>
  <si>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</si>
  <si>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</si>
  <si>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</si>
  <si>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</si>
  <si>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</si>
  <si>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</si>
  <si>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</si>
  <si>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</si>
  <si>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</si>
  <si>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</si>
  <si>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</si>
  <si>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</si>
  <si>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</si>
  <si>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</si>
  <si>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</si>
  <si>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</si>
  <si>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</si>
  <si>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</si>
  <si>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</si>
  <si>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</si>
  <si>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</si>
  <si>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</si>
  <si>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</si>
  <si>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</si>
  <si>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</si>
  <si>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</si>
  <si>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</si>
  <si>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</si>
  <si>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</si>
  <si>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</si>
  <si>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</si>
  <si>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</si>
  <si>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</si>
  <si>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</si>
  <si>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</si>
  <si>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</si>
  <si>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</si>
  <si>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</si>
  <si>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</si>
  <si>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</si>
  <si>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</si>
  <si>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</si>
  <si>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</si>
  <si>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</si>
  <si>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</si>
  <si>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</si>
  <si>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</si>
  <si>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</si>
  <si>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BRM cost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</si>
  <si>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</si>
  <si>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</si>
  <si>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</si>
  <si>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</si>
  <si>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</si>
  <si>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</si>
  <si>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</si>
  <si>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</si>
  <si>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</si>
  <si>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</si>
  <si>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</si>
  <si>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</si>
  <si>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</si>
  <si>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D=S.S Traders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</si>
  <si>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</si>
  <si>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</si>
  <si>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</si>
  <si>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</si>
  <si>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</si>
  <si>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</si>
  <si>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</si>
  <si>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</si>
  <si>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</si>
  <si>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</si>
  <si>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</si>
  <si>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</si>
  <si>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</si>
  <si>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</si>
  <si>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</si>
  <si>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</si>
  <si>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</si>
  <si>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</si>
  <si>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</si>
  <si>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</si>
  <si>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</si>
  <si>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</si>
  <si>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</si>
  <si>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</si>
  <si>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</si>
  <si>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</si>
  <si>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</si>
  <si>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</si>
  <si>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</si>
  <si>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</si>
  <si>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</si>
  <si>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</si>
  <si>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</si>
  <si>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</si>
  <si>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</si>
  <si>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</si>
  <si>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</si>
  <si>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</si>
  <si>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</si>
  <si>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</si>
  <si>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</si>
  <si>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</si>
  <si>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</si>
  <si>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</si>
  <si>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</si>
  <si>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</si>
  <si>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</si>
  <si>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</si>
  <si>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</si>
  <si>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</si>
  <si>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A.M Tipu Boss(+)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</si>
  <si>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</si>
  <si>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</si>
  <si>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</si>
  <si>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</si>
  <si>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</si>
  <si>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</si>
  <si>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</si>
  <si>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</si>
  <si>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</si>
  <si>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Date:03.09.2022</t>
  </si>
  <si>
    <t>ZFold4</t>
  </si>
  <si>
    <t>August Adjusted</t>
  </si>
  <si>
    <t>Fold 4</t>
  </si>
  <si>
    <t>bKash Babu Fold 4</t>
  </si>
  <si>
    <t>bKash Babu   (40*12600)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</si>
</sst>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0"/>
      <c r="B1" s="390"/>
      <c r="C1" s="390"/>
      <c r="D1" s="390"/>
      <c r="E1" s="390"/>
      <c r="F1" s="390"/>
    </row>
    <row r="2" spans="1:8" ht="20.25">
      <c r="A2" s="391"/>
      <c r="B2" s="388" t="s">
        <v>14</v>
      </c>
      <c r="C2" s="388"/>
      <c r="D2" s="388"/>
      <c r="E2" s="388"/>
    </row>
    <row r="3" spans="1:8" ht="16.5" customHeight="1">
      <c r="A3" s="391"/>
      <c r="B3" s="389" t="s">
        <v>42</v>
      </c>
      <c r="C3" s="389"/>
      <c r="D3" s="389"/>
      <c r="E3" s="389"/>
    </row>
    <row r="4" spans="1:8" ht="15.75" customHeight="1">
      <c r="A4" s="391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91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1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9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1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9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1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91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9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1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20" sqref="H2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0"/>
      <c r="B1" s="390"/>
      <c r="C1" s="390"/>
      <c r="D1" s="390"/>
      <c r="E1" s="390"/>
      <c r="F1" s="390"/>
    </row>
    <row r="2" spans="1:9" ht="20.25">
      <c r="A2" s="391"/>
      <c r="B2" s="388" t="s">
        <v>14</v>
      </c>
      <c r="C2" s="388"/>
      <c r="D2" s="388"/>
      <c r="E2" s="388"/>
    </row>
    <row r="3" spans="1:9" ht="16.5" customHeight="1">
      <c r="A3" s="391"/>
      <c r="B3" s="389" t="s">
        <v>256</v>
      </c>
      <c r="C3" s="389"/>
      <c r="D3" s="389"/>
      <c r="E3" s="389"/>
    </row>
    <row r="4" spans="1:9" ht="15.75" customHeight="1">
      <c r="A4" s="391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391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391"/>
      <c r="B6" s="26" t="s">
        <v>255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391"/>
      <c r="B7" s="26" t="s">
        <v>262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391"/>
      <c r="B8" s="26"/>
      <c r="C8" s="224"/>
      <c r="D8" s="224"/>
      <c r="E8" s="225">
        <f>E7+C8-D8</f>
        <v>0</v>
      </c>
      <c r="F8" s="2"/>
      <c r="G8" s="2"/>
      <c r="H8" s="21"/>
      <c r="I8" s="21"/>
    </row>
    <row r="9" spans="1:9">
      <c r="A9" s="391"/>
      <c r="B9" s="26"/>
      <c r="C9" s="224"/>
      <c r="D9" s="224"/>
      <c r="E9" s="225">
        <f t="shared" si="0"/>
        <v>0</v>
      </c>
      <c r="F9" s="2"/>
      <c r="G9" s="2"/>
      <c r="H9" s="21"/>
      <c r="I9" s="21"/>
    </row>
    <row r="10" spans="1:9">
      <c r="A10" s="391"/>
      <c r="B10" s="26"/>
      <c r="C10" s="226"/>
      <c r="D10" s="226"/>
      <c r="E10" s="225">
        <f t="shared" si="0"/>
        <v>0</v>
      </c>
      <c r="F10" s="2"/>
      <c r="G10" s="2"/>
      <c r="H10" s="21"/>
      <c r="I10" s="21"/>
    </row>
    <row r="11" spans="1:9">
      <c r="A11" s="391"/>
      <c r="B11" s="26"/>
      <c r="C11" s="224"/>
      <c r="D11" s="224"/>
      <c r="E11" s="225">
        <f t="shared" si="0"/>
        <v>0</v>
      </c>
      <c r="F11" s="2"/>
      <c r="G11" s="2"/>
      <c r="H11" s="21"/>
      <c r="I11" s="21"/>
    </row>
    <row r="12" spans="1:9">
      <c r="A12" s="391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391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391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391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391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391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391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391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391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391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391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391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391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391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391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391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391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391"/>
      <c r="B29" s="26"/>
      <c r="C29" s="224"/>
      <c r="D29" s="224"/>
      <c r="E29" s="225">
        <f t="shared" si="0"/>
        <v>0</v>
      </c>
      <c r="F29" s="392"/>
      <c r="G29" s="393"/>
      <c r="H29" s="21"/>
      <c r="I29" s="21"/>
    </row>
    <row r="30" spans="1:9">
      <c r="A30" s="391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391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391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391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391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391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391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391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391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391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391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391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391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391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391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391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391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391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391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391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391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391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391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391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391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391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391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391"/>
      <c r="B57" s="26"/>
      <c r="C57" s="224"/>
      <c r="D57" s="224"/>
      <c r="E57" s="225">
        <f t="shared" si="0"/>
        <v>0</v>
      </c>
      <c r="F57" s="2"/>
    </row>
    <row r="58" spans="1:9">
      <c r="A58" s="391"/>
      <c r="B58" s="26"/>
      <c r="C58" s="224"/>
      <c r="D58" s="224"/>
      <c r="E58" s="225">
        <f t="shared" si="0"/>
        <v>0</v>
      </c>
      <c r="F58" s="2"/>
    </row>
    <row r="59" spans="1:9">
      <c r="A59" s="391"/>
      <c r="B59" s="26"/>
      <c r="C59" s="224"/>
      <c r="D59" s="224"/>
      <c r="E59" s="225">
        <f t="shared" si="0"/>
        <v>0</v>
      </c>
      <c r="F59" s="2"/>
    </row>
    <row r="60" spans="1:9">
      <c r="A60" s="391"/>
      <c r="B60" s="26"/>
      <c r="C60" s="224"/>
      <c r="D60" s="224"/>
      <c r="E60" s="225">
        <f t="shared" si="0"/>
        <v>0</v>
      </c>
      <c r="F60" s="2"/>
    </row>
    <row r="61" spans="1:9">
      <c r="A61" s="391"/>
      <c r="B61" s="26"/>
      <c r="C61" s="224"/>
      <c r="D61" s="224"/>
      <c r="E61" s="225">
        <f t="shared" si="0"/>
        <v>0</v>
      </c>
      <c r="F61" s="2"/>
    </row>
    <row r="62" spans="1:9">
      <c r="A62" s="391"/>
      <c r="B62" s="26"/>
      <c r="C62" s="224"/>
      <c r="D62" s="224"/>
      <c r="E62" s="225">
        <f t="shared" si="0"/>
        <v>0</v>
      </c>
      <c r="F62" s="2"/>
    </row>
    <row r="63" spans="1:9">
      <c r="A63" s="391"/>
      <c r="B63" s="26"/>
      <c r="C63" s="224"/>
      <c r="D63" s="224"/>
      <c r="E63" s="225">
        <f t="shared" si="0"/>
        <v>0</v>
      </c>
      <c r="F63" s="2"/>
    </row>
    <row r="64" spans="1:9">
      <c r="A64" s="391"/>
      <c r="B64" s="26"/>
      <c r="C64" s="224"/>
      <c r="D64" s="224"/>
      <c r="E64" s="225">
        <f t="shared" si="0"/>
        <v>0</v>
      </c>
      <c r="F64" s="2"/>
    </row>
    <row r="65" spans="1:7">
      <c r="A65" s="391"/>
      <c r="B65" s="26"/>
      <c r="C65" s="224"/>
      <c r="D65" s="224"/>
      <c r="E65" s="225">
        <f t="shared" si="0"/>
        <v>0</v>
      </c>
      <c r="F65" s="2"/>
    </row>
    <row r="66" spans="1:7">
      <c r="A66" s="391"/>
      <c r="B66" s="26"/>
      <c r="C66" s="224"/>
      <c r="D66" s="224"/>
      <c r="E66" s="225">
        <f t="shared" si="0"/>
        <v>0</v>
      </c>
      <c r="F66" s="2"/>
    </row>
    <row r="67" spans="1:7">
      <c r="A67" s="391"/>
      <c r="B67" s="26"/>
      <c r="C67" s="224"/>
      <c r="D67" s="224"/>
      <c r="E67" s="225">
        <f t="shared" si="0"/>
        <v>0</v>
      </c>
      <c r="F67" s="2"/>
    </row>
    <row r="68" spans="1:7">
      <c r="A68" s="391"/>
      <c r="B68" s="26"/>
      <c r="C68" s="224"/>
      <c r="D68" s="224"/>
      <c r="E68" s="225">
        <f t="shared" si="0"/>
        <v>0</v>
      </c>
      <c r="F68" s="2"/>
    </row>
    <row r="69" spans="1:7">
      <c r="A69" s="391"/>
      <c r="B69" s="26"/>
      <c r="C69" s="224"/>
      <c r="D69" s="224"/>
      <c r="E69" s="225">
        <f t="shared" si="0"/>
        <v>0</v>
      </c>
      <c r="F69" s="2"/>
    </row>
    <row r="70" spans="1:7">
      <c r="A70" s="391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391"/>
      <c r="B71" s="26"/>
      <c r="C71" s="224"/>
      <c r="D71" s="224"/>
      <c r="E71" s="225">
        <f t="shared" si="1"/>
        <v>0</v>
      </c>
      <c r="F71" s="2"/>
    </row>
    <row r="72" spans="1:7">
      <c r="A72" s="391"/>
      <c r="B72" s="26"/>
      <c r="C72" s="224"/>
      <c r="D72" s="224"/>
      <c r="E72" s="225">
        <f t="shared" si="1"/>
        <v>0</v>
      </c>
      <c r="F72" s="2"/>
    </row>
    <row r="73" spans="1:7">
      <c r="A73" s="391"/>
      <c r="B73" s="26"/>
      <c r="C73" s="224"/>
      <c r="D73" s="224"/>
      <c r="E73" s="225">
        <f t="shared" si="1"/>
        <v>0</v>
      </c>
      <c r="F73" s="2"/>
    </row>
    <row r="74" spans="1:7">
      <c r="A74" s="391"/>
      <c r="B74" s="26"/>
      <c r="C74" s="224"/>
      <c r="D74" s="224"/>
      <c r="E74" s="225">
        <f t="shared" si="1"/>
        <v>0</v>
      </c>
      <c r="F74" s="2"/>
    </row>
    <row r="75" spans="1:7">
      <c r="A75" s="391"/>
      <c r="B75" s="26"/>
      <c r="C75" s="224"/>
      <c r="D75" s="224"/>
      <c r="E75" s="225">
        <f t="shared" si="1"/>
        <v>0</v>
      </c>
      <c r="F75" s="2"/>
    </row>
    <row r="76" spans="1:7">
      <c r="A76" s="391"/>
      <c r="B76" s="26"/>
      <c r="C76" s="224"/>
      <c r="D76" s="224"/>
      <c r="E76" s="225">
        <f t="shared" si="1"/>
        <v>0</v>
      </c>
      <c r="F76" s="2"/>
    </row>
    <row r="77" spans="1:7">
      <c r="A77" s="391"/>
      <c r="B77" s="26"/>
      <c r="C77" s="224"/>
      <c r="D77" s="224"/>
      <c r="E77" s="225">
        <f t="shared" si="1"/>
        <v>0</v>
      </c>
      <c r="F77" s="2"/>
    </row>
    <row r="78" spans="1:7">
      <c r="A78" s="391"/>
      <c r="B78" s="26"/>
      <c r="C78" s="224"/>
      <c r="D78" s="224"/>
      <c r="E78" s="225">
        <f t="shared" si="1"/>
        <v>0</v>
      </c>
      <c r="F78" s="2"/>
    </row>
    <row r="79" spans="1:7">
      <c r="A79" s="391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391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391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391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391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4" t="s">
        <v>14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4" s="60" customFormat="1" ht="18">
      <c r="A2" s="395" t="s">
        <v>62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24" s="61" customFormat="1" ht="16.5" thickBot="1">
      <c r="A3" s="396" t="s">
        <v>257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8"/>
      <c r="S3" s="45"/>
      <c r="T3" s="7"/>
      <c r="U3" s="7"/>
      <c r="V3" s="7"/>
      <c r="W3" s="7"/>
      <c r="X3" s="16"/>
    </row>
    <row r="4" spans="1:24" s="62" customFormat="1" ht="12.75" customHeight="1">
      <c r="A4" s="399" t="s">
        <v>27</v>
      </c>
      <c r="B4" s="401" t="s">
        <v>28</v>
      </c>
      <c r="C4" s="403" t="s">
        <v>29</v>
      </c>
      <c r="D4" s="403" t="s">
        <v>30</v>
      </c>
      <c r="E4" s="403" t="s">
        <v>31</v>
      </c>
      <c r="F4" s="403" t="s">
        <v>204</v>
      </c>
      <c r="G4" s="403" t="s">
        <v>32</v>
      </c>
      <c r="H4" s="403" t="s">
        <v>148</v>
      </c>
      <c r="I4" s="403" t="s">
        <v>147</v>
      </c>
      <c r="J4" s="403" t="s">
        <v>33</v>
      </c>
      <c r="K4" s="403" t="s">
        <v>34</v>
      </c>
      <c r="L4" s="403" t="s">
        <v>101</v>
      </c>
      <c r="M4" s="403" t="s">
        <v>188</v>
      </c>
      <c r="N4" s="403" t="s">
        <v>35</v>
      </c>
      <c r="O4" s="407" t="s">
        <v>110</v>
      </c>
      <c r="P4" s="405" t="s">
        <v>209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0"/>
      <c r="B5" s="402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8"/>
      <c r="P5" s="406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255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/>
      <c r="N6" s="106"/>
      <c r="O6" s="71"/>
      <c r="P6" s="73"/>
      <c r="Q6" s="74">
        <f t="shared" ref="Q6:Q36" si="0">SUM(B6:P6)</f>
        <v>5440</v>
      </c>
      <c r="R6" s="75"/>
      <c r="S6" s="76"/>
      <c r="T6" s="32"/>
      <c r="U6" s="5"/>
      <c r="V6" s="32"/>
      <c r="W6" s="5"/>
    </row>
    <row r="7" spans="1:24" s="13" customFormat="1">
      <c r="A7" s="69" t="s">
        <v>262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/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/>
      <c r="B9" s="77"/>
      <c r="C9" s="70"/>
      <c r="D9" s="78"/>
      <c r="E9" s="78"/>
      <c r="F9" s="78"/>
      <c r="G9" s="78"/>
      <c r="H9" s="78"/>
      <c r="I9" s="78"/>
      <c r="J9" s="79"/>
      <c r="K9" s="78"/>
      <c r="L9" s="78"/>
      <c r="M9" s="78"/>
      <c r="N9" s="107"/>
      <c r="O9" s="78"/>
      <c r="P9" s="80"/>
      <c r="Q9" s="74">
        <f t="shared" si="0"/>
        <v>0</v>
      </c>
      <c r="R9" s="75"/>
      <c r="S9" s="9"/>
      <c r="T9" s="9"/>
      <c r="U9" s="32"/>
      <c r="V9" s="32"/>
      <c r="W9" s="32"/>
    </row>
    <row r="10" spans="1:24" s="13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107"/>
      <c r="O10" s="78"/>
      <c r="P10" s="80"/>
      <c r="Q10" s="74">
        <f t="shared" si="0"/>
        <v>0</v>
      </c>
      <c r="R10" s="75"/>
      <c r="S10" s="32"/>
      <c r="T10" s="32"/>
      <c r="U10" s="5"/>
      <c r="V10" s="32"/>
      <c r="W10" s="5"/>
    </row>
    <row r="11" spans="1:24" s="13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07"/>
      <c r="O11" s="78"/>
      <c r="P11" s="80"/>
      <c r="Q11" s="74">
        <f t="shared" si="0"/>
        <v>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1200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100</v>
      </c>
      <c r="F37" s="94">
        <f t="shared" si="1"/>
        <v>0</v>
      </c>
      <c r="G37" s="94">
        <f>SUM(G6:G36)</f>
        <v>0</v>
      </c>
      <c r="H37" s="94">
        <f t="shared" si="1"/>
        <v>1300</v>
      </c>
      <c r="I37" s="94">
        <f t="shared" si="1"/>
        <v>0</v>
      </c>
      <c r="J37" s="94">
        <f t="shared" si="1"/>
        <v>70</v>
      </c>
      <c r="K37" s="94">
        <f t="shared" si="1"/>
        <v>4000</v>
      </c>
      <c r="L37" s="94">
        <f t="shared" si="1"/>
        <v>0</v>
      </c>
      <c r="M37" s="94">
        <f t="shared" si="1"/>
        <v>0</v>
      </c>
      <c r="N37" s="110">
        <f t="shared" si="1"/>
        <v>0</v>
      </c>
      <c r="O37" s="94">
        <f t="shared" si="1"/>
        <v>0</v>
      </c>
      <c r="P37" s="95">
        <f t="shared" si="1"/>
        <v>0</v>
      </c>
      <c r="Q37" s="96">
        <f>SUM(Q6:Q36)</f>
        <v>6670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8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4" t="s">
        <v>14</v>
      </c>
      <c r="B1" s="415"/>
      <c r="C1" s="415"/>
      <c r="D1" s="415"/>
      <c r="E1" s="415"/>
      <c r="F1" s="416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7" t="s">
        <v>258</v>
      </c>
      <c r="B2" s="418"/>
      <c r="C2" s="418"/>
      <c r="D2" s="418"/>
      <c r="E2" s="418"/>
      <c r="F2" s="419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0" t="s">
        <v>61</v>
      </c>
      <c r="B3" s="421"/>
      <c r="C3" s="421"/>
      <c r="D3" s="421"/>
      <c r="E3" s="421"/>
      <c r="F3" s="422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255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262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/>
      <c r="B7" s="44"/>
      <c r="C7" s="47"/>
      <c r="D7" s="44"/>
      <c r="E7" s="44">
        <f t="shared" si="0"/>
        <v>0</v>
      </c>
      <c r="F7" s="167"/>
      <c r="G7" s="142" t="s">
        <v>261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/>
      <c r="B8" s="44"/>
      <c r="C8" s="47"/>
      <c r="D8" s="44"/>
      <c r="E8" s="44">
        <f t="shared" si="0"/>
        <v>0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/>
      <c r="B9" s="44"/>
      <c r="C9" s="47"/>
      <c r="D9" s="44"/>
      <c r="E9" s="44">
        <f t="shared" si="0"/>
        <v>0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/>
      <c r="B10" s="44"/>
      <c r="C10" s="47"/>
      <c r="D10" s="44"/>
      <c r="E10" s="44">
        <f t="shared" si="0"/>
        <v>0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374150</v>
      </c>
      <c r="C33" s="229">
        <f>SUM(C5:C32)</f>
        <v>318020</v>
      </c>
      <c r="D33" s="228">
        <f>SUM(D5:D32)</f>
        <v>7350</v>
      </c>
      <c r="E33" s="228">
        <f>SUM(E5:E32)</f>
        <v>325370</v>
      </c>
      <c r="F33" s="228">
        <f>B33-E33</f>
        <v>48780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1" t="s">
        <v>19</v>
      </c>
      <c r="C35" s="411"/>
      <c r="D35" s="411"/>
      <c r="E35" s="411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3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255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6230</v>
      </c>
      <c r="E41" s="168" t="s">
        <v>183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4" t="s">
        <v>178</v>
      </c>
      <c r="D42" s="197">
        <v>5000</v>
      </c>
      <c r="E42" s="167" t="s">
        <v>262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221</v>
      </c>
      <c r="F43" s="125"/>
      <c r="G43" s="412"/>
      <c r="H43" s="412"/>
      <c r="I43" s="412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207</v>
      </c>
      <c r="D44" s="197">
        <v>500</v>
      </c>
      <c r="E44" s="167" t="s">
        <v>262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5" t="s">
        <v>105</v>
      </c>
      <c r="C46" s="280"/>
      <c r="D46" s="336">
        <v>85100</v>
      </c>
      <c r="E46" s="281" t="s">
        <v>205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224</v>
      </c>
      <c r="B47" s="286" t="s">
        <v>179</v>
      </c>
      <c r="C47" s="283"/>
      <c r="D47" s="284">
        <v>146300</v>
      </c>
      <c r="E47" s="288" t="s">
        <v>223</v>
      </c>
      <c r="F47" s="123"/>
      <c r="G47" s="178" t="s">
        <v>118</v>
      </c>
      <c r="H47" s="50" t="s">
        <v>119</v>
      </c>
      <c r="I47" s="47">
        <v>12700</v>
      </c>
      <c r="J47" s="47" t="s">
        <v>208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185</v>
      </c>
      <c r="B48" s="287" t="s">
        <v>186</v>
      </c>
      <c r="C48" s="283"/>
      <c r="D48" s="284">
        <v>76566</v>
      </c>
      <c r="E48" s="285" t="s">
        <v>244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185</v>
      </c>
      <c r="B49" s="286" t="s">
        <v>70</v>
      </c>
      <c r="C49" s="283"/>
      <c r="D49" s="284">
        <v>99850</v>
      </c>
      <c r="E49" s="285" t="s">
        <v>244</v>
      </c>
      <c r="F49" s="123"/>
      <c r="G49" s="178" t="s">
        <v>106</v>
      </c>
      <c r="H49" s="50" t="s">
        <v>107</v>
      </c>
      <c r="I49" s="47">
        <v>20000</v>
      </c>
      <c r="J49" s="162" t="s">
        <v>189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298379</v>
      </c>
      <c r="E50" s="285" t="s">
        <v>245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190</v>
      </c>
      <c r="C51" s="283"/>
      <c r="D51" s="284">
        <v>87193</v>
      </c>
      <c r="E51" s="285" t="s">
        <v>245</v>
      </c>
      <c r="F51" s="123"/>
      <c r="G51" s="178" t="s">
        <v>177</v>
      </c>
      <c r="H51" s="50" t="s">
        <v>178</v>
      </c>
      <c r="I51" s="47">
        <v>20000</v>
      </c>
      <c r="J51" s="162" t="s">
        <v>235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/>
      <c r="B52" s="282"/>
      <c r="C52" s="283"/>
      <c r="D52" s="284"/>
      <c r="E52" s="285"/>
      <c r="F52" s="123"/>
      <c r="G52" s="178" t="s">
        <v>117</v>
      </c>
      <c r="H52" s="50"/>
      <c r="I52" s="47">
        <v>11230</v>
      </c>
      <c r="J52" s="162" t="s">
        <v>221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 t="s">
        <v>122</v>
      </c>
      <c r="H53" s="50" t="s">
        <v>207</v>
      </c>
      <c r="I53" s="47">
        <v>3500</v>
      </c>
      <c r="J53" s="162" t="s">
        <v>215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 t="s">
        <v>105</v>
      </c>
      <c r="H54" s="56"/>
      <c r="I54" s="47">
        <v>85100</v>
      </c>
      <c r="J54" s="162" t="s">
        <v>205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252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179</v>
      </c>
      <c r="H56" s="50"/>
      <c r="I56" s="47">
        <v>146300</v>
      </c>
      <c r="J56" s="111" t="s">
        <v>223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615810</v>
      </c>
      <c r="E57" s="268" t="s">
        <v>262</v>
      </c>
      <c r="F57" s="123"/>
      <c r="G57" s="178" t="s">
        <v>186</v>
      </c>
      <c r="H57" s="50"/>
      <c r="I57" s="47">
        <v>76566</v>
      </c>
      <c r="J57" s="162" t="s">
        <v>244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234</v>
      </c>
      <c r="F58" s="123"/>
      <c r="G58" s="178" t="s">
        <v>70</v>
      </c>
      <c r="H58" s="50"/>
      <c r="I58" s="47">
        <v>99850</v>
      </c>
      <c r="J58" s="162" t="s">
        <v>244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244</v>
      </c>
      <c r="F59" s="123"/>
      <c r="G59" s="178" t="s">
        <v>83</v>
      </c>
      <c r="H59" s="50"/>
      <c r="I59" s="47">
        <v>298379</v>
      </c>
      <c r="J59" s="162" t="s">
        <v>245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197</v>
      </c>
      <c r="B60" s="271" t="s">
        <v>198</v>
      </c>
      <c r="C60" s="266"/>
      <c r="D60" s="267">
        <v>70000</v>
      </c>
      <c r="E60" s="268" t="s">
        <v>235</v>
      </c>
      <c r="F60" s="123"/>
      <c r="G60" s="166" t="s">
        <v>190</v>
      </c>
      <c r="H60" s="51"/>
      <c r="I60" s="160">
        <v>87193</v>
      </c>
      <c r="J60" s="161" t="s">
        <v>245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234</v>
      </c>
      <c r="F61" s="125"/>
      <c r="G61" s="178" t="s">
        <v>75</v>
      </c>
      <c r="H61" s="50"/>
      <c r="I61" s="47">
        <v>590810</v>
      </c>
      <c r="J61" s="162" t="s">
        <v>235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213</v>
      </c>
      <c r="C62" s="266"/>
      <c r="D62" s="267">
        <v>40000</v>
      </c>
      <c r="E62" s="278" t="s">
        <v>212</v>
      </c>
      <c r="F62" s="122"/>
      <c r="G62" s="178" t="s">
        <v>163</v>
      </c>
      <c r="H62" s="50"/>
      <c r="I62" s="47">
        <v>310000</v>
      </c>
      <c r="J62" s="163" t="s">
        <v>234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197</v>
      </c>
      <c r="B63" s="265" t="s">
        <v>237</v>
      </c>
      <c r="C63" s="266"/>
      <c r="D63" s="267">
        <v>110000</v>
      </c>
      <c r="E63" s="269" t="s">
        <v>235</v>
      </c>
      <c r="F63" s="123"/>
      <c r="G63" s="166" t="s">
        <v>93</v>
      </c>
      <c r="H63" s="51"/>
      <c r="I63" s="160">
        <v>245000</v>
      </c>
      <c r="J63" s="161" t="s">
        <v>244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 t="s">
        <v>198</v>
      </c>
      <c r="H64" s="51"/>
      <c r="I64" s="160">
        <v>70000</v>
      </c>
      <c r="J64" s="161" t="s">
        <v>235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234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213</v>
      </c>
      <c r="H66" s="50"/>
      <c r="I66" s="47">
        <v>40000</v>
      </c>
      <c r="J66" s="162" t="s">
        <v>212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237</v>
      </c>
      <c r="H67" s="50"/>
      <c r="I67" s="47">
        <v>110000</v>
      </c>
      <c r="J67" s="162" t="s">
        <v>235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2">
        <v>277643</v>
      </c>
      <c r="E68" s="263" t="s">
        <v>262</v>
      </c>
      <c r="F68" s="123"/>
      <c r="G68" s="178" t="s">
        <v>69</v>
      </c>
      <c r="H68" s="50"/>
      <c r="I68" s="47">
        <v>289103</v>
      </c>
      <c r="J68" s="47" t="s">
        <v>245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2">
        <v>366037</v>
      </c>
      <c r="E69" s="263" t="s">
        <v>223</v>
      </c>
      <c r="F69" s="55"/>
      <c r="G69" s="178" t="s">
        <v>66</v>
      </c>
      <c r="H69" s="50"/>
      <c r="I69" s="47">
        <v>366037</v>
      </c>
      <c r="J69" s="111" t="s">
        <v>223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2">
        <v>565678</v>
      </c>
      <c r="E70" s="263" t="s">
        <v>255</v>
      </c>
      <c r="F70" s="294"/>
      <c r="G70" s="166" t="s">
        <v>78</v>
      </c>
      <c r="H70" s="51"/>
      <c r="I70" s="160">
        <v>569228</v>
      </c>
      <c r="J70" s="161" t="s">
        <v>245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2">
        <v>95565</v>
      </c>
      <c r="E71" s="272" t="s">
        <v>245</v>
      </c>
      <c r="F71" s="294"/>
      <c r="G71" s="299" t="s">
        <v>104</v>
      </c>
      <c r="H71" s="53"/>
      <c r="I71" s="47">
        <v>95565</v>
      </c>
      <c r="J71" s="111" t="s">
        <v>245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2">
        <v>445944</v>
      </c>
      <c r="E72" s="262" t="s">
        <v>262</v>
      </c>
      <c r="F72" s="125"/>
      <c r="G72" s="166" t="s">
        <v>100</v>
      </c>
      <c r="H72" s="51"/>
      <c r="I72" s="160">
        <v>445304</v>
      </c>
      <c r="J72" s="161" t="s">
        <v>252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2">
        <v>393592</v>
      </c>
      <c r="E73" s="263" t="s">
        <v>262</v>
      </c>
      <c r="F73" s="125"/>
      <c r="G73" s="178" t="s">
        <v>82</v>
      </c>
      <c r="H73" s="50"/>
      <c r="I73" s="47">
        <v>433882</v>
      </c>
      <c r="J73" s="162" t="s">
        <v>252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201</v>
      </c>
      <c r="C74" s="260"/>
      <c r="D74" s="332">
        <v>61308</v>
      </c>
      <c r="E74" s="263" t="s">
        <v>199</v>
      </c>
      <c r="F74" s="294"/>
      <c r="G74" s="166" t="s">
        <v>201</v>
      </c>
      <c r="H74" s="51"/>
      <c r="I74" s="160">
        <v>61308</v>
      </c>
      <c r="J74" s="161" t="s">
        <v>199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2"/>
      <c r="E75" s="263"/>
      <c r="F75" s="294"/>
      <c r="G75" s="178" t="s">
        <v>239</v>
      </c>
      <c r="H75" s="50" t="s">
        <v>240</v>
      </c>
      <c r="I75" s="47">
        <v>9000</v>
      </c>
      <c r="J75" s="111" t="s">
        <v>235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211</v>
      </c>
      <c r="H77" s="50"/>
      <c r="I77" s="47">
        <v>496960</v>
      </c>
      <c r="J77" s="162" t="s">
        <v>208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254</v>
      </c>
      <c r="H78" s="50" t="s">
        <v>216</v>
      </c>
      <c r="I78" s="47">
        <v>12100</v>
      </c>
      <c r="J78" s="162" t="s">
        <v>235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217</v>
      </c>
      <c r="H81" s="50" t="s">
        <v>216</v>
      </c>
      <c r="I81" s="47">
        <v>17000</v>
      </c>
      <c r="J81" s="162" t="s">
        <v>252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238</v>
      </c>
      <c r="B82" s="49" t="s">
        <v>239</v>
      </c>
      <c r="C82" s="111" t="s">
        <v>240</v>
      </c>
      <c r="D82" s="199">
        <v>9000</v>
      </c>
      <c r="E82" s="169" t="s">
        <v>235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7"/>
      <c r="B83" s="372" t="s">
        <v>211</v>
      </c>
      <c r="C83" s="369" t="s">
        <v>266</v>
      </c>
      <c r="D83" s="370">
        <v>222000</v>
      </c>
      <c r="E83" s="371" t="s">
        <v>262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7"/>
      <c r="B84" s="372" t="s">
        <v>211</v>
      </c>
      <c r="C84" s="369"/>
      <c r="D84" s="370">
        <v>496960</v>
      </c>
      <c r="E84" s="371" t="s">
        <v>208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7" t="s">
        <v>219</v>
      </c>
      <c r="B85" s="368" t="s">
        <v>254</v>
      </c>
      <c r="C85" s="369" t="s">
        <v>216</v>
      </c>
      <c r="D85" s="370">
        <v>12100</v>
      </c>
      <c r="E85" s="371" t="s">
        <v>235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79" t="s">
        <v>218</v>
      </c>
      <c r="B88" s="380" t="s">
        <v>217</v>
      </c>
      <c r="C88" s="369" t="s">
        <v>216</v>
      </c>
      <c r="D88" s="370">
        <v>17000</v>
      </c>
      <c r="E88" s="371" t="s">
        <v>252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3" t="s">
        <v>225</v>
      </c>
      <c r="B90" s="259" t="s">
        <v>226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3" t="s">
        <v>227</v>
      </c>
      <c r="B91" s="259" t="s">
        <v>228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226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229</v>
      </c>
      <c r="B93" s="259" t="s">
        <v>230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231</v>
      </c>
      <c r="B94" s="384" t="s">
        <v>232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9" t="s">
        <v>25</v>
      </c>
      <c r="B119" s="410"/>
      <c r="C119" s="413"/>
      <c r="D119" s="201">
        <f>SUM(D37:D118)</f>
        <v>5313285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9" t="s">
        <v>26</v>
      </c>
      <c r="B121" s="410"/>
      <c r="C121" s="410"/>
      <c r="D121" s="201">
        <f>D119+L121</f>
        <v>5313285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5" zoomScaleNormal="100" workbookViewId="0">
      <selection activeCell="G40" sqref="G40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43" t="s">
        <v>84</v>
      </c>
      <c r="B1" s="444"/>
      <c r="C1" s="444"/>
      <c r="D1" s="444"/>
      <c r="E1" s="445"/>
      <c r="F1" s="5"/>
      <c r="G1" s="5"/>
      <c r="H1" s="5"/>
      <c r="I1" s="438"/>
      <c r="J1" s="438"/>
      <c r="K1" s="438"/>
    </row>
    <row r="2" spans="1:18" ht="20.25">
      <c r="A2" s="452" t="s">
        <v>60</v>
      </c>
      <c r="B2" s="453"/>
      <c r="C2" s="453"/>
      <c r="D2" s="453"/>
      <c r="E2" s="454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46" t="s">
        <v>263</v>
      </c>
      <c r="B3" s="447"/>
      <c r="C3" s="447"/>
      <c r="D3" s="447"/>
      <c r="E3" s="448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5" t="s">
        <v>63</v>
      </c>
      <c r="B4" s="456"/>
      <c r="C4" s="456"/>
      <c r="D4" s="456"/>
      <c r="E4" s="457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12873909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3">
        <v>40500</v>
      </c>
      <c r="R5" s="333" t="s">
        <v>180</v>
      </c>
    </row>
    <row r="6" spans="1:18" ht="21.75">
      <c r="A6" s="237" t="s">
        <v>6</v>
      </c>
      <c r="B6" s="222">
        <v>8256</v>
      </c>
      <c r="C6" s="39"/>
      <c r="D6" s="37" t="s">
        <v>236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3">
        <v>35000</v>
      </c>
      <c r="R6" s="333" t="s">
        <v>181</v>
      </c>
    </row>
    <row r="7" spans="1:18" ht="21.75">
      <c r="A7" s="239"/>
      <c r="B7" s="222"/>
      <c r="C7" s="39"/>
      <c r="D7" s="37" t="s">
        <v>64</v>
      </c>
      <c r="E7" s="238">
        <v>36111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3">
        <v>28100</v>
      </c>
      <c r="R7" s="333" t="s">
        <v>182</v>
      </c>
    </row>
    <row r="8" spans="1:18" ht="21.75">
      <c r="A8" s="237"/>
      <c r="B8" s="222"/>
      <c r="C8" s="37"/>
      <c r="D8" s="343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4">
        <f>SUM(Q5:Q7)</f>
        <v>103600</v>
      </c>
      <c r="R8" s="293" t="s">
        <v>4</v>
      </c>
    </row>
    <row r="9" spans="1:18" ht="23.25">
      <c r="A9" s="237" t="s">
        <v>81</v>
      </c>
      <c r="B9" s="222">
        <v>5470</v>
      </c>
      <c r="C9" s="38"/>
      <c r="D9" s="343" t="s">
        <v>11</v>
      </c>
      <c r="E9" s="255">
        <v>5313285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260</v>
      </c>
      <c r="B10" s="222">
        <v>0</v>
      </c>
      <c r="C10" s="38"/>
      <c r="D10" s="343" t="s">
        <v>200</v>
      </c>
      <c r="E10" s="331">
        <v>-3375088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6" t="s">
        <v>103</v>
      </c>
      <c r="B11" s="387">
        <f>B6-B9-B10</f>
        <v>2786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86"/>
      <c r="B13" s="387"/>
      <c r="C13" s="38"/>
      <c r="D13" s="297" t="s">
        <v>124</v>
      </c>
      <c r="E13" s="298">
        <v>26170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220700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253</v>
      </c>
      <c r="B15" s="222">
        <v>700000</v>
      </c>
      <c r="C15" s="38"/>
      <c r="D15" s="297"/>
      <c r="E15" s="298"/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243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15402786</v>
      </c>
      <c r="C17" s="38"/>
      <c r="D17" s="38" t="s">
        <v>7</v>
      </c>
      <c r="E17" s="240">
        <f>SUM(E5:E16)</f>
        <v>15402786</v>
      </c>
      <c r="F17" s="5"/>
      <c r="G17" s="105">
        <f>B17-E17</f>
        <v>0</v>
      </c>
      <c r="H17" s="275"/>
      <c r="I17" s="429" t="s">
        <v>133</v>
      </c>
      <c r="J17" s="429"/>
      <c r="K17" s="429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39" t="s">
        <v>95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9" t="s">
        <v>13</v>
      </c>
      <c r="B19" s="450"/>
      <c r="C19" s="450"/>
      <c r="D19" s="450"/>
      <c r="E19" s="451"/>
      <c r="F19" s="5"/>
      <c r="G19" s="8"/>
      <c r="H19" s="8"/>
      <c r="I19" s="434" t="s">
        <v>156</v>
      </c>
      <c r="J19" s="434"/>
      <c r="K19" s="43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172</v>
      </c>
      <c r="B20" s="328">
        <v>615810</v>
      </c>
      <c r="C20" s="244"/>
      <c r="D20" s="256" t="s">
        <v>167</v>
      </c>
      <c r="E20" s="257">
        <v>565678</v>
      </c>
      <c r="F20" s="5"/>
      <c r="G20" s="16"/>
      <c r="H20" s="16"/>
      <c r="I20" s="431" t="s">
        <v>137</v>
      </c>
      <c r="J20" s="431"/>
      <c r="K20" s="43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214</v>
      </c>
      <c r="B21" s="113">
        <v>40000</v>
      </c>
      <c r="C21" s="37"/>
      <c r="D21" s="233" t="s">
        <v>165</v>
      </c>
      <c r="E21" s="242">
        <v>277643</v>
      </c>
      <c r="G21" s="17"/>
      <c r="H21" s="17"/>
      <c r="I21" s="440" t="s">
        <v>155</v>
      </c>
      <c r="J21" s="441"/>
      <c r="K21" s="44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202</v>
      </c>
      <c r="B22" s="113">
        <v>15312</v>
      </c>
      <c r="C22" s="37"/>
      <c r="D22" s="233" t="s">
        <v>166</v>
      </c>
      <c r="E22" s="242">
        <v>366037</v>
      </c>
      <c r="I22" s="434" t="s">
        <v>158</v>
      </c>
      <c r="J22" s="434"/>
      <c r="K22" s="434"/>
      <c r="L22" s="330">
        <v>20000</v>
      </c>
      <c r="M22" s="330"/>
      <c r="N22" s="7"/>
      <c r="O22" s="7"/>
      <c r="P22" s="7"/>
      <c r="Q22" s="7"/>
      <c r="R22" s="7"/>
    </row>
    <row r="23" spans="1:18" ht="21.75" customHeight="1">
      <c r="A23" s="243" t="s">
        <v>174</v>
      </c>
      <c r="B23" s="113">
        <v>85100</v>
      </c>
      <c r="C23" s="37"/>
      <c r="D23" s="233" t="s">
        <v>169</v>
      </c>
      <c r="E23" s="242">
        <v>445944</v>
      </c>
      <c r="I23" s="426" t="s">
        <v>175</v>
      </c>
      <c r="J23" s="427"/>
      <c r="K23" s="428"/>
      <c r="L23" s="330">
        <v>40000</v>
      </c>
      <c r="M23" s="330"/>
      <c r="N23" s="7"/>
      <c r="O23" s="7"/>
      <c r="P23" s="7"/>
      <c r="Q23" s="7"/>
      <c r="R23" s="7"/>
    </row>
    <row r="24" spans="1:18" ht="21.75" customHeight="1">
      <c r="A24" s="327" t="s">
        <v>233</v>
      </c>
      <c r="B24" s="329">
        <v>146300</v>
      </c>
      <c r="C24" s="37"/>
      <c r="D24" s="295" t="s">
        <v>170</v>
      </c>
      <c r="E24" s="296">
        <v>393592</v>
      </c>
      <c r="I24" s="434" t="s">
        <v>192</v>
      </c>
      <c r="J24" s="434"/>
      <c r="K24" s="434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243" t="s">
        <v>187</v>
      </c>
      <c r="B25" s="113">
        <v>76566</v>
      </c>
      <c r="C25" s="114"/>
      <c r="D25" s="233" t="s">
        <v>168</v>
      </c>
      <c r="E25" s="242">
        <v>95565</v>
      </c>
      <c r="I25" s="434" t="s">
        <v>222</v>
      </c>
      <c r="J25" s="434"/>
      <c r="K25" s="434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38" t="s">
        <v>193</v>
      </c>
      <c r="B26" s="339">
        <v>70000</v>
      </c>
      <c r="C26" s="340"/>
      <c r="D26" s="341" t="s">
        <v>203</v>
      </c>
      <c r="E26" s="342">
        <v>61308</v>
      </c>
      <c r="I26" s="429" t="s">
        <v>159</v>
      </c>
      <c r="J26" s="429"/>
      <c r="K26" s="429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8" t="s">
        <v>242</v>
      </c>
      <c r="B27" s="339">
        <v>70000</v>
      </c>
      <c r="C27" s="340"/>
      <c r="D27" s="341" t="s">
        <v>171</v>
      </c>
      <c r="E27" s="342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241</v>
      </c>
      <c r="B28" s="113">
        <v>110000</v>
      </c>
      <c r="C28" s="114"/>
      <c r="D28" s="233" t="s">
        <v>196</v>
      </c>
      <c r="E28" s="242">
        <v>245000</v>
      </c>
      <c r="I28" s="435" t="s">
        <v>194</v>
      </c>
      <c r="J28" s="436"/>
      <c r="K28" s="436"/>
      <c r="L28" s="436"/>
      <c r="M28" s="437"/>
    </row>
    <row r="29" spans="1:18" ht="20.100000000000001" customHeight="1">
      <c r="A29" s="243" t="s">
        <v>173</v>
      </c>
      <c r="B29" s="113">
        <v>298379</v>
      </c>
      <c r="C29" s="114"/>
      <c r="D29" s="233" t="s">
        <v>206</v>
      </c>
      <c r="E29" s="242">
        <v>69500</v>
      </c>
      <c r="I29" s="432" t="s">
        <v>124</v>
      </c>
      <c r="J29" s="432"/>
      <c r="K29" s="433"/>
      <c r="L29" s="347">
        <v>213170</v>
      </c>
      <c r="M29" s="348"/>
      <c r="N29" s="7"/>
      <c r="O29" s="7"/>
      <c r="P29" s="7"/>
      <c r="Q29" s="7"/>
      <c r="R29" s="7"/>
    </row>
    <row r="30" spans="1:18" s="254" customFormat="1" ht="20.100000000000001" customHeight="1">
      <c r="A30" s="338" t="s">
        <v>191</v>
      </c>
      <c r="B30" s="339">
        <v>87193</v>
      </c>
      <c r="C30" s="340"/>
      <c r="D30" s="341" t="s">
        <v>164</v>
      </c>
      <c r="E30" s="342">
        <v>310000</v>
      </c>
      <c r="I30" s="381"/>
      <c r="J30" s="381"/>
      <c r="K30" s="382"/>
      <c r="L30" s="347"/>
      <c r="M30" s="348"/>
      <c r="N30" s="7"/>
      <c r="O30" s="7"/>
      <c r="P30" s="7"/>
      <c r="Q30" s="7"/>
      <c r="R30" s="7"/>
    </row>
    <row r="31" spans="1:18" ht="21.75">
      <c r="A31" s="243" t="s">
        <v>161</v>
      </c>
      <c r="B31" s="113">
        <v>44100</v>
      </c>
      <c r="C31" s="114"/>
      <c r="D31" s="233" t="s">
        <v>220</v>
      </c>
      <c r="E31" s="242">
        <v>29100</v>
      </c>
      <c r="I31" s="430" t="s">
        <v>150</v>
      </c>
      <c r="J31" s="431"/>
      <c r="K31" s="431"/>
      <c r="L31" s="346">
        <v>79500</v>
      </c>
      <c r="M31" s="346" t="s">
        <v>195</v>
      </c>
      <c r="N31" s="7"/>
      <c r="O31" s="7"/>
      <c r="P31" s="7"/>
      <c r="Q31" s="7"/>
      <c r="R31" s="7"/>
    </row>
    <row r="32" spans="1:18" ht="22.5" thickBot="1">
      <c r="A32" s="469" t="s">
        <v>267</v>
      </c>
      <c r="B32" s="470">
        <v>222000</v>
      </c>
      <c r="C32" s="471"/>
      <c r="D32" s="472" t="s">
        <v>268</v>
      </c>
      <c r="E32" s="473">
        <v>504000</v>
      </c>
      <c r="I32" s="430" t="s">
        <v>150</v>
      </c>
      <c r="J32" s="431"/>
      <c r="K32" s="431"/>
      <c r="L32" s="346">
        <v>47500</v>
      </c>
      <c r="M32" s="346" t="s">
        <v>151</v>
      </c>
      <c r="N32" s="7"/>
      <c r="O32" s="7"/>
      <c r="P32" s="7"/>
      <c r="Q32" s="7"/>
      <c r="R32" s="7"/>
    </row>
    <row r="33" spans="2:18">
      <c r="I33" s="423" t="s">
        <v>150</v>
      </c>
      <c r="J33" s="424"/>
      <c r="K33" s="425"/>
      <c r="L33" s="346">
        <v>50000</v>
      </c>
      <c r="M33" s="346" t="s">
        <v>152</v>
      </c>
      <c r="N33" s="7"/>
      <c r="O33" s="7"/>
      <c r="P33" s="7"/>
      <c r="Q33" s="7"/>
      <c r="R33" s="7"/>
    </row>
    <row r="34" spans="2:18">
      <c r="I34" s="426"/>
      <c r="J34" s="427"/>
      <c r="K34" s="428"/>
      <c r="L34" s="346">
        <v>10000</v>
      </c>
      <c r="M34" s="346"/>
      <c r="N34" s="7"/>
      <c r="O34" s="7"/>
      <c r="P34" s="7"/>
      <c r="Q34" s="7"/>
      <c r="R34" s="7"/>
    </row>
    <row r="35" spans="2:18" ht="15.75">
      <c r="I35" s="429" t="s">
        <v>96</v>
      </c>
      <c r="J35" s="429"/>
      <c r="K35" s="429"/>
      <c r="L35" s="345">
        <f>L29-L31-L32-L33-L34</f>
        <v>26170</v>
      </c>
      <c r="M35" s="345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8" t="s">
        <v>146</v>
      </c>
      <c r="B1" s="459"/>
      <c r="C1" s="246">
        <f>C73+G13+E1</f>
        <v>220700</v>
      </c>
      <c r="D1" s="250"/>
      <c r="E1" s="249"/>
    </row>
    <row r="2" spans="1:12" ht="15">
      <c r="A2" s="249"/>
      <c r="B2" s="249"/>
      <c r="C2" s="249"/>
      <c r="D2" s="249"/>
      <c r="E2" s="249"/>
      <c r="F2" s="374" t="s">
        <v>188</v>
      </c>
      <c r="G2" s="375">
        <v>12400</v>
      </c>
      <c r="H2" s="376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6" t="s">
        <v>259</v>
      </c>
      <c r="G3" s="312">
        <v>166900</v>
      </c>
      <c r="H3" s="357"/>
      <c r="J3" s="462" t="s">
        <v>153</v>
      </c>
      <c r="K3" s="462"/>
      <c r="L3" s="462"/>
    </row>
    <row r="4" spans="1:12">
      <c r="A4" s="24" t="s">
        <v>255</v>
      </c>
      <c r="B4" s="24" t="s">
        <v>162</v>
      </c>
      <c r="C4" s="314">
        <v>0</v>
      </c>
      <c r="D4" s="24"/>
      <c r="E4" s="60"/>
      <c r="F4" s="377"/>
      <c r="G4" s="373"/>
      <c r="H4" s="378"/>
      <c r="I4" s="310"/>
      <c r="J4" s="305" t="s">
        <v>122</v>
      </c>
      <c r="K4" s="306">
        <v>5000</v>
      </c>
      <c r="L4" s="305" t="s">
        <v>120</v>
      </c>
    </row>
    <row r="5" spans="1:12" ht="15">
      <c r="A5" s="24" t="s">
        <v>262</v>
      </c>
      <c r="B5" s="24" t="s">
        <v>264</v>
      </c>
      <c r="C5" s="385">
        <v>20000</v>
      </c>
      <c r="D5" s="24"/>
      <c r="E5" s="60"/>
      <c r="F5" s="356"/>
      <c r="G5" s="312"/>
      <c r="H5" s="357"/>
      <c r="I5" s="310"/>
      <c r="J5" s="305" t="s">
        <v>121</v>
      </c>
      <c r="K5" s="306">
        <v>5000</v>
      </c>
      <c r="L5" s="305" t="s">
        <v>120</v>
      </c>
    </row>
    <row r="6" spans="1:12" ht="15">
      <c r="A6" s="24" t="s">
        <v>262</v>
      </c>
      <c r="B6" s="24" t="s">
        <v>162</v>
      </c>
      <c r="C6" s="385">
        <v>21400</v>
      </c>
      <c r="D6" s="24"/>
      <c r="E6" s="60"/>
      <c r="F6" s="356"/>
      <c r="G6" s="312"/>
      <c r="H6" s="357"/>
      <c r="I6" s="310"/>
      <c r="J6" s="306" t="s">
        <v>122</v>
      </c>
      <c r="K6" s="306">
        <v>8000</v>
      </c>
      <c r="L6" s="306" t="s">
        <v>123</v>
      </c>
    </row>
    <row r="7" spans="1:12" ht="15">
      <c r="A7" s="24"/>
      <c r="B7" s="24"/>
      <c r="C7" s="385"/>
      <c r="D7" s="24"/>
      <c r="E7" s="60"/>
      <c r="F7" s="356"/>
      <c r="G7" s="312"/>
      <c r="H7" s="357"/>
      <c r="I7" s="311"/>
      <c r="J7" s="306" t="s">
        <v>121</v>
      </c>
      <c r="K7" s="306">
        <v>6000</v>
      </c>
      <c r="L7" s="306" t="s">
        <v>125</v>
      </c>
    </row>
    <row r="8" spans="1:12" ht="15">
      <c r="A8" s="24"/>
      <c r="B8" s="24"/>
      <c r="C8" s="385"/>
      <c r="D8" s="24"/>
      <c r="E8" s="60"/>
      <c r="F8" s="356"/>
      <c r="G8" s="312"/>
      <c r="H8" s="357"/>
      <c r="J8" s="306" t="s">
        <v>121</v>
      </c>
      <c r="K8" s="306">
        <v>7000</v>
      </c>
      <c r="L8" s="306" t="s">
        <v>126</v>
      </c>
    </row>
    <row r="9" spans="1:12" ht="15">
      <c r="A9" s="24"/>
      <c r="B9" s="24"/>
      <c r="C9" s="385"/>
      <c r="D9" s="24"/>
      <c r="E9" s="60"/>
      <c r="F9" s="356"/>
      <c r="G9" s="312"/>
      <c r="H9" s="357"/>
      <c r="J9" s="305" t="s">
        <v>117</v>
      </c>
      <c r="K9" s="306">
        <v>2000</v>
      </c>
      <c r="L9" s="305" t="s">
        <v>128</v>
      </c>
    </row>
    <row r="10" spans="1:12" ht="15">
      <c r="A10" s="24"/>
      <c r="B10" s="24"/>
      <c r="C10" s="385"/>
      <c r="D10" s="24"/>
      <c r="E10" s="60"/>
      <c r="F10" s="358" t="s">
        <v>154</v>
      </c>
      <c r="G10" s="313">
        <f>SUM(G2:G9)</f>
        <v>179300</v>
      </c>
      <c r="H10" s="359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85"/>
      <c r="D11" s="24"/>
      <c r="E11" s="60"/>
      <c r="F11" s="360" t="s">
        <v>265</v>
      </c>
      <c r="G11" s="315"/>
      <c r="H11" s="361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85"/>
      <c r="D12" s="24"/>
      <c r="E12" s="60"/>
      <c r="F12" s="362"/>
      <c r="G12" s="302"/>
      <c r="H12" s="363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85"/>
      <c r="D13" s="24"/>
      <c r="E13" s="60"/>
      <c r="F13" s="364"/>
      <c r="G13" s="365">
        <f>G10-G11</f>
        <v>179300</v>
      </c>
      <c r="H13" s="366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85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85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85"/>
      <c r="D16" s="24"/>
      <c r="E16" s="60"/>
      <c r="F16" s="466" t="s">
        <v>246</v>
      </c>
      <c r="G16" s="467"/>
      <c r="H16" s="468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85"/>
      <c r="D17" s="24"/>
      <c r="E17" s="217"/>
      <c r="F17" s="463" t="s">
        <v>247</v>
      </c>
      <c r="G17" s="464"/>
      <c r="H17" s="465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85"/>
      <c r="D18" s="24"/>
      <c r="E18" s="217"/>
      <c r="F18" s="349" t="s">
        <v>122</v>
      </c>
      <c r="G18" s="350">
        <v>26500</v>
      </c>
      <c r="H18" s="349" t="s">
        <v>245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85"/>
      <c r="D19" s="24"/>
      <c r="E19" s="217"/>
      <c r="F19" s="315" t="s">
        <v>121</v>
      </c>
      <c r="G19" s="315">
        <v>39500</v>
      </c>
      <c r="H19" s="315" t="s">
        <v>245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85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85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85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85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85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85"/>
      <c r="D25" s="24"/>
      <c r="E25" s="217"/>
      <c r="F25" s="315"/>
      <c r="G25" s="315"/>
      <c r="H25" s="344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85"/>
      <c r="D26" s="24"/>
      <c r="E26" s="217"/>
      <c r="F26" s="315"/>
      <c r="G26" s="315"/>
      <c r="H26" s="344"/>
    </row>
    <row r="27" spans="1:12">
      <c r="A27" s="24"/>
      <c r="B27" s="24"/>
      <c r="C27" s="385"/>
      <c r="D27" s="24"/>
      <c r="E27" s="217"/>
      <c r="F27" s="352" t="s">
        <v>251</v>
      </c>
      <c r="G27" s="352">
        <v>1600</v>
      </c>
      <c r="H27" s="352" t="s">
        <v>249</v>
      </c>
    </row>
    <row r="28" spans="1:12">
      <c r="A28" s="24"/>
      <c r="B28" s="24"/>
      <c r="C28" s="385"/>
      <c r="D28" s="24"/>
      <c r="E28" s="217"/>
      <c r="F28" s="351" t="s">
        <v>248</v>
      </c>
      <c r="G28" s="352">
        <v>182000</v>
      </c>
      <c r="H28" s="351" t="s">
        <v>249</v>
      </c>
    </row>
    <row r="29" spans="1:12">
      <c r="A29" s="24"/>
      <c r="B29" s="24"/>
      <c r="C29" s="385"/>
      <c r="D29" s="24"/>
      <c r="E29" s="217"/>
      <c r="F29" s="351" t="s">
        <v>250</v>
      </c>
      <c r="G29" s="352">
        <v>3600</v>
      </c>
      <c r="H29" s="351" t="s">
        <v>249</v>
      </c>
    </row>
    <row r="30" spans="1:12" ht="15">
      <c r="A30" s="24"/>
      <c r="B30" s="24"/>
      <c r="C30" s="385"/>
      <c r="D30" s="24"/>
      <c r="E30" s="217"/>
      <c r="F30" s="355" t="s">
        <v>210</v>
      </c>
      <c r="G30" s="355">
        <f>SUM(G18:G29)</f>
        <v>253200</v>
      </c>
      <c r="H30" s="355"/>
    </row>
    <row r="31" spans="1:12">
      <c r="A31" s="24"/>
      <c r="B31" s="24"/>
      <c r="C31" s="385"/>
      <c r="D31" s="24"/>
      <c r="E31" s="217"/>
      <c r="F31" s="7"/>
      <c r="G31" s="7"/>
      <c r="H31" s="7"/>
    </row>
    <row r="32" spans="1:12">
      <c r="A32" s="24"/>
      <c r="B32" s="24"/>
      <c r="C32" s="337"/>
      <c r="D32" s="24"/>
      <c r="E32" s="217"/>
      <c r="F32" s="7"/>
      <c r="G32" s="7"/>
      <c r="H32" s="7"/>
    </row>
    <row r="33" spans="1:5">
      <c r="A33" s="24"/>
      <c r="B33" s="24"/>
      <c r="C33" s="337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60" t="s">
        <v>73</v>
      </c>
      <c r="B73" s="461"/>
      <c r="C73" s="273">
        <f>SUM(C4:C72)</f>
        <v>41400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2022-09-03T17:35:49Z</dcterms:modified>
</cp:coreProperties>
</file>