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30.05.2022\"/>
    </mc:Choice>
  </mc:AlternateContent>
  <bookViews>
    <workbookView xWindow="-120" yWindow="-120" windowWidth="20730" windowHeight="11310" tabRatio="599" firstSheet="1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K26" authorId="0" shapeId="0">
      <text>
        <r>
          <rPr>
            <b/>
            <sz val="9"/>
            <color indexed="81"/>
            <rFont val="Tahoma"/>
            <family val="2"/>
          </rPr>
          <t>Noor Telecom Target Achivement</t>
        </r>
      </text>
    </comment>
  </commentList>
</comments>
</file>

<file path=xl/sharedStrings.xml><?xml version="1.0" encoding="utf-8"?>
<sst xmlns="http://schemas.openxmlformats.org/spreadsheetml/2006/main" count="183" uniqueCount="125">
  <si>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</si>
  <si>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</si>
  <si>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</si>
  <si>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</si>
  <si>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</si>
  <si>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</si>
  <si>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</si>
  <si>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</si>
  <si>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</si>
  <si>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</si>
  <si>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</si>
  <si>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</si>
  <si>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</si>
  <si>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</si>
  <si>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</si>
  <si>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</si>
  <si>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</si>
  <si>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</si>
  <si>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</si>
  <si>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</si>
  <si>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</si>
  <si>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</si>
  <si>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</si>
  <si>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</si>
  <si>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</si>
  <si>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</si>
  <si>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</si>
  <si>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</si>
  <si>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</si>
  <si>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</si>
  <si>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</si>
  <si>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</si>
  <si>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</si>
  <si>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</si>
  <si>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</si>
  <si>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</si>
  <si>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</si>
  <si>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</si>
  <si>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</si>
  <si>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</si>
  <si>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</si>
  <si>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</si>
  <si>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</si>
  <si>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</si>
  <si>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</si>
  <si>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</si>
  <si>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</si>
  <si>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</si>
  <si>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</si>
  <si>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</si>
  <si>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</si>
  <si>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</si>
  <si>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</si>
  <si>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</si>
  <si>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</si>
  <si>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</si>
  <si>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</si>
  <si>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</si>
  <si>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</si>
  <si>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</si>
  <si>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</si>
  <si>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</si>
  <si>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</si>
  <si>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</si>
  <si>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</si>
  <si>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</si>
  <si>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</si>
  <si>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</si>
  <si>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</si>
  <si>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</si>
  <si>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</si>
  <si>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</si>
  <si>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</si>
  <si>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</si>
  <si>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</si>
  <si>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</si>
  <si>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</si>
  <si>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</si>
  <si>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</si>
  <si>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</si>
  <si>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</si>
  <si>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</si>
  <si>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</si>
  <si>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</si>
  <si>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</si>
  <si>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</si>
  <si>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</si>
  <si>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</si>
  <si>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</si>
  <si>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</si>
  <si>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</si>
  <si>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</si>
  <si>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</si>
  <si>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</si>
  <si>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</si>
  <si>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</si>
  <si>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</si>
  <si>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</si>
  <si>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</si>
  <si>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</si>
  <si>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</si>
  <si>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</si>
  <si>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</si>
  <si>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</si>
  <si>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</si>
  <si>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</si>
  <si>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</si>
  <si>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19.05.2022</t>
  </si>
  <si>
    <t>RTGS NRB(10Lac)</t>
  </si>
  <si>
    <t>21.05.2022</t>
  </si>
  <si>
    <t>22.05.2022</t>
  </si>
  <si>
    <t>23.05.2022</t>
  </si>
  <si>
    <t>24.05.2022</t>
  </si>
  <si>
    <t>25.05.2022</t>
  </si>
  <si>
    <t>26.05.2022</t>
  </si>
  <si>
    <t>Mum Telecom</t>
  </si>
  <si>
    <t>D=Moom Telecom</t>
  </si>
  <si>
    <t>28.05.2022</t>
  </si>
  <si>
    <t>Retail Campaing</t>
  </si>
  <si>
    <t>29.05.2022</t>
  </si>
  <si>
    <t>G-Store</t>
  </si>
  <si>
    <t>C=Momtaj Telecom</t>
  </si>
  <si>
    <t>30.05.2022</t>
  </si>
  <si>
    <t>Saha Mobile Showroom</t>
  </si>
  <si>
    <t>Date:30.05.2022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</si>
</sst>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7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" fillId="0" borderId="0" xfId="0" applyNumberFormat="1" applyFont="1" applyFill="1" applyAlignment="1">
      <alignment horizont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33" fillId="42" borderId="58" xfId="0" applyFont="1" applyFill="1" applyBorder="1" applyAlignment="1">
      <alignment horizontal="center" vertical="center"/>
    </xf>
    <xf numFmtId="1" fontId="33" fillId="42" borderId="3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G35" sqref="G3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6"/>
      <c r="B1" s="226"/>
      <c r="C1" s="226"/>
      <c r="D1" s="226"/>
      <c r="E1" s="226"/>
      <c r="F1" s="226"/>
    </row>
    <row r="2" spans="1:11" ht="20.25">
      <c r="B2" s="224" t="s">
        <v>13</v>
      </c>
      <c r="C2" s="224"/>
      <c r="D2" s="224"/>
      <c r="E2" s="224"/>
    </row>
    <row r="3" spans="1:11" ht="16.5" customHeight="1">
      <c r="A3" s="15"/>
      <c r="B3" s="225" t="s">
        <v>83</v>
      </c>
      <c r="C3" s="225"/>
      <c r="D3" s="225"/>
      <c r="E3" s="225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197" t="s">
        <v>82</v>
      </c>
      <c r="C8" s="186">
        <v>2700000</v>
      </c>
      <c r="D8" s="186">
        <v>2700000</v>
      </c>
      <c r="E8" s="198">
        <f t="shared" si="0"/>
        <v>104807</v>
      </c>
      <c r="F8" s="187" t="s">
        <v>84</v>
      </c>
      <c r="G8" s="1"/>
      <c r="H8" s="1"/>
      <c r="I8" s="15"/>
      <c r="J8" s="15"/>
    </row>
    <row r="9" spans="1:11">
      <c r="A9" s="15"/>
      <c r="B9" s="197" t="s">
        <v>86</v>
      </c>
      <c r="C9" s="186">
        <v>1550000</v>
      </c>
      <c r="D9" s="186">
        <v>1550000</v>
      </c>
      <c r="E9" s="198">
        <f t="shared" si="0"/>
        <v>104807</v>
      </c>
      <c r="F9" s="187" t="s">
        <v>84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90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91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197" t="s">
        <v>92</v>
      </c>
      <c r="C13" s="186">
        <v>2200000</v>
      </c>
      <c r="D13" s="186">
        <v>2200000</v>
      </c>
      <c r="E13" s="198">
        <f t="shared" si="0"/>
        <v>104807</v>
      </c>
      <c r="F13" s="187" t="s">
        <v>84</v>
      </c>
      <c r="G13" s="2" t="s">
        <v>93</v>
      </c>
      <c r="H13" s="1"/>
      <c r="I13" s="15"/>
      <c r="J13" s="15"/>
    </row>
    <row r="14" spans="1:11">
      <c r="A14" s="15"/>
      <c r="B14" s="20" t="s">
        <v>94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95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96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197" t="s">
        <v>98</v>
      </c>
      <c r="C17" s="186">
        <v>1300000</v>
      </c>
      <c r="D17" s="186">
        <v>1300000</v>
      </c>
      <c r="E17" s="198">
        <f t="shared" si="0"/>
        <v>104807</v>
      </c>
      <c r="F17" s="187" t="s">
        <v>84</v>
      </c>
      <c r="G17" s="1" t="s">
        <v>99</v>
      </c>
      <c r="H17" s="1"/>
      <c r="I17" s="15"/>
      <c r="J17" s="15"/>
    </row>
    <row r="18" spans="1:10">
      <c r="A18" s="15"/>
      <c r="B18" s="20" t="s">
        <v>97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100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197" t="s">
        <v>101</v>
      </c>
      <c r="C20" s="186">
        <v>950000</v>
      </c>
      <c r="D20" s="186">
        <v>950000</v>
      </c>
      <c r="E20" s="198">
        <f t="shared" si="0"/>
        <v>104807</v>
      </c>
      <c r="F20" s="187" t="s">
        <v>84</v>
      </c>
      <c r="G20" s="1" t="s">
        <v>102</v>
      </c>
      <c r="H20" s="1"/>
      <c r="I20" s="15"/>
      <c r="J20" s="15"/>
    </row>
    <row r="21" spans="1:10">
      <c r="A21" s="15"/>
      <c r="B21" s="20" t="s">
        <v>103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105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107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197" t="s">
        <v>107</v>
      </c>
      <c r="C25" s="186">
        <v>1000000</v>
      </c>
      <c r="D25" s="186">
        <v>1000000</v>
      </c>
      <c r="E25" s="198">
        <f t="shared" si="0"/>
        <v>29807</v>
      </c>
      <c r="F25" s="187" t="s">
        <v>84</v>
      </c>
      <c r="G25" s="1" t="s">
        <v>108</v>
      </c>
      <c r="H25" s="1"/>
      <c r="I25" s="15"/>
      <c r="J25" s="15"/>
    </row>
    <row r="26" spans="1:10">
      <c r="A26" s="15"/>
      <c r="B26" s="20" t="s">
        <v>109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 t="s">
        <v>110</v>
      </c>
      <c r="C27" s="19">
        <v>470000</v>
      </c>
      <c r="D27" s="19">
        <v>468000</v>
      </c>
      <c r="E27" s="21">
        <f t="shared" si="0"/>
        <v>31807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550000</v>
      </c>
      <c r="D28" s="19">
        <v>544000</v>
      </c>
      <c r="E28" s="21">
        <f t="shared" si="0"/>
        <v>37807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75000</v>
      </c>
      <c r="D29" s="19">
        <v>72000</v>
      </c>
      <c r="E29" s="21">
        <f t="shared" si="0"/>
        <v>40807</v>
      </c>
      <c r="F29" s="1"/>
      <c r="G29" s="1"/>
      <c r="H29" s="1"/>
      <c r="I29" s="15"/>
      <c r="J29" s="15"/>
    </row>
    <row r="30" spans="1:10">
      <c r="A30" s="15"/>
      <c r="B30" s="20" t="s">
        <v>112</v>
      </c>
      <c r="C30" s="19">
        <v>300000</v>
      </c>
      <c r="D30" s="19">
        <v>314000</v>
      </c>
      <c r="E30" s="21">
        <f t="shared" si="0"/>
        <v>26807</v>
      </c>
      <c r="F30" s="1"/>
      <c r="G30" s="1"/>
      <c r="H30" s="1"/>
      <c r="I30" s="15"/>
      <c r="J30" s="15"/>
    </row>
    <row r="31" spans="1:10">
      <c r="A31" s="15"/>
      <c r="B31" s="20" t="s">
        <v>113</v>
      </c>
      <c r="C31" s="19">
        <v>310000</v>
      </c>
      <c r="D31" s="19">
        <v>310000</v>
      </c>
      <c r="E31" s="21">
        <f t="shared" si="0"/>
        <v>26807</v>
      </c>
      <c r="F31" s="1"/>
      <c r="G31" s="1"/>
      <c r="H31" s="23"/>
      <c r="I31" s="15"/>
      <c r="J31" s="15"/>
    </row>
    <row r="32" spans="1:10">
      <c r="A32" s="15"/>
      <c r="B32" s="20" t="s">
        <v>114</v>
      </c>
      <c r="C32" s="19">
        <v>405000</v>
      </c>
      <c r="D32" s="19">
        <v>402000</v>
      </c>
      <c r="E32" s="21">
        <f t="shared" si="0"/>
        <v>29807</v>
      </c>
      <c r="F32" s="1"/>
      <c r="G32" s="1"/>
      <c r="H32" s="1"/>
      <c r="I32" s="15"/>
      <c r="J32" s="15"/>
    </row>
    <row r="33" spans="1:10">
      <c r="A33" s="15"/>
      <c r="B33" s="20" t="s">
        <v>117</v>
      </c>
      <c r="C33" s="19">
        <v>0</v>
      </c>
      <c r="D33" s="22">
        <v>0</v>
      </c>
      <c r="E33" s="21">
        <f t="shared" si="0"/>
        <v>29807</v>
      </c>
      <c r="F33" s="1"/>
      <c r="G33" s="1"/>
      <c r="H33" s="1"/>
      <c r="I33" s="15"/>
      <c r="J33" s="15"/>
    </row>
    <row r="34" spans="1:10">
      <c r="A34" s="15"/>
      <c r="B34" s="20" t="s">
        <v>119</v>
      </c>
      <c r="C34" s="19">
        <v>1000000</v>
      </c>
      <c r="D34" s="19">
        <v>1002000</v>
      </c>
      <c r="E34" s="21">
        <f t="shared" si="0"/>
        <v>27807</v>
      </c>
      <c r="F34" s="1"/>
      <c r="G34" s="1"/>
      <c r="H34" s="1"/>
      <c r="I34" s="15"/>
      <c r="J34" s="15"/>
    </row>
    <row r="35" spans="1:10">
      <c r="A35" s="15"/>
      <c r="B35" s="20" t="s">
        <v>122</v>
      </c>
      <c r="C35" s="19">
        <v>0</v>
      </c>
      <c r="D35" s="19">
        <v>0</v>
      </c>
      <c r="E35" s="21">
        <f t="shared" si="0"/>
        <v>27807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27807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27807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27807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27807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27807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27807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27807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27807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27807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27807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27807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27807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27807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27807</v>
      </c>
      <c r="F49" s="1"/>
      <c r="G49" s="15"/>
    </row>
    <row r="50" spans="2:7">
      <c r="B50" s="20"/>
      <c r="C50" s="19"/>
      <c r="D50" s="19"/>
      <c r="E50" s="21">
        <f t="shared" si="0"/>
        <v>27807</v>
      </c>
      <c r="F50" s="1"/>
      <c r="G50" s="15"/>
    </row>
    <row r="51" spans="2:7">
      <c r="B51" s="20"/>
      <c r="C51" s="19"/>
      <c r="D51" s="19"/>
      <c r="E51" s="21">
        <f t="shared" si="0"/>
        <v>27807</v>
      </c>
      <c r="F51" s="1"/>
      <c r="G51" s="15"/>
    </row>
    <row r="52" spans="2:7">
      <c r="B52" s="25"/>
      <c r="C52" s="21">
        <f>SUM(C6:C51)</f>
        <v>13784807</v>
      </c>
      <c r="D52" s="21">
        <f>SUM(D6:D51)</f>
        <v>13757000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B1" workbookViewId="0">
      <pane ySplit="5" topLeftCell="A12" activePane="bottomLeft" state="frozen"/>
      <selection pane="bottomLeft" activeCell="K31" sqref="K31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31" t="s">
        <v>13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</row>
    <row r="2" spans="1:24" s="62" customFormat="1" ht="18">
      <c r="A2" s="232" t="s">
        <v>36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</row>
    <row r="3" spans="1:24" s="63" customFormat="1" ht="16.5" thickBot="1">
      <c r="A3" s="233" t="s">
        <v>85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5"/>
      <c r="S3" s="42"/>
      <c r="T3" s="5"/>
      <c r="U3" s="5"/>
      <c r="V3" s="5"/>
      <c r="W3" s="5"/>
      <c r="X3" s="11"/>
    </row>
    <row r="4" spans="1:24" s="65" customFormat="1">
      <c r="A4" s="236" t="s">
        <v>22</v>
      </c>
      <c r="B4" s="238" t="s">
        <v>23</v>
      </c>
      <c r="C4" s="227" t="s">
        <v>24</v>
      </c>
      <c r="D4" s="227" t="s">
        <v>25</v>
      </c>
      <c r="E4" s="227" t="s">
        <v>26</v>
      </c>
      <c r="F4" s="227" t="s">
        <v>81</v>
      </c>
      <c r="G4" s="227" t="s">
        <v>27</v>
      </c>
      <c r="H4" s="227" t="s">
        <v>76</v>
      </c>
      <c r="I4" s="227" t="s">
        <v>28</v>
      </c>
      <c r="J4" s="227" t="s">
        <v>29</v>
      </c>
      <c r="K4" s="227" t="s">
        <v>118</v>
      </c>
      <c r="L4" s="227" t="s">
        <v>30</v>
      </c>
      <c r="M4" s="227" t="s">
        <v>104</v>
      </c>
      <c r="N4" s="229" t="s">
        <v>58</v>
      </c>
      <c r="O4" s="242" t="s">
        <v>14</v>
      </c>
      <c r="P4" s="240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7"/>
      <c r="B5" s="239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30"/>
      <c r="O5" s="243"/>
      <c r="P5" s="241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82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86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87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90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91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92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94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95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96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97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100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101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103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105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107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109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>
        <v>1700</v>
      </c>
      <c r="M21" s="112"/>
      <c r="N21" s="82"/>
      <c r="O21" s="82"/>
      <c r="P21" s="84"/>
      <c r="Q21" s="78">
        <f t="shared" si="0"/>
        <v>2370</v>
      </c>
      <c r="R21" s="79"/>
      <c r="S21" s="4"/>
    </row>
    <row r="22" spans="1:23" s="9" customFormat="1">
      <c r="A22" s="73" t="s">
        <v>110</v>
      </c>
      <c r="B22" s="81"/>
      <c r="C22" s="74"/>
      <c r="D22" s="82"/>
      <c r="E22" s="82"/>
      <c r="F22" s="82"/>
      <c r="G22" s="82"/>
      <c r="H22" s="82"/>
      <c r="I22" s="82">
        <v>130</v>
      </c>
      <c r="J22" s="82">
        <v>160</v>
      </c>
      <c r="K22" s="82"/>
      <c r="L22" s="82"/>
      <c r="M22" s="112"/>
      <c r="N22" s="82">
        <v>100</v>
      </c>
      <c r="O22" s="82"/>
      <c r="P22" s="84"/>
      <c r="Q22" s="78">
        <f t="shared" si="0"/>
        <v>390</v>
      </c>
      <c r="R22" s="79"/>
      <c r="S22" s="4"/>
    </row>
    <row r="23" spans="1:23" s="89" customFormat="1">
      <c r="A23" s="73" t="s">
        <v>111</v>
      </c>
      <c r="B23" s="81"/>
      <c r="C23" s="74"/>
      <c r="D23" s="82"/>
      <c r="E23" s="82"/>
      <c r="F23" s="82"/>
      <c r="G23" s="82">
        <v>50</v>
      </c>
      <c r="H23" s="82"/>
      <c r="I23" s="82">
        <v>180</v>
      </c>
      <c r="J23" s="82">
        <v>160</v>
      </c>
      <c r="K23" s="82"/>
      <c r="L23" s="82"/>
      <c r="M23" s="112"/>
      <c r="N23" s="82"/>
      <c r="O23" s="82"/>
      <c r="P23" s="84"/>
      <c r="Q23" s="78">
        <f t="shared" si="0"/>
        <v>390</v>
      </c>
      <c r="R23" s="88"/>
      <c r="S23" s="4"/>
    </row>
    <row r="24" spans="1:23" s="9" customFormat="1">
      <c r="A24" s="73" t="s">
        <v>112</v>
      </c>
      <c r="B24" s="81">
        <v>500</v>
      </c>
      <c r="C24" s="74"/>
      <c r="D24" s="82"/>
      <c r="E24" s="82"/>
      <c r="F24" s="82"/>
      <c r="G24" s="82"/>
      <c r="H24" s="82"/>
      <c r="I24" s="82">
        <v>230</v>
      </c>
      <c r="J24" s="82">
        <v>160</v>
      </c>
      <c r="K24" s="82"/>
      <c r="L24" s="82"/>
      <c r="M24" s="112"/>
      <c r="N24" s="82"/>
      <c r="O24" s="82"/>
      <c r="P24" s="84"/>
      <c r="Q24" s="78">
        <f t="shared" si="0"/>
        <v>890</v>
      </c>
      <c r="R24" s="79"/>
      <c r="S24" s="4"/>
      <c r="U24" s="90"/>
      <c r="V24" s="90"/>
      <c r="W24" s="90"/>
    </row>
    <row r="25" spans="1:23" s="89" customFormat="1">
      <c r="A25" s="73" t="s">
        <v>113</v>
      </c>
      <c r="B25" s="81"/>
      <c r="C25" s="74"/>
      <c r="D25" s="82"/>
      <c r="E25" s="82"/>
      <c r="F25" s="82"/>
      <c r="G25" s="82"/>
      <c r="H25" s="82"/>
      <c r="I25" s="82">
        <v>130</v>
      </c>
      <c r="J25" s="82">
        <v>80</v>
      </c>
      <c r="K25" s="82"/>
      <c r="L25" s="82"/>
      <c r="M25" s="112"/>
      <c r="N25" s="82"/>
      <c r="O25" s="82"/>
      <c r="P25" s="84"/>
      <c r="Q25" s="78">
        <f t="shared" si="0"/>
        <v>210</v>
      </c>
      <c r="R25" s="88"/>
      <c r="S25" s="4"/>
    </row>
    <row r="26" spans="1:23" s="9" customFormat="1">
      <c r="A26" s="73" t="s">
        <v>114</v>
      </c>
      <c r="B26" s="81"/>
      <c r="C26" s="74"/>
      <c r="D26" s="82"/>
      <c r="E26" s="82"/>
      <c r="F26" s="82"/>
      <c r="G26" s="82">
        <v>120</v>
      </c>
      <c r="H26" s="82"/>
      <c r="I26" s="82">
        <v>50</v>
      </c>
      <c r="J26" s="82">
        <v>160</v>
      </c>
      <c r="K26" s="82">
        <v>1700</v>
      </c>
      <c r="L26" s="82"/>
      <c r="M26" s="112"/>
      <c r="N26" s="82"/>
      <c r="O26" s="82"/>
      <c r="P26" s="84"/>
      <c r="Q26" s="78">
        <f t="shared" si="0"/>
        <v>2030</v>
      </c>
      <c r="R26" s="79"/>
      <c r="S26" s="4"/>
    </row>
    <row r="27" spans="1:23" s="9" customFormat="1">
      <c r="A27" s="73" t="s">
        <v>117</v>
      </c>
      <c r="B27" s="81">
        <v>600</v>
      </c>
      <c r="C27" s="74"/>
      <c r="D27" s="82"/>
      <c r="E27" s="82"/>
      <c r="F27" s="82"/>
      <c r="G27" s="82">
        <v>50</v>
      </c>
      <c r="H27" s="82"/>
      <c r="I27" s="82">
        <v>30</v>
      </c>
      <c r="J27" s="82">
        <v>160</v>
      </c>
      <c r="K27" s="82"/>
      <c r="L27" s="82"/>
      <c r="M27" s="112"/>
      <c r="N27" s="82"/>
      <c r="O27" s="82"/>
      <c r="P27" s="84"/>
      <c r="Q27" s="78">
        <f t="shared" si="0"/>
        <v>840</v>
      </c>
      <c r="R27" s="79"/>
      <c r="S27" s="4"/>
    </row>
    <row r="28" spans="1:23" s="9" customFormat="1">
      <c r="A28" s="73" t="s">
        <v>119</v>
      </c>
      <c r="B28" s="81"/>
      <c r="C28" s="74"/>
      <c r="D28" s="82"/>
      <c r="E28" s="82"/>
      <c r="F28" s="82"/>
      <c r="G28" s="82">
        <v>70</v>
      </c>
      <c r="H28" s="82"/>
      <c r="I28" s="82">
        <v>200</v>
      </c>
      <c r="J28" s="82">
        <v>160</v>
      </c>
      <c r="K28" s="82"/>
      <c r="L28" s="82"/>
      <c r="M28" s="112"/>
      <c r="N28" s="82">
        <v>100</v>
      </c>
      <c r="O28" s="82"/>
      <c r="P28" s="84"/>
      <c r="Q28" s="78">
        <f t="shared" si="0"/>
        <v>530</v>
      </c>
      <c r="R28" s="79"/>
      <c r="S28" s="4"/>
      <c r="T28" s="91"/>
      <c r="U28" s="91"/>
    </row>
    <row r="29" spans="1:23" s="9" customFormat="1">
      <c r="A29" s="73" t="s">
        <v>122</v>
      </c>
      <c r="B29" s="81"/>
      <c r="C29" s="74"/>
      <c r="D29" s="82"/>
      <c r="E29" s="82"/>
      <c r="F29" s="82"/>
      <c r="G29" s="82">
        <v>50</v>
      </c>
      <c r="H29" s="82"/>
      <c r="I29" s="82">
        <v>160</v>
      </c>
      <c r="J29" s="82">
        <v>160</v>
      </c>
      <c r="K29" s="82"/>
      <c r="L29" s="82"/>
      <c r="M29" s="112">
        <v>30</v>
      </c>
      <c r="N29" s="82"/>
      <c r="O29" s="82"/>
      <c r="P29" s="84"/>
      <c r="Q29" s="78">
        <f t="shared" si="0"/>
        <v>400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4100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1210</v>
      </c>
      <c r="H37" s="100">
        <f t="shared" si="1"/>
        <v>40</v>
      </c>
      <c r="I37" s="100">
        <f t="shared" si="1"/>
        <v>4010</v>
      </c>
      <c r="J37" s="100">
        <f t="shared" si="1"/>
        <v>3440</v>
      </c>
      <c r="K37" s="100">
        <f t="shared" si="1"/>
        <v>1700</v>
      </c>
      <c r="L37" s="100">
        <f t="shared" si="1"/>
        <v>1700</v>
      </c>
      <c r="M37" s="115">
        <f t="shared" si="1"/>
        <v>140</v>
      </c>
      <c r="N37" s="100">
        <f t="shared" si="1"/>
        <v>300</v>
      </c>
      <c r="O37" s="100">
        <f t="shared" si="1"/>
        <v>0</v>
      </c>
      <c r="P37" s="101">
        <f t="shared" si="1"/>
        <v>0</v>
      </c>
      <c r="Q37" s="102">
        <f>SUM(Q6:Q36)</f>
        <v>21958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42" zoomScale="120" zoomScaleNormal="120" workbookViewId="0">
      <selection activeCell="C119" sqref="C119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8" t="s">
        <v>13</v>
      </c>
      <c r="B1" s="249"/>
      <c r="C1" s="249"/>
      <c r="D1" s="249"/>
      <c r="E1" s="249"/>
      <c r="F1" s="250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1" t="s">
        <v>88</v>
      </c>
      <c r="B2" s="252"/>
      <c r="C2" s="252"/>
      <c r="D2" s="252"/>
      <c r="E2" s="252"/>
      <c r="F2" s="253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4" t="s">
        <v>37</v>
      </c>
      <c r="B3" s="255"/>
      <c r="C3" s="255"/>
      <c r="D3" s="255"/>
      <c r="E3" s="255"/>
      <c r="F3" s="256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199"/>
      <c r="B5" s="135"/>
      <c r="C5" s="135"/>
      <c r="D5" s="135"/>
      <c r="E5" s="200">
        <f>C5+D5</f>
        <v>0</v>
      </c>
      <c r="F5" s="205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1"/>
      <c r="B6" s="39"/>
      <c r="C6" s="39"/>
      <c r="D6" s="39"/>
      <c r="E6" s="202">
        <f t="shared" ref="E6:E32" si="0">C6+D6</f>
        <v>0</v>
      </c>
      <c r="F6" s="206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1"/>
      <c r="B7" s="39"/>
      <c r="C7" s="39"/>
      <c r="D7" s="39"/>
      <c r="E7" s="202">
        <f t="shared" si="0"/>
        <v>0</v>
      </c>
      <c r="F7" s="206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1"/>
      <c r="B8" s="39"/>
      <c r="C8" s="39"/>
      <c r="D8" s="39"/>
      <c r="E8" s="202">
        <f t="shared" si="0"/>
        <v>0</v>
      </c>
      <c r="F8" s="207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1"/>
      <c r="B9" s="39"/>
      <c r="C9" s="39"/>
      <c r="D9" s="39"/>
      <c r="E9" s="202">
        <f t="shared" si="0"/>
        <v>0</v>
      </c>
      <c r="F9" s="208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1"/>
      <c r="B10" s="39"/>
      <c r="C10" s="39"/>
      <c r="D10" s="39"/>
      <c r="E10" s="202">
        <f t="shared" si="0"/>
        <v>0</v>
      </c>
      <c r="F10" s="209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1"/>
      <c r="B11" s="39"/>
      <c r="C11" s="39"/>
      <c r="D11" s="39"/>
      <c r="E11" s="202">
        <f t="shared" si="0"/>
        <v>0</v>
      </c>
      <c r="F11" s="207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1"/>
      <c r="B12" s="39"/>
      <c r="C12" s="39"/>
      <c r="D12" s="39"/>
      <c r="E12" s="202">
        <f t="shared" si="0"/>
        <v>0</v>
      </c>
      <c r="F12" s="207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1"/>
      <c r="B13" s="39"/>
      <c r="C13" s="39"/>
      <c r="D13" s="39"/>
      <c r="E13" s="202">
        <f t="shared" si="0"/>
        <v>0</v>
      </c>
      <c r="F13" s="209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1"/>
      <c r="B14" s="39"/>
      <c r="C14" s="39"/>
      <c r="D14" s="39"/>
      <c r="E14" s="202">
        <f t="shared" si="0"/>
        <v>0</v>
      </c>
      <c r="F14" s="208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1"/>
      <c r="B15" s="39"/>
      <c r="C15" s="39"/>
      <c r="D15" s="39"/>
      <c r="E15" s="202">
        <f t="shared" si="0"/>
        <v>0</v>
      </c>
      <c r="F15" s="207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1"/>
      <c r="B16" s="39"/>
      <c r="C16" s="39"/>
      <c r="D16" s="39"/>
      <c r="E16" s="202">
        <f t="shared" si="0"/>
        <v>0</v>
      </c>
      <c r="F16" s="207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1"/>
      <c r="B17" s="39"/>
      <c r="C17" s="39"/>
      <c r="D17" s="39"/>
      <c r="E17" s="202">
        <f t="shared" si="0"/>
        <v>0</v>
      </c>
      <c r="F17" s="206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1"/>
      <c r="B18" s="39"/>
      <c r="C18" s="39"/>
      <c r="D18" s="39"/>
      <c r="E18" s="202">
        <f t="shared" si="0"/>
        <v>0</v>
      </c>
      <c r="F18" s="209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1"/>
      <c r="B19" s="39"/>
      <c r="C19" s="39"/>
      <c r="D19" s="39"/>
      <c r="E19" s="202">
        <f t="shared" si="0"/>
        <v>0</v>
      </c>
      <c r="F19" s="208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1"/>
      <c r="B20" s="39"/>
      <c r="C20" s="39"/>
      <c r="D20" s="39"/>
      <c r="E20" s="202">
        <f t="shared" si="0"/>
        <v>0</v>
      </c>
      <c r="F20" s="206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1"/>
      <c r="B21" s="39"/>
      <c r="C21" s="39"/>
      <c r="D21" s="39"/>
      <c r="E21" s="202">
        <f t="shared" si="0"/>
        <v>0</v>
      </c>
      <c r="F21" s="206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1"/>
      <c r="B22" s="39"/>
      <c r="C22" s="39"/>
      <c r="D22" s="39"/>
      <c r="E22" s="202">
        <f>C22+D22</f>
        <v>0</v>
      </c>
      <c r="F22" s="206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1"/>
      <c r="B23" s="39"/>
      <c r="C23" s="39"/>
      <c r="D23" s="39"/>
      <c r="E23" s="202">
        <f t="shared" si="0"/>
        <v>0</v>
      </c>
      <c r="F23" s="206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1"/>
      <c r="B24" s="39"/>
      <c r="C24" s="39"/>
      <c r="D24" s="39"/>
      <c r="E24" s="202">
        <f t="shared" si="0"/>
        <v>0</v>
      </c>
      <c r="F24" s="206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1"/>
      <c r="B25" s="39"/>
      <c r="C25" s="39"/>
      <c r="D25" s="39"/>
      <c r="E25" s="202">
        <f t="shared" si="0"/>
        <v>0</v>
      </c>
      <c r="F25" s="208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1"/>
      <c r="B26" s="39"/>
      <c r="C26" s="39"/>
      <c r="D26" s="39"/>
      <c r="E26" s="202">
        <f t="shared" si="0"/>
        <v>0</v>
      </c>
      <c r="F26" s="210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1"/>
      <c r="B27" s="39"/>
      <c r="C27" s="39"/>
      <c r="D27" s="39"/>
      <c r="E27" s="202">
        <f t="shared" si="0"/>
        <v>0</v>
      </c>
      <c r="F27" s="208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1"/>
      <c r="B28" s="39"/>
      <c r="C28" s="39"/>
      <c r="D28" s="39"/>
      <c r="E28" s="202">
        <f t="shared" si="0"/>
        <v>0</v>
      </c>
      <c r="F28" s="208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1"/>
      <c r="B29" s="39"/>
      <c r="C29" s="39"/>
      <c r="D29" s="39"/>
      <c r="E29" s="202">
        <f t="shared" si="0"/>
        <v>0</v>
      </c>
      <c r="F29" s="208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1"/>
      <c r="B30" s="39"/>
      <c r="C30" s="39"/>
      <c r="D30" s="39"/>
      <c r="E30" s="202">
        <f t="shared" si="0"/>
        <v>0</v>
      </c>
      <c r="F30" s="207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1"/>
      <c r="B31" s="39"/>
      <c r="C31" s="39"/>
      <c r="D31" s="39">
        <v>-839640</v>
      </c>
      <c r="E31" s="202">
        <f t="shared" si="0"/>
        <v>-839640</v>
      </c>
      <c r="F31" s="207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1"/>
      <c r="B32" s="39"/>
      <c r="C32" s="39"/>
      <c r="D32" s="39"/>
      <c r="E32" s="202">
        <f t="shared" si="0"/>
        <v>0</v>
      </c>
      <c r="F32" s="207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1" t="s">
        <v>3</v>
      </c>
      <c r="B33" s="212">
        <f>SUM(B5:B32)</f>
        <v>0</v>
      </c>
      <c r="C33" s="212"/>
      <c r="D33" s="212"/>
      <c r="E33" s="213">
        <f>SUM(E5:E32)</f>
        <v>-839640</v>
      </c>
      <c r="F33" s="214">
        <f>B33-E33</f>
        <v>839640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3"/>
      <c r="B34" s="41"/>
      <c r="C34" s="41"/>
      <c r="D34" s="41"/>
      <c r="E34" s="204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8" t="s">
        <v>19</v>
      </c>
      <c r="B35" s="259"/>
      <c r="C35" s="259"/>
      <c r="D35" s="259"/>
      <c r="E35" s="260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6" t="s">
        <v>12</v>
      </c>
      <c r="B36" s="257"/>
      <c r="C36" s="257"/>
      <c r="D36" s="247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1" t="s">
        <v>46</v>
      </c>
      <c r="B37" s="189" t="s">
        <v>47</v>
      </c>
      <c r="C37" s="182">
        <v>1800</v>
      </c>
      <c r="D37" s="190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7" t="s">
        <v>66</v>
      </c>
      <c r="B38" s="177" t="s">
        <v>56</v>
      </c>
      <c r="C38" s="178">
        <v>30180</v>
      </c>
      <c r="D38" s="179" t="s">
        <v>119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7" t="s">
        <v>120</v>
      </c>
      <c r="B39" s="177"/>
      <c r="C39" s="178">
        <v>16040</v>
      </c>
      <c r="D39" s="180" t="s">
        <v>119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7" t="s">
        <v>65</v>
      </c>
      <c r="B40" s="177" t="s">
        <v>45</v>
      </c>
      <c r="C40" s="178">
        <v>4500</v>
      </c>
      <c r="D40" s="179" t="s">
        <v>69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7" t="s">
        <v>78</v>
      </c>
      <c r="B41" s="177"/>
      <c r="C41" s="178">
        <v>5000</v>
      </c>
      <c r="D41" s="180" t="s">
        <v>112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7" t="s">
        <v>115</v>
      </c>
      <c r="B42" s="177"/>
      <c r="C42" s="178">
        <v>16040</v>
      </c>
      <c r="D42" s="179" t="s">
        <v>122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7" t="s">
        <v>49</v>
      </c>
      <c r="B43" s="177" t="s">
        <v>41</v>
      </c>
      <c r="C43" s="178">
        <v>4460</v>
      </c>
      <c r="D43" s="179" t="s">
        <v>67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7" t="s">
        <v>40</v>
      </c>
      <c r="B44" s="177" t="s">
        <v>41</v>
      </c>
      <c r="C44" s="178">
        <v>100000</v>
      </c>
      <c r="D44" s="180" t="s">
        <v>68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7" t="s">
        <v>50</v>
      </c>
      <c r="B45" s="177" t="s">
        <v>41</v>
      </c>
      <c r="C45" s="178">
        <v>300000</v>
      </c>
      <c r="D45" s="180" t="s">
        <v>111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7" t="s">
        <v>71</v>
      </c>
      <c r="B46" s="177" t="s">
        <v>89</v>
      </c>
      <c r="C46" s="178">
        <v>1000</v>
      </c>
      <c r="D46" s="179" t="s">
        <v>77</v>
      </c>
      <c r="E46" s="41"/>
      <c r="F46" s="2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7" t="s">
        <v>73</v>
      </c>
      <c r="B47" s="177"/>
      <c r="C47" s="178">
        <v>87500</v>
      </c>
      <c r="D47" s="191" t="s">
        <v>119</v>
      </c>
      <c r="E47" s="41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7" t="s">
        <v>61</v>
      </c>
      <c r="B48" s="177"/>
      <c r="C48" s="178">
        <v>115620</v>
      </c>
      <c r="D48" s="179" t="s">
        <v>122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77" t="s">
        <v>79</v>
      </c>
      <c r="B49" s="177"/>
      <c r="C49" s="178">
        <v>59000</v>
      </c>
      <c r="D49" s="179" t="s">
        <v>103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83" t="s">
        <v>57</v>
      </c>
      <c r="B50" s="177" t="s">
        <v>56</v>
      </c>
      <c r="C50" s="178">
        <v>30180</v>
      </c>
      <c r="D50" s="180" t="s">
        <v>70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7" t="s">
        <v>52</v>
      </c>
      <c r="B51" s="177" t="s">
        <v>56</v>
      </c>
      <c r="C51" s="178">
        <v>40960</v>
      </c>
      <c r="D51" s="179" t="s">
        <v>122</v>
      </c>
      <c r="E51" s="41"/>
      <c r="G51" s="176"/>
      <c r="H51" s="176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76"/>
      <c r="AA51" s="176"/>
      <c r="AB51" s="176"/>
      <c r="AC51" s="176"/>
      <c r="AD51" s="176"/>
      <c r="AE51" s="176"/>
      <c r="AF51" s="176"/>
      <c r="AG51" s="176"/>
      <c r="AH51" s="176"/>
      <c r="AI51" s="176"/>
      <c r="AJ51" s="176"/>
      <c r="AK51" s="176"/>
      <c r="AL51" s="176"/>
      <c r="AM51" s="176"/>
      <c r="AN51" s="176"/>
      <c r="AO51" s="176"/>
      <c r="AP51" s="176"/>
      <c r="AQ51" s="176"/>
      <c r="AR51" s="176"/>
      <c r="AS51" s="176"/>
      <c r="AT51" s="176"/>
      <c r="AU51" s="176"/>
      <c r="AV51" s="176"/>
      <c r="AW51" s="176"/>
      <c r="AX51" s="176"/>
    </row>
    <row r="52" spans="1:50" ht="14.25">
      <c r="A52" s="177" t="s">
        <v>123</v>
      </c>
      <c r="B52" s="177"/>
      <c r="C52" s="178">
        <v>27360</v>
      </c>
      <c r="D52" s="179" t="s">
        <v>122</v>
      </c>
      <c r="E52" s="41"/>
      <c r="G52" s="176"/>
      <c r="H52" s="176"/>
      <c r="I52" s="176"/>
      <c r="J52" s="176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76"/>
      <c r="AA52" s="176"/>
      <c r="AB52" s="176"/>
      <c r="AC52" s="176"/>
      <c r="AD52" s="176"/>
      <c r="AE52" s="176"/>
      <c r="AF52" s="176"/>
      <c r="AG52" s="176"/>
      <c r="AH52" s="176"/>
      <c r="AI52" s="176"/>
      <c r="AJ52" s="176"/>
      <c r="AK52" s="176"/>
      <c r="AL52" s="176"/>
      <c r="AM52" s="176"/>
      <c r="AN52" s="176"/>
      <c r="AO52" s="176"/>
      <c r="AP52" s="176"/>
      <c r="AQ52" s="176"/>
      <c r="AR52" s="176"/>
      <c r="AS52" s="176"/>
      <c r="AT52" s="176"/>
      <c r="AU52" s="176"/>
      <c r="AV52" s="176"/>
      <c r="AW52" s="176"/>
      <c r="AX52" s="176"/>
    </row>
    <row r="53" spans="1:50" ht="14.25">
      <c r="A53" s="177"/>
      <c r="B53" s="177"/>
      <c r="C53" s="178"/>
      <c r="D53" s="179"/>
      <c r="E53" s="41"/>
      <c r="G53" s="176"/>
      <c r="H53" s="176"/>
      <c r="I53" s="176"/>
      <c r="J53" s="176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  <c r="AH53" s="176"/>
      <c r="AI53" s="176"/>
      <c r="AJ53" s="176"/>
      <c r="AK53" s="176"/>
      <c r="AL53" s="176"/>
      <c r="AM53" s="176"/>
      <c r="AN53" s="176"/>
      <c r="AO53" s="176"/>
      <c r="AP53" s="176"/>
      <c r="AQ53" s="176"/>
      <c r="AR53" s="176"/>
      <c r="AS53" s="176"/>
      <c r="AT53" s="176"/>
      <c r="AU53" s="176"/>
      <c r="AV53" s="176"/>
      <c r="AW53" s="176"/>
      <c r="AX53" s="176"/>
    </row>
    <row r="54" spans="1:50" ht="14.25">
      <c r="A54" s="177"/>
      <c r="B54" s="177"/>
      <c r="C54" s="178"/>
      <c r="D54" s="179"/>
      <c r="E54" s="41"/>
      <c r="G54" s="176"/>
      <c r="H54" s="176"/>
      <c r="I54" s="176"/>
      <c r="J54" s="176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  <c r="AH54" s="176"/>
      <c r="AI54" s="176"/>
      <c r="AJ54" s="176"/>
      <c r="AK54" s="176"/>
      <c r="AL54" s="176"/>
      <c r="AM54" s="176"/>
      <c r="AN54" s="176"/>
      <c r="AO54" s="176"/>
      <c r="AP54" s="176"/>
      <c r="AQ54" s="176"/>
      <c r="AR54" s="176"/>
      <c r="AS54" s="176"/>
      <c r="AT54" s="176"/>
      <c r="AU54" s="176"/>
      <c r="AV54" s="176"/>
      <c r="AW54" s="176"/>
      <c r="AX54" s="176"/>
    </row>
    <row r="55" spans="1:50" ht="14.25">
      <c r="A55" s="177"/>
      <c r="B55" s="177"/>
      <c r="C55" s="178"/>
      <c r="D55" s="179"/>
      <c r="E55" s="41"/>
      <c r="G55" s="176"/>
      <c r="H55" s="176"/>
      <c r="I55" s="176"/>
      <c r="J55" s="176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  <c r="AH55" s="176"/>
      <c r="AI55" s="176"/>
      <c r="AJ55" s="176"/>
      <c r="AK55" s="176"/>
      <c r="AL55" s="176"/>
      <c r="AM55" s="176"/>
      <c r="AN55" s="176"/>
      <c r="AO55" s="176"/>
      <c r="AP55" s="176"/>
      <c r="AQ55" s="176"/>
      <c r="AR55" s="176"/>
      <c r="AS55" s="176"/>
      <c r="AT55" s="176"/>
      <c r="AU55" s="176"/>
      <c r="AV55" s="176"/>
      <c r="AW55" s="176"/>
      <c r="AX55" s="176"/>
    </row>
    <row r="56" spans="1:50" ht="14.25">
      <c r="A56" s="177"/>
      <c r="B56" s="177"/>
      <c r="C56" s="178"/>
      <c r="D56" s="180"/>
      <c r="E56" s="41"/>
      <c r="G56" s="176"/>
      <c r="H56" s="176"/>
      <c r="I56" s="176"/>
      <c r="J56" s="176"/>
      <c r="K56" s="176"/>
      <c r="L56" s="176"/>
      <c r="M56" s="176"/>
      <c r="N56" s="176"/>
      <c r="O56" s="176"/>
      <c r="P56" s="176"/>
      <c r="Q56" s="176"/>
      <c r="R56" s="176"/>
      <c r="S56" s="176"/>
      <c r="T56" s="176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  <c r="AH56" s="176"/>
      <c r="AI56" s="176"/>
      <c r="AJ56" s="176"/>
      <c r="AK56" s="176"/>
      <c r="AL56" s="176"/>
      <c r="AM56" s="176"/>
      <c r="AN56" s="176"/>
      <c r="AO56" s="176"/>
      <c r="AP56" s="176"/>
      <c r="AQ56" s="176"/>
      <c r="AR56" s="176"/>
      <c r="AS56" s="176"/>
      <c r="AT56" s="176"/>
      <c r="AU56" s="176"/>
      <c r="AV56" s="176"/>
      <c r="AW56" s="176"/>
      <c r="AX56" s="176"/>
    </row>
    <row r="57" spans="1:50" ht="13.5" thickBot="1">
      <c r="A57" s="157"/>
      <c r="B57" s="18"/>
      <c r="C57" s="156"/>
      <c r="D57" s="158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59"/>
      <c r="B58" s="160"/>
      <c r="C58" s="161"/>
      <c r="D58" s="162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59"/>
      <c r="B59" s="18"/>
      <c r="C59" s="161"/>
      <c r="D59" s="163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4"/>
      <c r="B60" s="155"/>
      <c r="C60" s="161"/>
      <c r="D60" s="162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5"/>
      <c r="B61" s="18"/>
      <c r="C61" s="161"/>
      <c r="D61" s="166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5"/>
      <c r="B62" s="18"/>
      <c r="C62" s="161"/>
      <c r="D62" s="155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59"/>
      <c r="B63" s="18"/>
      <c r="C63" s="161"/>
      <c r="D63" s="163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7"/>
      <c r="B64" s="167"/>
      <c r="C64" s="161"/>
      <c r="D64" s="163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59"/>
      <c r="B65" s="18"/>
      <c r="C65" s="161"/>
      <c r="D65" s="163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59"/>
      <c r="B66" s="18"/>
      <c r="C66" s="161"/>
      <c r="D66" s="163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59"/>
      <c r="B67" s="18"/>
      <c r="C67" s="161"/>
      <c r="D67" s="166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8"/>
      <c r="B68" s="168"/>
      <c r="C68" s="161"/>
      <c r="D68" s="166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59"/>
      <c r="B69" s="18"/>
      <c r="C69" s="161"/>
      <c r="D69" s="166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59"/>
      <c r="B70" s="155"/>
      <c r="C70" s="161"/>
      <c r="D70" s="166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59"/>
      <c r="B71" s="18"/>
      <c r="C71" s="161"/>
      <c r="D71" s="155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59"/>
      <c r="B72" s="155"/>
      <c r="C72" s="161"/>
      <c r="D72" s="166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59"/>
      <c r="B73" s="18"/>
      <c r="C73" s="161"/>
      <c r="D73" s="166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5"/>
      <c r="B74" s="18"/>
      <c r="C74" s="161"/>
      <c r="D74" s="166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5"/>
      <c r="B75" s="18"/>
      <c r="C75" s="161"/>
      <c r="D75" s="16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59"/>
      <c r="B76" s="18"/>
      <c r="C76" s="161"/>
      <c r="D76" s="155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59"/>
      <c r="B77" s="18"/>
      <c r="C77" s="161"/>
      <c r="D77" s="163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59"/>
      <c r="B78" s="18"/>
      <c r="C78" s="161"/>
      <c r="D78" s="163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5"/>
      <c r="B79" s="18"/>
      <c r="C79" s="161"/>
      <c r="D79" s="163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59"/>
      <c r="B80" s="18"/>
      <c r="C80" s="161"/>
      <c r="D80" s="166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59"/>
      <c r="B81" s="18"/>
      <c r="C81" s="161"/>
      <c r="D81" s="163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59"/>
      <c r="B82" s="18"/>
      <c r="C82" s="161"/>
      <c r="D82" s="163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59"/>
      <c r="B83" s="18"/>
      <c r="C83" s="161"/>
      <c r="D83" s="163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59"/>
      <c r="B84" s="18"/>
      <c r="C84" s="156"/>
      <c r="D84" s="163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59"/>
      <c r="B85" s="18"/>
      <c r="C85" s="161"/>
      <c r="D85" s="163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59"/>
      <c r="B86" s="155"/>
      <c r="C86" s="161"/>
      <c r="D86" s="166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59"/>
      <c r="B87" s="18"/>
      <c r="C87" s="161"/>
      <c r="D87" s="163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59"/>
      <c r="B88" s="18"/>
      <c r="C88" s="161"/>
      <c r="D88" s="163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5"/>
      <c r="B89" s="166"/>
      <c r="C89" s="161"/>
      <c r="D89" s="163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5"/>
      <c r="B90" s="18"/>
      <c r="C90" s="161"/>
      <c r="D90" s="163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59"/>
      <c r="B91" s="18"/>
      <c r="C91" s="161"/>
      <c r="D91" s="163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59"/>
      <c r="B92" s="155"/>
      <c r="C92" s="161"/>
      <c r="D92" s="155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59"/>
      <c r="B93" s="18"/>
      <c r="C93" s="161"/>
      <c r="D93" s="163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59"/>
      <c r="B94" s="155"/>
      <c r="C94" s="161"/>
      <c r="D94" s="155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5"/>
      <c r="B95" s="18"/>
      <c r="C95" s="161"/>
      <c r="D95" s="166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59"/>
      <c r="B96" s="18"/>
      <c r="C96" s="161"/>
      <c r="D96" s="166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59"/>
      <c r="B97" s="155"/>
      <c r="C97" s="161"/>
      <c r="D97" s="155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59"/>
      <c r="B98" s="18"/>
      <c r="C98" s="161"/>
      <c r="D98" s="155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59"/>
      <c r="B99" s="18"/>
      <c r="C99" s="161"/>
      <c r="D99" s="163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59"/>
      <c r="B100" s="155"/>
      <c r="C100" s="161"/>
      <c r="D100" s="155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59"/>
      <c r="B101" s="155"/>
      <c r="C101" s="161"/>
      <c r="D101" s="155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59"/>
      <c r="B102" s="155"/>
      <c r="C102" s="161"/>
      <c r="D102" s="155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59"/>
      <c r="B103" s="155"/>
      <c r="C103" s="161"/>
      <c r="D103" s="155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59"/>
      <c r="B104" s="18"/>
      <c r="C104" s="161"/>
      <c r="D104" s="163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59"/>
      <c r="B105" s="155"/>
      <c r="C105" s="161"/>
      <c r="D105" s="15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59"/>
      <c r="B106" s="155"/>
      <c r="C106" s="161"/>
      <c r="D106" s="155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59"/>
      <c r="B107" s="155"/>
      <c r="C107" s="161"/>
      <c r="D107" s="155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59"/>
      <c r="B108" s="169"/>
      <c r="C108" s="161"/>
      <c r="D108" s="155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59"/>
      <c r="B109" s="155"/>
      <c r="C109" s="161"/>
      <c r="D109" s="155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59"/>
      <c r="B110" s="155"/>
      <c r="C110" s="161"/>
      <c r="D110" s="155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59"/>
      <c r="B111" s="18"/>
      <c r="C111" s="161"/>
      <c r="D111" s="163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59"/>
      <c r="B112" s="155"/>
      <c r="C112" s="161"/>
      <c r="D112" s="155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59"/>
      <c r="B113" s="155"/>
      <c r="C113" s="161"/>
      <c r="D113" s="155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59"/>
      <c r="B114" s="155"/>
      <c r="C114" s="161"/>
      <c r="D114" s="155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59"/>
      <c r="B115" s="155"/>
      <c r="C115" s="161"/>
      <c r="D115" s="155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5"/>
      <c r="B116" s="169"/>
      <c r="C116" s="161"/>
      <c r="D116" s="155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59"/>
      <c r="B117" s="155"/>
      <c r="C117" s="161"/>
      <c r="D117" s="155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0"/>
      <c r="B118" s="171"/>
      <c r="C118" s="172"/>
      <c r="D118" s="173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4" t="s">
        <v>20</v>
      </c>
      <c r="B119" s="245"/>
      <c r="C119" s="175">
        <f>SUM(C37:C118)</f>
        <v>839640</v>
      </c>
      <c r="D119" s="174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6" t="s">
        <v>21</v>
      </c>
      <c r="B121" s="247"/>
      <c r="C121" s="133">
        <f>C119</f>
        <v>839640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4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4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4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4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4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4"/>
      <c r="F131" s="116"/>
      <c r="G131" s="116"/>
      <c r="H131" s="116"/>
      <c r="I131" s="116"/>
      <c r="J131" s="116"/>
    </row>
    <row r="132" spans="1:13">
      <c r="A132" s="154"/>
      <c r="F132" s="116"/>
      <c r="G132" s="116"/>
      <c r="H132" s="116"/>
      <c r="I132" s="116"/>
      <c r="J132" s="116"/>
    </row>
    <row r="133" spans="1:13">
      <c r="A133" s="154"/>
      <c r="F133" s="116"/>
      <c r="G133" s="116"/>
      <c r="H133" s="116"/>
      <c r="I133" s="116"/>
      <c r="J133" s="116"/>
    </row>
    <row r="134" spans="1:13">
      <c r="A134" s="154"/>
      <c r="F134" s="116"/>
      <c r="G134" s="116"/>
      <c r="H134" s="116"/>
      <c r="I134" s="116"/>
      <c r="J134" s="116"/>
    </row>
    <row r="135" spans="1:13">
      <c r="A135" s="154"/>
      <c r="F135" s="116"/>
      <c r="G135" s="116"/>
      <c r="H135" s="116"/>
      <c r="I135" s="116"/>
      <c r="J135" s="116"/>
    </row>
    <row r="136" spans="1:13">
      <c r="A136" s="154"/>
      <c r="F136" s="116"/>
      <c r="G136" s="116"/>
      <c r="H136" s="116"/>
      <c r="I136" s="116"/>
      <c r="J136" s="116"/>
    </row>
    <row r="137" spans="1:13">
      <c r="A137" s="154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4"/>
      <c r="H140" s="36"/>
    </row>
    <row r="141" spans="1:13">
      <c r="A141" s="154"/>
      <c r="H141" s="36"/>
    </row>
    <row r="142" spans="1:13">
      <c r="A142" s="154"/>
      <c r="H142" s="36"/>
    </row>
    <row r="143" spans="1:13">
      <c r="A143" s="154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2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sqref="A1:E25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1" t="s">
        <v>38</v>
      </c>
      <c r="B1" s="262"/>
      <c r="C1" s="262"/>
      <c r="D1" s="262"/>
      <c r="E1" s="263"/>
      <c r="F1" s="143"/>
      <c r="G1" s="1"/>
    </row>
    <row r="2" spans="1:28" ht="21.75">
      <c r="A2" s="270" t="s">
        <v>55</v>
      </c>
      <c r="B2" s="271"/>
      <c r="C2" s="271"/>
      <c r="D2" s="271"/>
      <c r="E2" s="272"/>
      <c r="F2" s="143"/>
      <c r="G2" s="1"/>
    </row>
    <row r="3" spans="1:28" ht="24" thickBot="1">
      <c r="A3" s="264" t="s">
        <v>124</v>
      </c>
      <c r="B3" s="265"/>
      <c r="C3" s="265"/>
      <c r="D3" s="265"/>
      <c r="E3" s="266"/>
      <c r="F3" s="143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3" t="s">
        <v>42</v>
      </c>
      <c r="B4" s="274"/>
      <c r="C4" s="274"/>
      <c r="D4" s="274"/>
      <c r="E4" s="275"/>
      <c r="F4" s="143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7" t="s">
        <v>54</v>
      </c>
      <c r="B5" s="148">
        <v>9000000</v>
      </c>
      <c r="C5" s="129"/>
      <c r="D5" s="130" t="s">
        <v>10</v>
      </c>
      <c r="E5" s="140">
        <v>6639368</v>
      </c>
      <c r="F5" s="14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291973.75</v>
      </c>
      <c r="C6" s="34"/>
      <c r="D6" s="120" t="s">
        <v>53</v>
      </c>
      <c r="E6" s="124">
        <v>29807</v>
      </c>
      <c r="F6" s="143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3"/>
      <c r="C7" s="32"/>
      <c r="D7" s="120" t="s">
        <v>51</v>
      </c>
      <c r="E7" s="141"/>
      <c r="F7" s="143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21558</v>
      </c>
      <c r="C9" s="32"/>
      <c r="D9" s="120"/>
      <c r="E9" s="124"/>
      <c r="F9" s="143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879640</v>
      </c>
      <c r="F10" s="143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76" t="s">
        <v>7</v>
      </c>
      <c r="B11" s="277">
        <f>B6-B9-B10</f>
        <v>270415.75</v>
      </c>
      <c r="C11" s="32"/>
      <c r="D11" s="120" t="s">
        <v>72</v>
      </c>
      <c r="E11" s="124">
        <v>87700</v>
      </c>
      <c r="F11" s="143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106</v>
      </c>
      <c r="B12" s="123">
        <v>35190</v>
      </c>
      <c r="C12" s="32"/>
      <c r="D12" s="120" t="s">
        <v>39</v>
      </c>
      <c r="E12" s="141">
        <v>166327</v>
      </c>
      <c r="F12" s="143"/>
      <c r="G12" s="8"/>
      <c r="H12" s="18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2"/>
      <c r="B13" s="223"/>
      <c r="C13" s="120"/>
      <c r="D13" s="120"/>
      <c r="E13" s="124"/>
      <c r="F13" s="143"/>
      <c r="G13" s="110">
        <f>B18-E18</f>
        <v>1502763.75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84" t="s">
        <v>7</v>
      </c>
      <c r="B14" s="185">
        <f>B11+B12+B13</f>
        <v>305605.75</v>
      </c>
      <c r="C14" s="32"/>
      <c r="D14" s="120"/>
      <c r="E14" s="124"/>
      <c r="F14" s="143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3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3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B5+B14</f>
        <v>9305605.75</v>
      </c>
      <c r="C18" s="32"/>
      <c r="D18" s="120" t="s">
        <v>6</v>
      </c>
      <c r="E18" s="124">
        <f>SUM(E5:E17)</f>
        <v>7802842</v>
      </c>
      <c r="F18" s="143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3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67" t="s">
        <v>12</v>
      </c>
      <c r="B20" s="268"/>
      <c r="C20" s="268"/>
      <c r="D20" s="268"/>
      <c r="E20" s="269"/>
      <c r="F20" s="143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5" t="s">
        <v>80</v>
      </c>
      <c r="B21" s="145">
        <v>65000</v>
      </c>
      <c r="C21" s="142"/>
      <c r="D21" s="142" t="s">
        <v>75</v>
      </c>
      <c r="E21" s="146">
        <v>140000</v>
      </c>
      <c r="F21" s="14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2" t="s">
        <v>121</v>
      </c>
      <c r="B22" s="150">
        <v>10000</v>
      </c>
      <c r="C22" s="151"/>
      <c r="D22" s="149" t="s">
        <v>74</v>
      </c>
      <c r="E22" s="153">
        <v>87500</v>
      </c>
      <c r="F22" s="14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2" t="s">
        <v>116</v>
      </c>
      <c r="B23" s="150">
        <v>24000</v>
      </c>
      <c r="C23" s="151"/>
      <c r="D23" s="149" t="s">
        <v>60</v>
      </c>
      <c r="E23" s="153">
        <v>30180</v>
      </c>
      <c r="F23" s="127"/>
      <c r="G23" s="15"/>
      <c r="H23" s="188"/>
    </row>
    <row r="24" spans="1:28" s="1" customFormat="1" ht="21.75">
      <c r="A24" s="192" t="s">
        <v>63</v>
      </c>
      <c r="B24" s="193">
        <v>100000</v>
      </c>
      <c r="C24" s="194"/>
      <c r="D24" s="195" t="s">
        <v>59</v>
      </c>
      <c r="E24" s="196">
        <v>30810</v>
      </c>
      <c r="F24" s="127"/>
      <c r="G24" s="15"/>
    </row>
    <row r="25" spans="1:28" s="1" customFormat="1" ht="22.5" thickBot="1">
      <c r="A25" s="217" t="s">
        <v>62</v>
      </c>
      <c r="B25" s="218">
        <v>250000</v>
      </c>
      <c r="C25" s="219"/>
      <c r="D25" s="220" t="s">
        <v>64</v>
      </c>
      <c r="E25" s="221">
        <v>41080</v>
      </c>
      <c r="F25" s="127"/>
      <c r="G25" s="15"/>
    </row>
    <row r="26" spans="1:28">
      <c r="A26" s="1"/>
      <c r="B26" s="23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E32" s="2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5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2022-05-30T19:49:09Z</dcterms:modified>
</cp:coreProperties>
</file>