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31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4" i="10" s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K26" authorId="0" shapeId="0">
      <text>
        <r>
          <rPr>
            <b/>
            <sz val="9"/>
            <color indexed="81"/>
            <rFont val="Tahoma"/>
            <family val="2"/>
          </rPr>
          <t>Noor Telecom Target Achivement</t>
        </r>
      </text>
    </comment>
  </commentList>
</comments>
</file>

<file path=xl/sharedStrings.xml><?xml version="1.0" encoding="utf-8"?>
<sst xmlns="http://schemas.openxmlformats.org/spreadsheetml/2006/main" count="186" uniqueCount="128">
  <si>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</si>
  <si>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</si>
  <si>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</si>
  <si>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</si>
  <si>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</si>
  <si>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</si>
  <si>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</si>
  <si>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</si>
  <si>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</si>
  <si>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</si>
  <si>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</si>
  <si>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</si>
  <si>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</si>
  <si>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</si>
  <si>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</si>
  <si>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</si>
  <si>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</si>
  <si>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</si>
  <si>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</si>
  <si>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</si>
  <si>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</si>
  <si>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</si>
  <si>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</si>
  <si>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</si>
  <si>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</si>
  <si>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</si>
  <si>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</si>
  <si>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</si>
  <si>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</si>
  <si>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</si>
  <si>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</si>
  <si>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</si>
  <si>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</si>
  <si>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</si>
  <si>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</si>
  <si>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</si>
  <si>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</si>
  <si>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</si>
  <si>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</si>
  <si>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</si>
  <si>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</si>
  <si>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</si>
  <si>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</si>
  <si>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</si>
  <si>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</si>
  <si>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</si>
  <si>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</si>
  <si>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</si>
  <si>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</si>
  <si>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</si>
  <si>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</si>
  <si>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</si>
  <si>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</si>
  <si>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</si>
  <si>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</si>
  <si>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</si>
  <si>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</si>
  <si>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</si>
  <si>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</si>
  <si>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</si>
  <si>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</si>
  <si>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</si>
  <si>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</si>
  <si>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</si>
  <si>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</si>
  <si>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</si>
  <si>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</si>
  <si>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</si>
  <si>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</si>
  <si>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</si>
  <si>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</si>
  <si>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</si>
  <si>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</si>
  <si>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</si>
  <si>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</si>
  <si>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</si>
  <si>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</si>
  <si>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</si>
  <si>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</si>
  <si>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</si>
  <si>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</si>
  <si>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</si>
  <si>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</si>
  <si>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</si>
  <si>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</si>
  <si>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</si>
  <si>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</si>
  <si>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</si>
  <si>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</si>
  <si>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</si>
  <si>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</si>
  <si>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</si>
  <si>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</si>
  <si>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</si>
  <si>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</si>
  <si>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</si>
  <si>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</si>
  <si>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</si>
  <si>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</si>
  <si>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</si>
  <si>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</si>
  <si>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</si>
  <si>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</si>
  <si>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</si>
  <si>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</si>
  <si>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</si>
  <si>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</si>
  <si>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</si>
  <si>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</si>
  <si>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</si>
  <si>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22.05.2022</t>
  </si>
  <si>
    <t>23.05.2022</t>
  </si>
  <si>
    <t>24.05.2022</t>
  </si>
  <si>
    <t>25.05.2022</t>
  </si>
  <si>
    <t>26.05.2022</t>
  </si>
  <si>
    <t>Mum Telecom</t>
  </si>
  <si>
    <t>D=Moom Telecom</t>
  </si>
  <si>
    <t>28.05.2022</t>
  </si>
  <si>
    <t>Retail Campaing</t>
  </si>
  <si>
    <t>29.05.2022</t>
  </si>
  <si>
    <t>G-Store</t>
  </si>
  <si>
    <t>30.05.2022</t>
  </si>
  <si>
    <t>31.05.2022</t>
  </si>
  <si>
    <t>Biswas</t>
  </si>
  <si>
    <t>April Incentive'2022</t>
  </si>
  <si>
    <t>Date:31.05.2022</t>
  </si>
  <si>
    <t>Symphony(-)</t>
  </si>
  <si>
    <t>C=Biswas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</si>
</sst>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3" fillId="42" borderId="58" xfId="0" applyFont="1" applyFill="1" applyBorder="1" applyAlignment="1">
      <alignment horizontal="center" vertical="center"/>
    </xf>
    <xf numFmtId="1" fontId="33" fillId="42" borderId="30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5" sqref="G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83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197" t="s">
        <v>82</v>
      </c>
      <c r="C8" s="186">
        <v>2700000</v>
      </c>
      <c r="D8" s="186">
        <v>2700000</v>
      </c>
      <c r="E8" s="198">
        <f t="shared" si="0"/>
        <v>104807</v>
      </c>
      <c r="F8" s="187" t="s">
        <v>84</v>
      </c>
      <c r="G8" s="1"/>
      <c r="H8" s="1"/>
      <c r="I8" s="15"/>
      <c r="J8" s="15"/>
    </row>
    <row r="9" spans="1:11">
      <c r="A9" s="15"/>
      <c r="B9" s="197" t="s">
        <v>86</v>
      </c>
      <c r="C9" s="186">
        <v>1550000</v>
      </c>
      <c r="D9" s="186">
        <v>1550000</v>
      </c>
      <c r="E9" s="198">
        <f t="shared" si="0"/>
        <v>104807</v>
      </c>
      <c r="F9" s="187" t="s">
        <v>84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197" t="s">
        <v>92</v>
      </c>
      <c r="C13" s="186">
        <v>2200000</v>
      </c>
      <c r="D13" s="186">
        <v>2200000</v>
      </c>
      <c r="E13" s="198">
        <f t="shared" si="0"/>
        <v>104807</v>
      </c>
      <c r="F13" s="187" t="s">
        <v>84</v>
      </c>
      <c r="G13" s="2" t="s">
        <v>93</v>
      </c>
      <c r="H13" s="1"/>
      <c r="I13" s="15"/>
      <c r="J13" s="15"/>
    </row>
    <row r="14" spans="1:11">
      <c r="A14" s="15"/>
      <c r="B14" s="20" t="s">
        <v>94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96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197" t="s">
        <v>98</v>
      </c>
      <c r="C17" s="186">
        <v>1300000</v>
      </c>
      <c r="D17" s="186">
        <v>1300000</v>
      </c>
      <c r="E17" s="198">
        <f t="shared" si="0"/>
        <v>104807</v>
      </c>
      <c r="F17" s="187" t="s">
        <v>84</v>
      </c>
      <c r="G17" s="1" t="s">
        <v>99</v>
      </c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197" t="s">
        <v>101</v>
      </c>
      <c r="C20" s="186">
        <v>950000</v>
      </c>
      <c r="D20" s="186">
        <v>950000</v>
      </c>
      <c r="E20" s="198">
        <f t="shared" si="0"/>
        <v>104807</v>
      </c>
      <c r="F20" s="187" t="s">
        <v>84</v>
      </c>
      <c r="G20" s="1" t="s">
        <v>102</v>
      </c>
      <c r="H20" s="1"/>
      <c r="I20" s="15"/>
      <c r="J20" s="15"/>
    </row>
    <row r="21" spans="1:10">
      <c r="A21" s="15"/>
      <c r="B21" s="20" t="s">
        <v>103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197" t="s">
        <v>107</v>
      </c>
      <c r="C25" s="186">
        <v>1000000</v>
      </c>
      <c r="D25" s="186">
        <v>1000000</v>
      </c>
      <c r="E25" s="198">
        <f t="shared" si="0"/>
        <v>29807</v>
      </c>
      <c r="F25" s="187" t="s">
        <v>84</v>
      </c>
      <c r="G25" s="1" t="s">
        <v>108</v>
      </c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 t="s">
        <v>119</v>
      </c>
      <c r="C34" s="19">
        <v>1000000</v>
      </c>
      <c r="D34" s="19">
        <v>1002000</v>
      </c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 t="s">
        <v>121</v>
      </c>
      <c r="C35" s="19">
        <v>0</v>
      </c>
      <c r="D35" s="19">
        <v>0</v>
      </c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13784807</v>
      </c>
      <c r="D52" s="21">
        <f>SUM(D6:D51)</f>
        <v>13757000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62" customFormat="1" ht="18">
      <c r="A2" s="230" t="s">
        <v>36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3" customFormat="1" ht="16.5" thickBot="1">
      <c r="A3" s="231" t="s">
        <v>85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5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81</v>
      </c>
      <c r="G4" s="238" t="s">
        <v>27</v>
      </c>
      <c r="H4" s="238" t="s">
        <v>76</v>
      </c>
      <c r="I4" s="238" t="s">
        <v>28</v>
      </c>
      <c r="J4" s="238" t="s">
        <v>29</v>
      </c>
      <c r="K4" s="238" t="s">
        <v>118</v>
      </c>
      <c r="L4" s="238" t="s">
        <v>30</v>
      </c>
      <c r="M4" s="238" t="s">
        <v>104</v>
      </c>
      <c r="N4" s="244" t="s">
        <v>58</v>
      </c>
      <c r="O4" s="242" t="s">
        <v>14</v>
      </c>
      <c r="P4" s="240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90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92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97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101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103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105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107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109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110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111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112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113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114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>
        <v>1700</v>
      </c>
      <c r="L26" s="82"/>
      <c r="M26" s="112"/>
      <c r="N26" s="82"/>
      <c r="O26" s="82"/>
      <c r="P26" s="84"/>
      <c r="Q26" s="78">
        <f t="shared" si="0"/>
        <v>2030</v>
      </c>
      <c r="R26" s="79"/>
      <c r="S26" s="4"/>
    </row>
    <row r="27" spans="1:23" s="9" customFormat="1">
      <c r="A27" s="73" t="s">
        <v>117</v>
      </c>
      <c r="B27" s="81">
        <v>600</v>
      </c>
      <c r="C27" s="74"/>
      <c r="D27" s="82"/>
      <c r="E27" s="82"/>
      <c r="F27" s="82"/>
      <c r="G27" s="82">
        <v>50</v>
      </c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840</v>
      </c>
      <c r="R27" s="79"/>
      <c r="S27" s="4"/>
    </row>
    <row r="28" spans="1:23" s="9" customFormat="1">
      <c r="A28" s="73" t="s">
        <v>119</v>
      </c>
      <c r="B28" s="81"/>
      <c r="C28" s="74"/>
      <c r="D28" s="82"/>
      <c r="E28" s="82"/>
      <c r="F28" s="82"/>
      <c r="G28" s="82">
        <v>70</v>
      </c>
      <c r="H28" s="82"/>
      <c r="I28" s="82">
        <v>200</v>
      </c>
      <c r="J28" s="82">
        <v>160</v>
      </c>
      <c r="K28" s="82"/>
      <c r="L28" s="82"/>
      <c r="M28" s="112"/>
      <c r="N28" s="82">
        <v>100</v>
      </c>
      <c r="O28" s="82"/>
      <c r="P28" s="84"/>
      <c r="Q28" s="78">
        <f t="shared" si="0"/>
        <v>530</v>
      </c>
      <c r="R28" s="79"/>
      <c r="S28" s="4"/>
      <c r="T28" s="91"/>
      <c r="U28" s="91"/>
    </row>
    <row r="29" spans="1:23" s="9" customFormat="1">
      <c r="A29" s="73" t="s">
        <v>121</v>
      </c>
      <c r="B29" s="81"/>
      <c r="C29" s="74"/>
      <c r="D29" s="82"/>
      <c r="E29" s="82"/>
      <c r="F29" s="82"/>
      <c r="G29" s="82">
        <v>50</v>
      </c>
      <c r="H29" s="82"/>
      <c r="I29" s="82">
        <v>160</v>
      </c>
      <c r="J29" s="82">
        <v>160</v>
      </c>
      <c r="K29" s="82"/>
      <c r="L29" s="82"/>
      <c r="M29" s="112">
        <v>30</v>
      </c>
      <c r="N29" s="82"/>
      <c r="O29" s="82"/>
      <c r="P29" s="84"/>
      <c r="Q29" s="78">
        <f t="shared" si="0"/>
        <v>400</v>
      </c>
      <c r="R29" s="79"/>
      <c r="S29" s="91"/>
      <c r="T29" s="92"/>
      <c r="U29" s="92"/>
    </row>
    <row r="30" spans="1:23" s="9" customFormat="1">
      <c r="A30" s="73" t="s">
        <v>122</v>
      </c>
      <c r="B30" s="81">
        <v>900</v>
      </c>
      <c r="C30" s="74">
        <v>470</v>
      </c>
      <c r="D30" s="82"/>
      <c r="E30" s="82">
        <v>200</v>
      </c>
      <c r="F30" s="82"/>
      <c r="G30" s="82"/>
      <c r="H30" s="82"/>
      <c r="I30" s="82">
        <v>30</v>
      </c>
      <c r="J30" s="82">
        <v>160</v>
      </c>
      <c r="K30" s="82"/>
      <c r="L30" s="82"/>
      <c r="M30" s="112"/>
      <c r="N30" s="82">
        <v>100</v>
      </c>
      <c r="O30" s="82"/>
      <c r="P30" s="84"/>
      <c r="Q30" s="78">
        <f t="shared" si="0"/>
        <v>1860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5000</v>
      </c>
      <c r="C37" s="100">
        <f t="shared" ref="C37:P37" si="1">SUM(C6:C36)</f>
        <v>890</v>
      </c>
      <c r="D37" s="100">
        <f t="shared" si="1"/>
        <v>428</v>
      </c>
      <c r="E37" s="100">
        <f t="shared" si="1"/>
        <v>2620</v>
      </c>
      <c r="F37" s="100">
        <f t="shared" si="1"/>
        <v>2050</v>
      </c>
      <c r="G37" s="100">
        <f>SUM(G6:G36)</f>
        <v>1210</v>
      </c>
      <c r="H37" s="100">
        <f t="shared" si="1"/>
        <v>40</v>
      </c>
      <c r="I37" s="100">
        <f t="shared" si="1"/>
        <v>4040</v>
      </c>
      <c r="J37" s="100">
        <f t="shared" si="1"/>
        <v>3600</v>
      </c>
      <c r="K37" s="100">
        <f t="shared" si="1"/>
        <v>1700</v>
      </c>
      <c r="L37" s="100">
        <f t="shared" si="1"/>
        <v>1700</v>
      </c>
      <c r="M37" s="115">
        <f t="shared" si="1"/>
        <v>140</v>
      </c>
      <c r="N37" s="100">
        <f t="shared" si="1"/>
        <v>400</v>
      </c>
      <c r="O37" s="100">
        <f t="shared" si="1"/>
        <v>0</v>
      </c>
      <c r="P37" s="101">
        <f t="shared" si="1"/>
        <v>0</v>
      </c>
      <c r="Q37" s="102">
        <f>SUM(Q6:Q36)</f>
        <v>23818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1" zoomScale="120" zoomScaleNormal="120" workbookViewId="0">
      <selection activeCell="J55" sqref="J55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88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9"/>
      <c r="B5" s="135"/>
      <c r="C5" s="135"/>
      <c r="D5" s="135"/>
      <c r="E5" s="200">
        <f>C5+D5</f>
        <v>0</v>
      </c>
      <c r="F5" s="205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1"/>
      <c r="B6" s="39"/>
      <c r="C6" s="39"/>
      <c r="D6" s="39"/>
      <c r="E6" s="202">
        <f t="shared" ref="E6:E32" si="0">C6+D6</f>
        <v>0</v>
      </c>
      <c r="F6" s="206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1"/>
      <c r="B7" s="39"/>
      <c r="C7" s="39"/>
      <c r="D7" s="39"/>
      <c r="E7" s="202">
        <f t="shared" si="0"/>
        <v>0</v>
      </c>
      <c r="F7" s="206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1"/>
      <c r="B8" s="39"/>
      <c r="C8" s="39"/>
      <c r="D8" s="39"/>
      <c r="E8" s="202">
        <f t="shared" si="0"/>
        <v>0</v>
      </c>
      <c r="F8" s="207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1"/>
      <c r="B9" s="39"/>
      <c r="C9" s="39"/>
      <c r="D9" s="39"/>
      <c r="E9" s="202">
        <f t="shared" si="0"/>
        <v>0</v>
      </c>
      <c r="F9" s="208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1"/>
      <c r="B10" s="39"/>
      <c r="C10" s="39"/>
      <c r="D10" s="39"/>
      <c r="E10" s="202">
        <f t="shared" si="0"/>
        <v>0</v>
      </c>
      <c r="F10" s="209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1"/>
      <c r="B11" s="39"/>
      <c r="C11" s="39"/>
      <c r="D11" s="39"/>
      <c r="E11" s="202">
        <f t="shared" si="0"/>
        <v>0</v>
      </c>
      <c r="F11" s="207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1"/>
      <c r="B12" s="39"/>
      <c r="C12" s="39"/>
      <c r="D12" s="39"/>
      <c r="E12" s="202">
        <f t="shared" si="0"/>
        <v>0</v>
      </c>
      <c r="F12" s="207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1"/>
      <c r="B13" s="39"/>
      <c r="C13" s="39"/>
      <c r="D13" s="39"/>
      <c r="E13" s="202">
        <f t="shared" si="0"/>
        <v>0</v>
      </c>
      <c r="F13" s="209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1"/>
      <c r="B14" s="39"/>
      <c r="C14" s="39"/>
      <c r="D14" s="39"/>
      <c r="E14" s="202">
        <f t="shared" si="0"/>
        <v>0</v>
      </c>
      <c r="F14" s="208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1"/>
      <c r="B15" s="39"/>
      <c r="C15" s="39"/>
      <c r="D15" s="39"/>
      <c r="E15" s="202">
        <f t="shared" si="0"/>
        <v>0</v>
      </c>
      <c r="F15" s="207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1"/>
      <c r="B16" s="39"/>
      <c r="C16" s="39"/>
      <c r="D16" s="39"/>
      <c r="E16" s="202">
        <f t="shared" si="0"/>
        <v>0</v>
      </c>
      <c r="F16" s="207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1"/>
      <c r="B17" s="39"/>
      <c r="C17" s="39"/>
      <c r="D17" s="39"/>
      <c r="E17" s="202">
        <f t="shared" si="0"/>
        <v>0</v>
      </c>
      <c r="F17" s="206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1"/>
      <c r="B18" s="39"/>
      <c r="C18" s="39"/>
      <c r="D18" s="39"/>
      <c r="E18" s="202">
        <f t="shared" si="0"/>
        <v>0</v>
      </c>
      <c r="F18" s="209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1"/>
      <c r="B19" s="39"/>
      <c r="C19" s="39"/>
      <c r="D19" s="39"/>
      <c r="E19" s="202">
        <f t="shared" si="0"/>
        <v>0</v>
      </c>
      <c r="F19" s="208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1"/>
      <c r="B20" s="39"/>
      <c r="C20" s="39"/>
      <c r="D20" s="39"/>
      <c r="E20" s="202">
        <f t="shared" si="0"/>
        <v>0</v>
      </c>
      <c r="F20" s="206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1"/>
      <c r="B21" s="39"/>
      <c r="C21" s="39"/>
      <c r="D21" s="39"/>
      <c r="E21" s="202">
        <f t="shared" si="0"/>
        <v>0</v>
      </c>
      <c r="F21" s="206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1"/>
      <c r="B22" s="39"/>
      <c r="C22" s="39"/>
      <c r="D22" s="39"/>
      <c r="E22" s="202">
        <f>C22+D22</f>
        <v>0</v>
      </c>
      <c r="F22" s="206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1"/>
      <c r="B23" s="39"/>
      <c r="C23" s="39"/>
      <c r="D23" s="39"/>
      <c r="E23" s="202">
        <f t="shared" si="0"/>
        <v>0</v>
      </c>
      <c r="F23" s="206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1"/>
      <c r="B24" s="39"/>
      <c r="C24" s="39"/>
      <c r="D24" s="39"/>
      <c r="E24" s="202">
        <f t="shared" si="0"/>
        <v>0</v>
      </c>
      <c r="F24" s="206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1"/>
      <c r="B25" s="39"/>
      <c r="C25" s="39"/>
      <c r="D25" s="39"/>
      <c r="E25" s="202">
        <f t="shared" si="0"/>
        <v>0</v>
      </c>
      <c r="F25" s="208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1"/>
      <c r="B26" s="39"/>
      <c r="C26" s="39"/>
      <c r="D26" s="39"/>
      <c r="E26" s="202">
        <f t="shared" si="0"/>
        <v>0</v>
      </c>
      <c r="F26" s="210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1"/>
      <c r="B27" s="39"/>
      <c r="C27" s="39"/>
      <c r="D27" s="39"/>
      <c r="E27" s="202">
        <f t="shared" si="0"/>
        <v>0</v>
      </c>
      <c r="F27" s="208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1"/>
      <c r="B28" s="39"/>
      <c r="C28" s="39"/>
      <c r="D28" s="39"/>
      <c r="E28" s="202">
        <f t="shared" si="0"/>
        <v>0</v>
      </c>
      <c r="F28" s="208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1"/>
      <c r="B29" s="39"/>
      <c r="C29" s="39"/>
      <c r="D29" s="39"/>
      <c r="E29" s="202">
        <f t="shared" si="0"/>
        <v>0</v>
      </c>
      <c r="F29" s="208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1"/>
      <c r="B30" s="39"/>
      <c r="C30" s="39"/>
      <c r="D30" s="39"/>
      <c r="E30" s="202">
        <f t="shared" si="0"/>
        <v>0</v>
      </c>
      <c r="F30" s="207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1"/>
      <c r="B31" s="39"/>
      <c r="C31" s="39"/>
      <c r="D31" s="39"/>
      <c r="E31" s="202">
        <f t="shared" si="0"/>
        <v>0</v>
      </c>
      <c r="F31" s="207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1"/>
      <c r="B32" s="39"/>
      <c r="C32" s="39"/>
      <c r="D32" s="39">
        <v>-879640</v>
      </c>
      <c r="E32" s="202">
        <f t="shared" si="0"/>
        <v>-879640</v>
      </c>
      <c r="F32" s="207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1" t="s">
        <v>3</v>
      </c>
      <c r="B33" s="212">
        <f>SUM(B5:B32)</f>
        <v>0</v>
      </c>
      <c r="C33" s="212"/>
      <c r="D33" s="212"/>
      <c r="E33" s="213">
        <f>SUM(E5:E32)</f>
        <v>-879640</v>
      </c>
      <c r="F33" s="214">
        <f>B33-E33</f>
        <v>879640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3"/>
      <c r="B34" s="41"/>
      <c r="C34" s="41"/>
      <c r="D34" s="41"/>
      <c r="E34" s="204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46</v>
      </c>
      <c r="B37" s="189" t="s">
        <v>47</v>
      </c>
      <c r="C37" s="182">
        <v>1800</v>
      </c>
      <c r="D37" s="190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66</v>
      </c>
      <c r="B38" s="177" t="s">
        <v>56</v>
      </c>
      <c r="C38" s="178">
        <v>30180</v>
      </c>
      <c r="D38" s="179" t="s">
        <v>119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120</v>
      </c>
      <c r="B39" s="177"/>
      <c r="C39" s="178">
        <v>16040</v>
      </c>
      <c r="D39" s="180" t="s">
        <v>119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65</v>
      </c>
      <c r="B40" s="177" t="s">
        <v>45</v>
      </c>
      <c r="C40" s="178">
        <v>4500</v>
      </c>
      <c r="D40" s="179" t="s">
        <v>69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78</v>
      </c>
      <c r="B41" s="177"/>
      <c r="C41" s="178">
        <v>1000</v>
      </c>
      <c r="D41" s="180" t="s">
        <v>122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115</v>
      </c>
      <c r="B42" s="177"/>
      <c r="C42" s="178">
        <v>16040</v>
      </c>
      <c r="D42" s="179" t="s">
        <v>121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41</v>
      </c>
      <c r="C43" s="178">
        <v>4460</v>
      </c>
      <c r="D43" s="179" t="s">
        <v>67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40</v>
      </c>
      <c r="B44" s="177" t="s">
        <v>41</v>
      </c>
      <c r="C44" s="178">
        <v>100000</v>
      </c>
      <c r="D44" s="180" t="s">
        <v>68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50</v>
      </c>
      <c r="B45" s="177" t="s">
        <v>41</v>
      </c>
      <c r="C45" s="178">
        <v>300000</v>
      </c>
      <c r="D45" s="180" t="s">
        <v>111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71</v>
      </c>
      <c r="B46" s="177" t="s">
        <v>89</v>
      </c>
      <c r="C46" s="178">
        <v>1000</v>
      </c>
      <c r="D46" s="179" t="s">
        <v>77</v>
      </c>
      <c r="E46" s="41"/>
      <c r="F46" s="2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87500</v>
      </c>
      <c r="D47" s="191" t="s">
        <v>119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61</v>
      </c>
      <c r="B48" s="177"/>
      <c r="C48" s="178">
        <v>119760</v>
      </c>
      <c r="D48" s="179" t="s">
        <v>122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79</v>
      </c>
      <c r="B49" s="177"/>
      <c r="C49" s="178">
        <v>47000</v>
      </c>
      <c r="D49" s="179" t="s">
        <v>122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57</v>
      </c>
      <c r="B50" s="177" t="s">
        <v>56</v>
      </c>
      <c r="C50" s="178">
        <v>30180</v>
      </c>
      <c r="D50" s="180" t="s">
        <v>70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52</v>
      </c>
      <c r="B51" s="177" t="s">
        <v>56</v>
      </c>
      <c r="C51" s="178">
        <v>30180</v>
      </c>
      <c r="D51" s="179" t="s">
        <v>122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 t="s">
        <v>123</v>
      </c>
      <c r="B52" s="177"/>
      <c r="C52" s="178">
        <v>90000</v>
      </c>
      <c r="D52" s="179" t="s">
        <v>122</v>
      </c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5">
        <f>SUM(C37:C118)</f>
        <v>879640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879640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3" t="s">
        <v>38</v>
      </c>
      <c r="B1" s="264"/>
      <c r="C1" s="264"/>
      <c r="D1" s="264"/>
      <c r="E1" s="265"/>
      <c r="F1" s="143"/>
      <c r="G1" s="1"/>
    </row>
    <row r="2" spans="1:28" ht="21.75">
      <c r="A2" s="272" t="s">
        <v>55</v>
      </c>
      <c r="B2" s="273"/>
      <c r="C2" s="273"/>
      <c r="D2" s="273"/>
      <c r="E2" s="274"/>
      <c r="F2" s="143"/>
      <c r="G2" s="1"/>
    </row>
    <row r="3" spans="1:28" ht="24" thickBot="1">
      <c r="A3" s="266" t="s">
        <v>125</v>
      </c>
      <c r="B3" s="267"/>
      <c r="C3" s="267"/>
      <c r="D3" s="267"/>
      <c r="E3" s="268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5" t="s">
        <v>42</v>
      </c>
      <c r="B4" s="276"/>
      <c r="C4" s="276"/>
      <c r="D4" s="276"/>
      <c r="E4" s="277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54</v>
      </c>
      <c r="B5" s="148">
        <v>9000000</v>
      </c>
      <c r="C5" s="129"/>
      <c r="D5" s="130" t="s">
        <v>10</v>
      </c>
      <c r="E5" s="140">
        <v>6246069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302696.45</v>
      </c>
      <c r="C6" s="34"/>
      <c r="D6" s="120" t="s">
        <v>53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51</v>
      </c>
      <c r="E7" s="141">
        <v>1177998.4499999993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23818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25400</v>
      </c>
      <c r="C10" s="32"/>
      <c r="D10" s="120" t="s">
        <v>12</v>
      </c>
      <c r="E10" s="124">
        <v>879640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253478.45</v>
      </c>
      <c r="C11" s="32"/>
      <c r="D11" s="120" t="s">
        <v>72</v>
      </c>
      <c r="E11" s="124">
        <v>87700</v>
      </c>
      <c r="F11" s="143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106</v>
      </c>
      <c r="B12" s="123">
        <v>35190</v>
      </c>
      <c r="C12" s="32"/>
      <c r="D12" s="120" t="s">
        <v>39</v>
      </c>
      <c r="E12" s="141">
        <v>191627</v>
      </c>
      <c r="F12" s="143"/>
      <c r="G12" s="8"/>
      <c r="H12" s="18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 t="s">
        <v>124</v>
      </c>
      <c r="B13" s="225">
        <v>124173</v>
      </c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4" t="s">
        <v>7</v>
      </c>
      <c r="B14" s="185">
        <f>B11+B12+B13</f>
        <v>412841.45</v>
      </c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126</v>
      </c>
      <c r="B16" s="123">
        <v>800000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B5+B14-B16</f>
        <v>8612841.4499999993</v>
      </c>
      <c r="C18" s="32"/>
      <c r="D18" s="120" t="s">
        <v>6</v>
      </c>
      <c r="E18" s="124">
        <f>SUM(E5:E17)</f>
        <v>8612841.4499999993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9" t="s">
        <v>12</v>
      </c>
      <c r="B20" s="270"/>
      <c r="C20" s="270"/>
      <c r="D20" s="270"/>
      <c r="E20" s="271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5" t="s">
        <v>80</v>
      </c>
      <c r="B21" s="145">
        <v>65000</v>
      </c>
      <c r="C21" s="142"/>
      <c r="D21" s="142" t="s">
        <v>75</v>
      </c>
      <c r="E21" s="146">
        <v>140000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127</v>
      </c>
      <c r="B22" s="150">
        <v>90000</v>
      </c>
      <c r="C22" s="151"/>
      <c r="D22" s="149" t="s">
        <v>74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116</v>
      </c>
      <c r="B23" s="150">
        <v>24000</v>
      </c>
      <c r="C23" s="151"/>
      <c r="D23" s="149" t="s">
        <v>60</v>
      </c>
      <c r="E23" s="153">
        <v>30180</v>
      </c>
      <c r="F23" s="127"/>
      <c r="G23" s="15"/>
      <c r="H23" s="188"/>
    </row>
    <row r="24" spans="1:28" s="1" customFormat="1" ht="21.75">
      <c r="A24" s="192" t="s">
        <v>63</v>
      </c>
      <c r="B24" s="193">
        <v>100000</v>
      </c>
      <c r="C24" s="194"/>
      <c r="D24" s="195" t="s">
        <v>59</v>
      </c>
      <c r="E24" s="196">
        <v>30810</v>
      </c>
      <c r="F24" s="127"/>
      <c r="G24" s="15"/>
    </row>
    <row r="25" spans="1:28" s="1" customFormat="1" ht="22.5" thickBot="1">
      <c r="A25" s="217" t="s">
        <v>62</v>
      </c>
      <c r="B25" s="218">
        <v>250000</v>
      </c>
      <c r="C25" s="219"/>
      <c r="D25" s="220" t="s">
        <v>64</v>
      </c>
      <c r="E25" s="221">
        <v>41080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2022-05-31T20:00:29Z</dcterms:modified>
</cp:coreProperties>
</file>