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LY\28.07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7" i="7" l="1"/>
  <c r="E18" i="10" l="1"/>
  <c r="J39" i="14" l="1"/>
  <c r="J43" i="14" s="1"/>
  <c r="B11" i="10" l="1"/>
  <c r="B13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Tax Token Renew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Sh 9 Instant 1% Discount</t>
        </r>
      </text>
    </comment>
  </commentList>
</comments>
</file>

<file path=xl/sharedStrings.xml><?xml version="1.0" encoding="utf-8"?>
<sst xmlns="http://schemas.openxmlformats.org/spreadsheetml/2006/main" count="179" uniqueCount="129">
  <si>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</si>
  <si>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</si>
  <si>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</si>
  <si>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</si>
  <si>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</si>
  <si>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</si>
  <si>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</si>
  <si>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</si>
  <si>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</si>
  <si>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</si>
  <si>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</si>
  <si>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</si>
  <si>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</si>
  <si>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</si>
  <si>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</si>
  <si>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</si>
  <si>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</si>
  <si>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</si>
  <si>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</si>
  <si>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</si>
  <si>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</si>
  <si>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</si>
  <si>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</si>
  <si>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</si>
  <si>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</si>
  <si>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</si>
  <si>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</si>
  <si>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</si>
  <si>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</si>
  <si>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</si>
  <si>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</si>
  <si>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</si>
  <si>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</si>
  <si>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</si>
  <si>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</si>
  <si>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</si>
  <si>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</si>
  <si>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</si>
  <si>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</si>
  <si>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</si>
  <si>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</si>
  <si>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</si>
  <si>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</si>
  <si>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</si>
  <si>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</si>
  <si>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</si>
  <si>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</si>
  <si>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</si>
  <si>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</si>
  <si>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</si>
  <si>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</si>
  <si>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Sohel Store</t>
  </si>
  <si>
    <t>DSR Campaign</t>
  </si>
  <si>
    <t>Balance Statement May-2022</t>
  </si>
  <si>
    <t>Courier</t>
  </si>
  <si>
    <t>Wifi</t>
  </si>
  <si>
    <t>Current Bill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</si>
  <si>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</si>
  <si>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</si>
  <si>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</si>
  <si>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</si>
  <si>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</si>
  <si>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</si>
  <si>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</si>
  <si>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</si>
  <si>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</si>
  <si>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N=Rose Mobile</t>
  </si>
  <si>
    <t>30.06.2022</t>
  </si>
  <si>
    <t xml:space="preserve">Noyon </t>
  </si>
  <si>
    <t>Bank Statement July-2022</t>
  </si>
  <si>
    <t>Month : July - 2022</t>
  </si>
  <si>
    <t>Zilani Mobile Center</t>
  </si>
  <si>
    <t>Tuhin Mobile Center</t>
  </si>
  <si>
    <t>02.07.2022</t>
  </si>
  <si>
    <t>03.07.2022</t>
  </si>
  <si>
    <t>04.06.2022</t>
  </si>
  <si>
    <t>04.07.2022</t>
  </si>
  <si>
    <t xml:space="preserve">Price Increase Profit </t>
  </si>
  <si>
    <t>Sales Profit</t>
  </si>
  <si>
    <t>05.06.2022</t>
  </si>
  <si>
    <t>05.07.2022</t>
  </si>
  <si>
    <t>06.07.2022</t>
  </si>
  <si>
    <t>Biswash</t>
  </si>
  <si>
    <t>C=Biswas Mobile Point</t>
  </si>
  <si>
    <t>07.07.2022</t>
  </si>
  <si>
    <t>08.07.2022</t>
  </si>
  <si>
    <t>Eid Bonus</t>
  </si>
  <si>
    <t>09.07.2022</t>
  </si>
  <si>
    <t xml:space="preserve">Shakil </t>
  </si>
  <si>
    <t>N=SH Realme Showroom</t>
  </si>
  <si>
    <t>12.07.2022</t>
  </si>
  <si>
    <t>13.074.2022</t>
  </si>
  <si>
    <t>13.07.2022</t>
  </si>
  <si>
    <t>14.07.2022</t>
  </si>
  <si>
    <t>Office Cost</t>
  </si>
  <si>
    <t xml:space="preserve">N=Shakil </t>
  </si>
  <si>
    <t>16.07.2022</t>
  </si>
  <si>
    <t>17.07.2022</t>
  </si>
  <si>
    <t>Boss+ (30 Lac)</t>
  </si>
  <si>
    <t>Boss- (30 Lac)</t>
  </si>
  <si>
    <t>18.07.2022</t>
  </si>
  <si>
    <t>Trade License</t>
  </si>
  <si>
    <t>19.07.2022</t>
  </si>
  <si>
    <t>Chaskoir</t>
  </si>
  <si>
    <t>Masjid Market</t>
  </si>
  <si>
    <t>Showroom</t>
  </si>
  <si>
    <t>Office(C35)</t>
  </si>
  <si>
    <t>Bonpara</t>
  </si>
  <si>
    <t>GT</t>
  </si>
  <si>
    <t>Zilnai Exclusive</t>
  </si>
  <si>
    <t>20.07.2022</t>
  </si>
  <si>
    <t>21.07.2022</t>
  </si>
  <si>
    <t>20.01.2022</t>
  </si>
  <si>
    <t>23.07.2022</t>
  </si>
  <si>
    <t>24.07.2022</t>
  </si>
  <si>
    <t>N=Zilani Mobile 1</t>
  </si>
  <si>
    <t>N=Tuhin Mobile</t>
  </si>
  <si>
    <t>N=Zilani Mobile 2</t>
  </si>
  <si>
    <t>Harun Bhai</t>
  </si>
  <si>
    <t>A.M Tipu Boss (-)</t>
  </si>
  <si>
    <t>25.07.2022</t>
  </si>
  <si>
    <t>26.07.2022</t>
  </si>
  <si>
    <t xml:space="preserve">Rofiqul </t>
  </si>
  <si>
    <t>N=Saha Realme Showroom</t>
  </si>
  <si>
    <t>27.07.2022</t>
  </si>
  <si>
    <t>D=Ayan Telecom</t>
  </si>
  <si>
    <t>Date:27.07.2022</t>
  </si>
  <si>
    <t>28.07.2022</t>
  </si>
  <si>
    <t>Bariola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</si>
</sst>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14" fontId="5" fillId="41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2" fontId="0" fillId="41" borderId="2" xfId="0" applyNumberFormat="1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" fontId="7" fillId="0" borderId="30" xfId="0" applyNumberFormat="1" applyFont="1" applyFill="1" applyBorder="1" applyAlignment="1">
      <alignment horizontal="left" vertical="center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3" fillId="41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0" workbookViewId="0">
      <selection activeCell="E33" sqref="E33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8"/>
      <c r="B1" s="228"/>
      <c r="C1" s="228"/>
      <c r="D1" s="228"/>
      <c r="E1" s="228"/>
      <c r="F1" s="228"/>
    </row>
    <row r="2" spans="1:11" ht="20.25">
      <c r="B2" s="226" t="s">
        <v>13</v>
      </c>
      <c r="C2" s="226"/>
      <c r="D2" s="226"/>
      <c r="E2" s="226"/>
    </row>
    <row r="3" spans="1:11" ht="16.5" customHeight="1">
      <c r="A3" s="15"/>
      <c r="B3" s="227" t="s">
        <v>69</v>
      </c>
      <c r="C3" s="227"/>
      <c r="D3" s="227"/>
      <c r="E3" s="227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41</v>
      </c>
      <c r="C6" s="19">
        <v>1761807</v>
      </c>
      <c r="D6" s="19">
        <v>0</v>
      </c>
      <c r="E6" s="21">
        <f t="shared" ref="E6:E51" si="0">E5+C6-D6</f>
        <v>1761807</v>
      </c>
      <c r="F6" s="12"/>
      <c r="G6" s="13"/>
    </row>
    <row r="7" spans="1:11">
      <c r="A7" s="15"/>
      <c r="B7" s="20"/>
      <c r="C7" s="19"/>
      <c r="D7" s="19"/>
      <c r="E7" s="21">
        <f t="shared" si="0"/>
        <v>1761807</v>
      </c>
      <c r="F7" s="12"/>
      <c r="G7" s="1"/>
      <c r="H7" s="1"/>
      <c r="I7" s="1"/>
      <c r="J7" s="15"/>
      <c r="K7" s="15"/>
    </row>
    <row r="8" spans="1:11">
      <c r="A8" s="15"/>
      <c r="B8" s="20" t="s">
        <v>73</v>
      </c>
      <c r="C8" s="19">
        <v>0</v>
      </c>
      <c r="D8" s="19">
        <v>0</v>
      </c>
      <c r="E8" s="21">
        <f t="shared" si="0"/>
        <v>1761807</v>
      </c>
      <c r="F8" s="1"/>
      <c r="G8" s="1"/>
      <c r="H8" s="1"/>
      <c r="I8" s="15"/>
      <c r="J8" s="15"/>
    </row>
    <row r="9" spans="1:11">
      <c r="A9" s="15"/>
      <c r="B9" s="20" t="s">
        <v>74</v>
      </c>
      <c r="C9" s="19">
        <v>0</v>
      </c>
      <c r="D9" s="19">
        <v>0</v>
      </c>
      <c r="E9" s="21">
        <f t="shared" si="0"/>
        <v>1761807</v>
      </c>
      <c r="F9" s="1"/>
      <c r="G9" s="1"/>
      <c r="H9" s="1"/>
      <c r="I9" s="15"/>
      <c r="J9" s="15"/>
    </row>
    <row r="10" spans="1:11">
      <c r="A10" s="15"/>
      <c r="B10" s="20" t="s">
        <v>75</v>
      </c>
      <c r="C10" s="22">
        <v>500000</v>
      </c>
      <c r="D10" s="22">
        <v>2200000</v>
      </c>
      <c r="E10" s="21">
        <f t="shared" si="0"/>
        <v>61807</v>
      </c>
      <c r="F10" s="1"/>
      <c r="G10" s="1"/>
      <c r="H10" s="1"/>
      <c r="I10" s="15"/>
      <c r="J10" s="15"/>
    </row>
    <row r="11" spans="1:11">
      <c r="A11" s="15"/>
      <c r="B11" s="20" t="s">
        <v>79</v>
      </c>
      <c r="C11" s="19">
        <v>100000</v>
      </c>
      <c r="D11" s="19">
        <v>0</v>
      </c>
      <c r="E11" s="21">
        <f t="shared" si="0"/>
        <v>161807</v>
      </c>
      <c r="F11" s="1"/>
      <c r="G11" s="1"/>
      <c r="H11" s="1"/>
      <c r="I11" s="15"/>
      <c r="J11" s="15"/>
    </row>
    <row r="12" spans="1:11">
      <c r="A12" s="15"/>
      <c r="B12" s="20" t="s">
        <v>80</v>
      </c>
      <c r="C12" s="19">
        <v>1000000</v>
      </c>
      <c r="D12" s="19">
        <v>1110000</v>
      </c>
      <c r="E12" s="21">
        <f t="shared" si="0"/>
        <v>51807</v>
      </c>
      <c r="F12" s="23"/>
      <c r="G12" s="24"/>
      <c r="H12" s="1"/>
      <c r="I12" s="15"/>
      <c r="J12" s="15"/>
    </row>
    <row r="13" spans="1:11">
      <c r="A13" s="15"/>
      <c r="B13" s="212" t="s">
        <v>81</v>
      </c>
      <c r="C13" s="213">
        <v>3000000</v>
      </c>
      <c r="D13" s="213">
        <v>0</v>
      </c>
      <c r="E13" s="214">
        <f t="shared" si="0"/>
        <v>3051807</v>
      </c>
      <c r="F13" s="215" t="s">
        <v>98</v>
      </c>
      <c r="G13" s="15"/>
      <c r="H13" s="1"/>
      <c r="I13" s="15"/>
      <c r="J13" s="15"/>
    </row>
    <row r="14" spans="1:11">
      <c r="A14" s="15"/>
      <c r="B14" s="20" t="s">
        <v>81</v>
      </c>
      <c r="C14" s="19">
        <v>100000</v>
      </c>
      <c r="D14" s="19">
        <v>3080000</v>
      </c>
      <c r="E14" s="21">
        <f t="shared" si="0"/>
        <v>71807</v>
      </c>
      <c r="F14" s="1"/>
      <c r="G14" s="1"/>
      <c r="H14" s="1"/>
      <c r="I14" s="15"/>
      <c r="J14" s="15"/>
    </row>
    <row r="15" spans="1:11">
      <c r="A15" s="15"/>
      <c r="B15" s="20" t="s">
        <v>84</v>
      </c>
      <c r="C15" s="19">
        <v>0</v>
      </c>
      <c r="D15" s="19">
        <v>0</v>
      </c>
      <c r="E15" s="21">
        <f t="shared" si="0"/>
        <v>71807</v>
      </c>
      <c r="F15" s="1"/>
      <c r="G15" s="8"/>
      <c r="H15" s="1"/>
      <c r="I15" s="15"/>
      <c r="J15" s="15"/>
    </row>
    <row r="16" spans="1:11">
      <c r="A16" s="15"/>
      <c r="B16" s="20" t="s">
        <v>85</v>
      </c>
      <c r="C16" s="19">
        <v>0</v>
      </c>
      <c r="D16" s="19">
        <v>0</v>
      </c>
      <c r="E16" s="21">
        <f t="shared" si="0"/>
        <v>71807</v>
      </c>
      <c r="F16" s="14"/>
      <c r="G16" s="1"/>
      <c r="H16" s="1"/>
      <c r="I16" s="15"/>
      <c r="J16" s="15"/>
    </row>
    <row r="17" spans="1:10">
      <c r="A17" s="15"/>
      <c r="B17" s="212" t="s">
        <v>87</v>
      </c>
      <c r="C17" s="213">
        <v>3000000</v>
      </c>
      <c r="D17" s="213">
        <v>3000000</v>
      </c>
      <c r="E17" s="214">
        <f t="shared" si="0"/>
        <v>71807</v>
      </c>
      <c r="F17" s="215" t="s">
        <v>99</v>
      </c>
      <c r="G17" s="1"/>
      <c r="H17" s="1"/>
      <c r="I17" s="15"/>
      <c r="J17" s="15"/>
    </row>
    <row r="18" spans="1:10">
      <c r="A18" s="15"/>
      <c r="B18" s="20" t="s">
        <v>90</v>
      </c>
      <c r="C18" s="19">
        <v>3500000</v>
      </c>
      <c r="D18" s="19">
        <v>2500000</v>
      </c>
      <c r="E18" s="21">
        <f>E17+C18-D18</f>
        <v>1071807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92</v>
      </c>
      <c r="C19" s="19">
        <v>0</v>
      </c>
      <c r="D19" s="19">
        <v>0</v>
      </c>
      <c r="E19" s="21">
        <f t="shared" si="0"/>
        <v>1071807</v>
      </c>
      <c r="F19" s="1"/>
      <c r="G19" s="23"/>
      <c r="H19" s="1"/>
      <c r="I19" s="15"/>
      <c r="J19" s="15"/>
    </row>
    <row r="20" spans="1:10">
      <c r="A20" s="15"/>
      <c r="B20" s="20" t="s">
        <v>93</v>
      </c>
      <c r="C20" s="19">
        <v>71000</v>
      </c>
      <c r="D20" s="19">
        <v>0</v>
      </c>
      <c r="E20" s="21">
        <f t="shared" si="0"/>
        <v>1142807</v>
      </c>
      <c r="F20" s="1"/>
      <c r="G20" s="1"/>
      <c r="H20" s="1"/>
      <c r="I20" s="15"/>
      <c r="J20" s="15"/>
    </row>
    <row r="21" spans="1:10">
      <c r="A21" s="15"/>
      <c r="B21" s="20" t="s">
        <v>93</v>
      </c>
      <c r="C21" s="19">
        <v>1500000</v>
      </c>
      <c r="D21" s="19">
        <v>1220000</v>
      </c>
      <c r="E21" s="21">
        <f>E20+C21-D21</f>
        <v>1422807</v>
      </c>
      <c r="F21" s="1"/>
      <c r="G21" s="1"/>
      <c r="H21" s="1"/>
      <c r="I21" s="15"/>
      <c r="J21" s="15"/>
    </row>
    <row r="22" spans="1:10">
      <c r="A22" s="15"/>
      <c r="B22" s="20" t="s">
        <v>96</v>
      </c>
      <c r="C22" s="19">
        <v>0</v>
      </c>
      <c r="D22" s="19">
        <v>0</v>
      </c>
      <c r="E22" s="21">
        <f>E21+C22-D22</f>
        <v>1422807</v>
      </c>
      <c r="F22" s="1"/>
      <c r="G22" s="1"/>
      <c r="H22" s="1"/>
      <c r="I22" s="15"/>
      <c r="J22" s="15"/>
    </row>
    <row r="23" spans="1:10">
      <c r="A23" s="15"/>
      <c r="B23" s="20" t="s">
        <v>97</v>
      </c>
      <c r="C23" s="19">
        <v>2000000</v>
      </c>
      <c r="D23" s="19">
        <v>1640000</v>
      </c>
      <c r="E23" s="21">
        <f>E22+C23-D23</f>
        <v>1782807</v>
      </c>
      <c r="F23" s="1"/>
      <c r="G23" s="1"/>
      <c r="H23" s="1"/>
      <c r="I23" s="15"/>
      <c r="J23" s="15"/>
    </row>
    <row r="24" spans="1:10">
      <c r="A24" s="15"/>
      <c r="B24" s="20" t="s">
        <v>100</v>
      </c>
      <c r="C24" s="19">
        <v>500000</v>
      </c>
      <c r="D24" s="19">
        <v>470000</v>
      </c>
      <c r="E24" s="21">
        <f t="shared" si="0"/>
        <v>1812807</v>
      </c>
      <c r="F24" s="1"/>
      <c r="G24" s="1"/>
      <c r="H24" s="1"/>
      <c r="I24" s="15"/>
      <c r="J24" s="15"/>
    </row>
    <row r="25" spans="1:10">
      <c r="A25" s="15"/>
      <c r="B25" s="20" t="s">
        <v>102</v>
      </c>
      <c r="C25" s="19">
        <v>400000</v>
      </c>
      <c r="D25" s="19">
        <v>175000</v>
      </c>
      <c r="E25" s="21">
        <f t="shared" si="0"/>
        <v>2037807</v>
      </c>
      <c r="F25" s="1"/>
      <c r="G25" s="1"/>
      <c r="H25" s="1"/>
      <c r="I25" s="15"/>
      <c r="J25" s="15"/>
    </row>
    <row r="26" spans="1:10">
      <c r="A26" s="15"/>
      <c r="B26" s="20" t="s">
        <v>110</v>
      </c>
      <c r="C26" s="19">
        <v>400000</v>
      </c>
      <c r="D26" s="19">
        <v>965000</v>
      </c>
      <c r="E26" s="21">
        <f t="shared" si="0"/>
        <v>1472807</v>
      </c>
      <c r="F26" s="1"/>
      <c r="G26" s="1"/>
      <c r="H26" s="1"/>
      <c r="I26" s="15"/>
      <c r="J26" s="15"/>
    </row>
    <row r="27" spans="1:10">
      <c r="A27" s="15"/>
      <c r="B27" s="20" t="s">
        <v>111</v>
      </c>
      <c r="C27" s="19">
        <v>0</v>
      </c>
      <c r="D27" s="19">
        <v>360000</v>
      </c>
      <c r="E27" s="21">
        <f t="shared" si="0"/>
        <v>1112807</v>
      </c>
      <c r="F27" s="1"/>
      <c r="G27" s="1"/>
      <c r="H27" s="1"/>
      <c r="I27" s="15"/>
      <c r="J27" s="15"/>
    </row>
    <row r="28" spans="1:10">
      <c r="A28" s="15"/>
      <c r="B28" s="20" t="s">
        <v>113</v>
      </c>
      <c r="C28" s="19">
        <v>0</v>
      </c>
      <c r="D28" s="19">
        <v>0</v>
      </c>
      <c r="E28" s="21">
        <f t="shared" si="0"/>
        <v>1112807</v>
      </c>
      <c r="F28" s="1"/>
      <c r="G28" s="1"/>
      <c r="H28" s="1"/>
      <c r="I28" s="15"/>
      <c r="J28" s="15"/>
    </row>
    <row r="29" spans="1:10">
      <c r="A29" s="15"/>
      <c r="B29" s="20" t="s">
        <v>114</v>
      </c>
      <c r="C29" s="19">
        <v>0</v>
      </c>
      <c r="D29" s="19">
        <v>650000</v>
      </c>
      <c r="E29" s="21">
        <f t="shared" si="0"/>
        <v>462807</v>
      </c>
      <c r="F29" s="1"/>
      <c r="G29" s="1"/>
      <c r="H29" s="1"/>
      <c r="I29" s="15"/>
      <c r="J29" s="15"/>
    </row>
    <row r="30" spans="1:10">
      <c r="A30" s="15"/>
      <c r="B30" s="20" t="s">
        <v>120</v>
      </c>
      <c r="C30" s="19">
        <v>800000</v>
      </c>
      <c r="D30" s="19">
        <v>1043000</v>
      </c>
      <c r="E30" s="21">
        <f t="shared" si="0"/>
        <v>219807</v>
      </c>
      <c r="F30" s="1"/>
      <c r="G30" s="1"/>
      <c r="H30" s="1"/>
      <c r="I30" s="15"/>
      <c r="J30" s="15"/>
    </row>
    <row r="31" spans="1:10">
      <c r="A31" s="15"/>
      <c r="B31" s="20" t="s">
        <v>121</v>
      </c>
      <c r="C31" s="19">
        <v>900000</v>
      </c>
      <c r="D31" s="19">
        <v>1105000</v>
      </c>
      <c r="E31" s="21">
        <f t="shared" si="0"/>
        <v>14807</v>
      </c>
      <c r="F31" s="1"/>
      <c r="G31" s="1"/>
      <c r="H31" s="23"/>
      <c r="I31" s="15"/>
      <c r="J31" s="15"/>
    </row>
    <row r="32" spans="1:10">
      <c r="A32" s="15"/>
      <c r="B32" s="20" t="s">
        <v>124</v>
      </c>
      <c r="C32" s="19">
        <v>750000</v>
      </c>
      <c r="D32" s="19">
        <v>750000</v>
      </c>
      <c r="E32" s="21">
        <f t="shared" si="0"/>
        <v>14807</v>
      </c>
      <c r="F32" s="1"/>
      <c r="G32" s="1"/>
      <c r="H32" s="1"/>
      <c r="I32" s="15"/>
      <c r="J32" s="15"/>
    </row>
    <row r="33" spans="1:10">
      <c r="A33" s="15"/>
      <c r="B33" s="20" t="s">
        <v>127</v>
      </c>
      <c r="C33" s="19">
        <v>0</v>
      </c>
      <c r="D33" s="22">
        <v>0</v>
      </c>
      <c r="E33" s="21">
        <f t="shared" si="0"/>
        <v>14807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14807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14807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14807</v>
      </c>
      <c r="F49" s="1"/>
      <c r="G49" s="15"/>
    </row>
    <row r="50" spans="2:7">
      <c r="B50" s="20"/>
      <c r="C50" s="19"/>
      <c r="D50" s="19"/>
      <c r="E50" s="21">
        <f t="shared" si="0"/>
        <v>14807</v>
      </c>
      <c r="F50" s="1"/>
      <c r="G50" s="15"/>
    </row>
    <row r="51" spans="2:7">
      <c r="B51" s="20"/>
      <c r="C51" s="19"/>
      <c r="D51" s="19"/>
      <c r="E51" s="21">
        <f t="shared" si="0"/>
        <v>14807</v>
      </c>
      <c r="F51" s="1"/>
      <c r="G51" s="15"/>
    </row>
    <row r="52" spans="2:7">
      <c r="B52" s="25"/>
      <c r="C52" s="21">
        <f>SUM(C6:C51)</f>
        <v>20282807</v>
      </c>
      <c r="D52" s="21">
        <f>SUM(D6:D51)</f>
        <v>20268000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29" t="s">
        <v>13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</row>
    <row r="2" spans="1:24" s="59" customFormat="1" ht="18">
      <c r="A2" s="230" t="s">
        <v>34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</row>
    <row r="3" spans="1:24" s="60" customFormat="1" ht="16.5" thickBot="1">
      <c r="A3" s="231" t="s">
        <v>70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3"/>
      <c r="S3" s="42"/>
      <c r="T3" s="5"/>
      <c r="U3" s="5"/>
      <c r="V3" s="5"/>
      <c r="W3" s="5"/>
      <c r="X3" s="11"/>
    </row>
    <row r="4" spans="1:24" s="62" customFormat="1">
      <c r="A4" s="234" t="s">
        <v>22</v>
      </c>
      <c r="B4" s="236" t="s">
        <v>23</v>
      </c>
      <c r="C4" s="238" t="s">
        <v>24</v>
      </c>
      <c r="D4" s="238" t="s">
        <v>25</v>
      </c>
      <c r="E4" s="238" t="s">
        <v>26</v>
      </c>
      <c r="F4" s="238" t="s">
        <v>52</v>
      </c>
      <c r="G4" s="238" t="s">
        <v>27</v>
      </c>
      <c r="H4" s="238" t="s">
        <v>94</v>
      </c>
      <c r="I4" s="238" t="s">
        <v>28</v>
      </c>
      <c r="J4" s="238" t="s">
        <v>29</v>
      </c>
      <c r="K4" s="238" t="s">
        <v>56</v>
      </c>
      <c r="L4" s="238" t="s">
        <v>55</v>
      </c>
      <c r="M4" s="238" t="s">
        <v>54</v>
      </c>
      <c r="N4" s="244" t="s">
        <v>101</v>
      </c>
      <c r="O4" s="242" t="s">
        <v>14</v>
      </c>
      <c r="P4" s="240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35"/>
      <c r="B5" s="237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45"/>
      <c r="O5" s="243"/>
      <c r="P5" s="241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73</v>
      </c>
      <c r="B6" s="71">
        <v>1000</v>
      </c>
      <c r="C6" s="71"/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2039</v>
      </c>
      <c r="R6" s="76"/>
      <c r="S6" s="77"/>
      <c r="T6" s="26"/>
      <c r="U6" s="3"/>
      <c r="V6" s="26"/>
      <c r="W6" s="3"/>
    </row>
    <row r="7" spans="1:24" s="9" customFormat="1">
      <c r="A7" s="70" t="s">
        <v>74</v>
      </c>
      <c r="B7" s="71"/>
      <c r="C7" s="71"/>
      <c r="D7" s="72">
        <v>60</v>
      </c>
      <c r="E7" s="72"/>
      <c r="F7" s="72"/>
      <c r="G7" s="72">
        <v>70</v>
      </c>
      <c r="H7" s="72"/>
      <c r="I7" s="73">
        <v>30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320</v>
      </c>
      <c r="R7" s="76"/>
      <c r="S7" s="26"/>
      <c r="T7" s="26"/>
      <c r="U7" s="26"/>
      <c r="V7" s="26"/>
      <c r="W7" s="26"/>
    </row>
    <row r="8" spans="1:24" s="9" customFormat="1">
      <c r="A8" s="70" t="s">
        <v>76</v>
      </c>
      <c r="B8" s="78"/>
      <c r="C8" s="71"/>
      <c r="D8" s="79">
        <v>100</v>
      </c>
      <c r="E8" s="79">
        <v>2300</v>
      </c>
      <c r="F8" s="79"/>
      <c r="G8" s="79">
        <v>400</v>
      </c>
      <c r="H8" s="79"/>
      <c r="I8" s="80">
        <v>40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3000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 t="s">
        <v>80</v>
      </c>
      <c r="B9" s="78">
        <v>1000</v>
      </c>
      <c r="C9" s="71"/>
      <c r="D9" s="79"/>
      <c r="E9" s="79"/>
      <c r="F9" s="79"/>
      <c r="G9" s="79">
        <v>120</v>
      </c>
      <c r="H9" s="79"/>
      <c r="I9" s="80">
        <v>30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1310</v>
      </c>
      <c r="R9" s="76"/>
      <c r="S9" s="6"/>
      <c r="T9" s="6"/>
      <c r="U9" s="26"/>
      <c r="V9" s="26"/>
      <c r="W9" s="26"/>
    </row>
    <row r="10" spans="1:24" s="9" customFormat="1">
      <c r="A10" s="70" t="s">
        <v>81</v>
      </c>
      <c r="B10" s="78"/>
      <c r="C10" s="71"/>
      <c r="D10" s="79"/>
      <c r="E10" s="79"/>
      <c r="F10" s="79"/>
      <c r="G10" s="79">
        <v>50</v>
      </c>
      <c r="H10" s="79"/>
      <c r="I10" s="79">
        <v>30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240</v>
      </c>
      <c r="R10" s="76"/>
      <c r="S10" s="26"/>
      <c r="T10" s="26"/>
      <c r="U10" s="3"/>
      <c r="V10" s="26"/>
      <c r="W10" s="3"/>
    </row>
    <row r="11" spans="1:24" s="9" customFormat="1">
      <c r="A11" s="70" t="s">
        <v>84</v>
      </c>
      <c r="B11" s="78"/>
      <c r="C11" s="71"/>
      <c r="D11" s="79">
        <v>120</v>
      </c>
      <c r="E11" s="79"/>
      <c r="F11" s="79"/>
      <c r="G11" s="79">
        <v>50</v>
      </c>
      <c r="H11" s="79"/>
      <c r="I11" s="79">
        <v>80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410</v>
      </c>
      <c r="R11" s="76"/>
      <c r="S11" s="26"/>
      <c r="T11" s="26"/>
      <c r="U11" s="26"/>
      <c r="V11" s="26"/>
      <c r="W11" s="26"/>
    </row>
    <row r="12" spans="1:24" s="9" customFormat="1">
      <c r="A12" s="70" t="s">
        <v>85</v>
      </c>
      <c r="B12" s="78">
        <v>1000</v>
      </c>
      <c r="C12" s="71">
        <v>500</v>
      </c>
      <c r="D12" s="79"/>
      <c r="E12" s="79"/>
      <c r="F12" s="79"/>
      <c r="G12" s="79">
        <v>50</v>
      </c>
      <c r="H12" s="79"/>
      <c r="I12" s="79">
        <v>40</v>
      </c>
      <c r="J12" s="79">
        <v>160</v>
      </c>
      <c r="K12" s="79"/>
      <c r="L12" s="79"/>
      <c r="M12" s="109"/>
      <c r="N12" s="79"/>
      <c r="O12" s="79"/>
      <c r="P12" s="81">
        <v>250</v>
      </c>
      <c r="Q12" s="75">
        <f t="shared" si="0"/>
        <v>2000</v>
      </c>
      <c r="R12" s="76"/>
      <c r="S12" s="26"/>
      <c r="T12" s="26"/>
      <c r="U12" s="3"/>
      <c r="V12" s="26"/>
      <c r="W12" s="3"/>
    </row>
    <row r="13" spans="1:24" s="9" customFormat="1">
      <c r="A13" s="70" t="s">
        <v>87</v>
      </c>
      <c r="B13" s="78"/>
      <c r="C13" s="71"/>
      <c r="D13" s="79"/>
      <c r="E13" s="79"/>
      <c r="F13" s="79">
        <v>1200</v>
      </c>
      <c r="G13" s="79">
        <v>70</v>
      </c>
      <c r="H13" s="79"/>
      <c r="I13" s="79">
        <v>200</v>
      </c>
      <c r="J13" s="79">
        <v>160</v>
      </c>
      <c r="K13" s="82"/>
      <c r="L13" s="79"/>
      <c r="M13" s="109"/>
      <c r="N13" s="79"/>
      <c r="O13" s="79"/>
      <c r="P13" s="81"/>
      <c r="Q13" s="75">
        <f t="shared" si="0"/>
        <v>1630</v>
      </c>
      <c r="R13" s="76"/>
      <c r="S13" s="77"/>
      <c r="T13" s="26"/>
      <c r="U13" s="26"/>
      <c r="V13" s="26"/>
      <c r="W13" s="26"/>
    </row>
    <row r="14" spans="1:24" s="9" customFormat="1">
      <c r="A14" s="70" t="s">
        <v>90</v>
      </c>
      <c r="B14" s="78"/>
      <c r="C14" s="71"/>
      <c r="D14" s="79"/>
      <c r="E14" s="79"/>
      <c r="F14" s="79"/>
      <c r="G14" s="79"/>
      <c r="H14" s="79"/>
      <c r="I14" s="79">
        <v>110</v>
      </c>
      <c r="J14" s="79">
        <v>0</v>
      </c>
      <c r="K14" s="83"/>
      <c r="L14" s="79"/>
      <c r="M14" s="109"/>
      <c r="N14" s="79"/>
      <c r="O14" s="79"/>
      <c r="P14" s="81"/>
      <c r="Q14" s="75">
        <f t="shared" si="0"/>
        <v>110</v>
      </c>
      <c r="R14" s="76"/>
      <c r="S14" s="84"/>
      <c r="T14" s="26"/>
      <c r="U14" s="3"/>
      <c r="V14" s="26"/>
      <c r="W14" s="3"/>
    </row>
    <row r="15" spans="1:24" s="9" customFormat="1">
      <c r="A15" s="70" t="s">
        <v>91</v>
      </c>
      <c r="B15" s="78">
        <v>1000</v>
      </c>
      <c r="C15" s="71"/>
      <c r="D15" s="79"/>
      <c r="E15" s="79"/>
      <c r="F15" s="79"/>
      <c r="G15" s="79">
        <v>50</v>
      </c>
      <c r="H15" s="79"/>
      <c r="I15" s="79">
        <v>40</v>
      </c>
      <c r="J15" s="79">
        <v>160</v>
      </c>
      <c r="K15" s="72"/>
      <c r="L15" s="79"/>
      <c r="M15" s="109"/>
      <c r="N15" s="79"/>
      <c r="O15" s="79"/>
      <c r="P15" s="81"/>
      <c r="Q15" s="75">
        <f t="shared" si="0"/>
        <v>1250</v>
      </c>
      <c r="R15" s="76"/>
      <c r="S15" s="4"/>
      <c r="T15" s="26"/>
      <c r="U15" s="26"/>
      <c r="V15" s="26"/>
      <c r="W15" s="26"/>
    </row>
    <row r="16" spans="1:24" s="9" customFormat="1">
      <c r="A16" s="70" t="s">
        <v>93</v>
      </c>
      <c r="B16" s="78"/>
      <c r="C16" s="71"/>
      <c r="D16" s="79"/>
      <c r="E16" s="79"/>
      <c r="F16" s="79"/>
      <c r="G16" s="79">
        <v>70</v>
      </c>
      <c r="H16" s="79">
        <v>370</v>
      </c>
      <c r="I16" s="79">
        <v>40</v>
      </c>
      <c r="J16" s="79">
        <v>160</v>
      </c>
      <c r="K16" s="79"/>
      <c r="L16" s="79"/>
      <c r="M16" s="109"/>
      <c r="N16" s="79"/>
      <c r="O16" s="79"/>
      <c r="P16" s="81"/>
      <c r="Q16" s="75">
        <f t="shared" si="0"/>
        <v>640</v>
      </c>
      <c r="R16" s="76"/>
      <c r="S16" s="4"/>
      <c r="T16" s="26"/>
      <c r="U16" s="3"/>
      <c r="V16" s="26"/>
      <c r="W16" s="3"/>
    </row>
    <row r="17" spans="1:23" s="9" customFormat="1">
      <c r="A17" s="70" t="s">
        <v>96</v>
      </c>
      <c r="B17" s="78">
        <v>500</v>
      </c>
      <c r="C17" s="71"/>
      <c r="D17" s="79"/>
      <c r="E17" s="79"/>
      <c r="F17" s="79"/>
      <c r="G17" s="79">
        <v>50</v>
      </c>
      <c r="H17" s="79"/>
      <c r="I17" s="79">
        <v>140</v>
      </c>
      <c r="J17" s="79">
        <v>160</v>
      </c>
      <c r="K17" s="79"/>
      <c r="L17" s="79"/>
      <c r="M17" s="109"/>
      <c r="N17" s="81"/>
      <c r="O17" s="79"/>
      <c r="P17" s="81"/>
      <c r="Q17" s="75">
        <f t="shared" si="0"/>
        <v>850</v>
      </c>
      <c r="R17" s="76"/>
      <c r="S17" s="4"/>
      <c r="T17" s="26"/>
      <c r="U17" s="26"/>
      <c r="V17" s="26"/>
      <c r="W17" s="26"/>
    </row>
    <row r="18" spans="1:23" s="9" customFormat="1">
      <c r="A18" s="70" t="s">
        <v>97</v>
      </c>
      <c r="B18" s="78"/>
      <c r="C18" s="71"/>
      <c r="D18" s="79"/>
      <c r="E18" s="79"/>
      <c r="F18" s="79"/>
      <c r="G18" s="79">
        <v>70</v>
      </c>
      <c r="H18" s="79"/>
      <c r="I18" s="79">
        <v>40</v>
      </c>
      <c r="J18" s="79">
        <v>160</v>
      </c>
      <c r="K18" s="79"/>
      <c r="L18" s="79"/>
      <c r="M18" s="109"/>
      <c r="N18" s="81"/>
      <c r="O18" s="79"/>
      <c r="P18" s="81"/>
      <c r="Q18" s="75">
        <f t="shared" si="0"/>
        <v>270</v>
      </c>
      <c r="R18" s="76"/>
      <c r="S18" s="4"/>
      <c r="T18" s="26"/>
      <c r="U18" s="3"/>
      <c r="V18" s="26"/>
      <c r="W18" s="3"/>
    </row>
    <row r="19" spans="1:23" s="9" customFormat="1">
      <c r="A19" s="70" t="s">
        <v>100</v>
      </c>
      <c r="B19" s="78"/>
      <c r="C19" s="71"/>
      <c r="D19" s="79"/>
      <c r="E19" s="79"/>
      <c r="F19" s="79"/>
      <c r="G19" s="79">
        <v>50</v>
      </c>
      <c r="H19" s="79"/>
      <c r="I19" s="79">
        <v>30</v>
      </c>
      <c r="J19" s="79">
        <v>160</v>
      </c>
      <c r="K19" s="79"/>
      <c r="L19" s="79"/>
      <c r="M19" s="110"/>
      <c r="N19" s="81">
        <v>4100</v>
      </c>
      <c r="O19" s="79"/>
      <c r="P19" s="81"/>
      <c r="Q19" s="75">
        <f t="shared" si="0"/>
        <v>4340</v>
      </c>
      <c r="R19" s="76"/>
      <c r="S19" s="4"/>
      <c r="T19" s="26"/>
      <c r="U19" s="26"/>
      <c r="V19" s="26"/>
      <c r="W19" s="26"/>
    </row>
    <row r="20" spans="1:23" s="9" customFormat="1">
      <c r="A20" s="70" t="s">
        <v>102</v>
      </c>
      <c r="B20" s="78">
        <v>1000</v>
      </c>
      <c r="C20" s="71"/>
      <c r="D20" s="79"/>
      <c r="E20" s="79">
        <v>1300</v>
      </c>
      <c r="F20" s="109"/>
      <c r="G20" s="79">
        <v>50</v>
      </c>
      <c r="H20" s="79"/>
      <c r="I20" s="79">
        <v>30</v>
      </c>
      <c r="J20" s="79">
        <v>160</v>
      </c>
      <c r="K20" s="79"/>
      <c r="L20" s="79"/>
      <c r="M20" s="109"/>
      <c r="N20" s="79"/>
      <c r="O20" s="79"/>
      <c r="P20" s="81"/>
      <c r="Q20" s="75">
        <f t="shared" si="0"/>
        <v>2540</v>
      </c>
      <c r="R20" s="76"/>
      <c r="S20" s="4"/>
      <c r="T20" s="26"/>
      <c r="U20" s="3"/>
      <c r="V20" s="26"/>
      <c r="W20" s="3"/>
    </row>
    <row r="21" spans="1:23" s="9" customFormat="1">
      <c r="A21" s="70" t="s">
        <v>112</v>
      </c>
      <c r="B21" s="78"/>
      <c r="C21" s="71"/>
      <c r="D21" s="79"/>
      <c r="E21" s="79"/>
      <c r="F21" s="79"/>
      <c r="G21" s="79">
        <v>70</v>
      </c>
      <c r="H21" s="79"/>
      <c r="I21" s="79">
        <v>30</v>
      </c>
      <c r="J21" s="79">
        <v>160</v>
      </c>
      <c r="K21" s="79"/>
      <c r="L21" s="79"/>
      <c r="M21" s="109"/>
      <c r="N21" s="79"/>
      <c r="O21" s="79"/>
      <c r="P21" s="81"/>
      <c r="Q21" s="75">
        <f t="shared" si="0"/>
        <v>260</v>
      </c>
      <c r="R21" s="76"/>
      <c r="S21" s="4"/>
    </row>
    <row r="22" spans="1:23" s="9" customFormat="1">
      <c r="A22" s="70" t="s">
        <v>111</v>
      </c>
      <c r="B22" s="78"/>
      <c r="C22" s="71"/>
      <c r="D22" s="79"/>
      <c r="E22" s="79"/>
      <c r="F22" s="79"/>
      <c r="G22" s="79"/>
      <c r="H22" s="79"/>
      <c r="I22" s="79">
        <v>40</v>
      </c>
      <c r="J22" s="79">
        <v>80</v>
      </c>
      <c r="K22" s="79"/>
      <c r="L22" s="79"/>
      <c r="M22" s="109"/>
      <c r="N22" s="79"/>
      <c r="O22" s="79"/>
      <c r="P22" s="81"/>
      <c r="Q22" s="75">
        <f t="shared" si="0"/>
        <v>120</v>
      </c>
      <c r="R22" s="76"/>
      <c r="S22" s="4"/>
    </row>
    <row r="23" spans="1:23" s="86" customFormat="1">
      <c r="A23" s="70" t="s">
        <v>113</v>
      </c>
      <c r="B23" s="78">
        <v>500</v>
      </c>
      <c r="C23" s="71"/>
      <c r="D23" s="79"/>
      <c r="E23" s="79"/>
      <c r="F23" s="79"/>
      <c r="G23" s="79">
        <v>50</v>
      </c>
      <c r="H23" s="79"/>
      <c r="I23" s="79">
        <v>30</v>
      </c>
      <c r="J23" s="79">
        <v>80</v>
      </c>
      <c r="K23" s="79"/>
      <c r="L23" s="79"/>
      <c r="M23" s="109"/>
      <c r="N23" s="79"/>
      <c r="O23" s="79"/>
      <c r="P23" s="81"/>
      <c r="Q23" s="75">
        <f t="shared" si="0"/>
        <v>660</v>
      </c>
      <c r="R23" s="85"/>
      <c r="S23" s="4"/>
    </row>
    <row r="24" spans="1:23" s="9" customFormat="1">
      <c r="A24" s="70" t="s">
        <v>114</v>
      </c>
      <c r="B24" s="78">
        <v>500</v>
      </c>
      <c r="C24" s="71"/>
      <c r="D24" s="79"/>
      <c r="E24" s="79"/>
      <c r="F24" s="79"/>
      <c r="G24" s="79"/>
      <c r="H24" s="79"/>
      <c r="I24" s="79">
        <v>40</v>
      </c>
      <c r="J24" s="79">
        <v>80</v>
      </c>
      <c r="K24" s="79"/>
      <c r="L24" s="79"/>
      <c r="M24" s="109"/>
      <c r="N24" s="79"/>
      <c r="O24" s="79"/>
      <c r="P24" s="81"/>
      <c r="Q24" s="75">
        <f t="shared" si="0"/>
        <v>620</v>
      </c>
      <c r="R24" s="76"/>
      <c r="S24" s="4"/>
      <c r="U24" s="87"/>
      <c r="V24" s="87"/>
      <c r="W24" s="87"/>
    </row>
    <row r="25" spans="1:23" s="86" customFormat="1">
      <c r="A25" s="70" t="s">
        <v>120</v>
      </c>
      <c r="B25" s="78"/>
      <c r="C25" s="71"/>
      <c r="D25" s="79"/>
      <c r="E25" s="79"/>
      <c r="F25" s="79"/>
      <c r="G25" s="79"/>
      <c r="H25" s="79"/>
      <c r="I25" s="79">
        <v>90</v>
      </c>
      <c r="J25" s="79">
        <v>80</v>
      </c>
      <c r="K25" s="79"/>
      <c r="L25" s="79"/>
      <c r="M25" s="109"/>
      <c r="N25" s="79"/>
      <c r="O25" s="79"/>
      <c r="P25" s="81"/>
      <c r="Q25" s="75">
        <f t="shared" si="0"/>
        <v>170</v>
      </c>
      <c r="R25" s="85"/>
      <c r="S25" s="4"/>
    </row>
    <row r="26" spans="1:23" s="9" customFormat="1">
      <c r="A26" s="70" t="s">
        <v>121</v>
      </c>
      <c r="B26" s="78">
        <v>500</v>
      </c>
      <c r="C26" s="71"/>
      <c r="D26" s="79"/>
      <c r="E26" s="79"/>
      <c r="F26" s="79"/>
      <c r="G26" s="79"/>
      <c r="H26" s="79"/>
      <c r="I26" s="79">
        <v>50</v>
      </c>
      <c r="J26" s="79">
        <v>160</v>
      </c>
      <c r="K26" s="79"/>
      <c r="L26" s="79"/>
      <c r="M26" s="109">
        <v>100</v>
      </c>
      <c r="N26" s="79"/>
      <c r="O26" s="79"/>
      <c r="P26" s="81"/>
      <c r="Q26" s="75">
        <f t="shared" si="0"/>
        <v>810</v>
      </c>
      <c r="R26" s="76"/>
      <c r="S26" s="4"/>
    </row>
    <row r="27" spans="1:23" s="9" customFormat="1">
      <c r="A27" s="70" t="s">
        <v>124</v>
      </c>
      <c r="B27" s="78"/>
      <c r="C27" s="71"/>
      <c r="D27" s="79"/>
      <c r="E27" s="79"/>
      <c r="F27" s="79"/>
      <c r="G27" s="79">
        <v>50</v>
      </c>
      <c r="H27" s="79"/>
      <c r="I27" s="79">
        <v>70</v>
      </c>
      <c r="J27" s="79">
        <v>160</v>
      </c>
      <c r="K27" s="79"/>
      <c r="L27" s="79"/>
      <c r="M27" s="109">
        <v>20</v>
      </c>
      <c r="N27" s="79"/>
      <c r="O27" s="79"/>
      <c r="P27" s="81"/>
      <c r="Q27" s="75">
        <f t="shared" si="0"/>
        <v>300</v>
      </c>
      <c r="R27" s="76"/>
      <c r="S27" s="4"/>
    </row>
    <row r="28" spans="1:23" s="9" customFormat="1">
      <c r="A28" s="70" t="s">
        <v>127</v>
      </c>
      <c r="B28" s="78">
        <v>500</v>
      </c>
      <c r="C28" s="71"/>
      <c r="D28" s="79"/>
      <c r="E28" s="79"/>
      <c r="F28" s="79"/>
      <c r="G28" s="79"/>
      <c r="H28" s="79"/>
      <c r="I28" s="79">
        <v>50</v>
      </c>
      <c r="J28" s="79">
        <v>160</v>
      </c>
      <c r="K28" s="79"/>
      <c r="L28" s="79"/>
      <c r="M28" s="109"/>
      <c r="N28" s="79"/>
      <c r="O28" s="79"/>
      <c r="P28" s="81"/>
      <c r="Q28" s="75">
        <f t="shared" si="0"/>
        <v>710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7500</v>
      </c>
      <c r="C37" s="97">
        <f t="shared" ref="C37:P37" si="1">SUM(C6:C36)</f>
        <v>500</v>
      </c>
      <c r="D37" s="97">
        <f t="shared" si="1"/>
        <v>280</v>
      </c>
      <c r="E37" s="97">
        <f t="shared" si="1"/>
        <v>3600</v>
      </c>
      <c r="F37" s="97">
        <f t="shared" si="1"/>
        <v>1200</v>
      </c>
      <c r="G37" s="97">
        <f>SUM(G6:G36)</f>
        <v>1370</v>
      </c>
      <c r="H37" s="97">
        <f t="shared" si="1"/>
        <v>370</v>
      </c>
      <c r="I37" s="97">
        <f t="shared" si="1"/>
        <v>1310</v>
      </c>
      <c r="J37" s="97">
        <f t="shared" si="1"/>
        <v>3200</v>
      </c>
      <c r="K37" s="97">
        <f t="shared" si="1"/>
        <v>0</v>
      </c>
      <c r="L37" s="97">
        <f t="shared" si="1"/>
        <v>799</v>
      </c>
      <c r="M37" s="112">
        <f t="shared" si="1"/>
        <v>120</v>
      </c>
      <c r="N37" s="97">
        <f t="shared" si="1"/>
        <v>4100</v>
      </c>
      <c r="O37" s="97">
        <f t="shared" si="1"/>
        <v>0</v>
      </c>
      <c r="P37" s="98">
        <f t="shared" si="1"/>
        <v>250</v>
      </c>
      <c r="Q37" s="99">
        <f>SUM(Q6:Q36)</f>
        <v>24599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49" zoomScale="120" zoomScaleNormal="120" workbookViewId="0">
      <selection activeCell="C119" sqref="C119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4" t="s">
        <v>13</v>
      </c>
      <c r="B1" s="255"/>
      <c r="C1" s="255"/>
      <c r="D1" s="255"/>
      <c r="E1" s="255"/>
      <c r="F1" s="256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7" t="s">
        <v>53</v>
      </c>
      <c r="B2" s="258"/>
      <c r="C2" s="258"/>
      <c r="D2" s="258"/>
      <c r="E2" s="258"/>
      <c r="F2" s="259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60" t="s">
        <v>35</v>
      </c>
      <c r="B3" s="261"/>
      <c r="C3" s="261"/>
      <c r="D3" s="261"/>
      <c r="E3" s="261"/>
      <c r="F3" s="262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/>
      <c r="D31" s="39"/>
      <c r="E31" s="176">
        <f t="shared" si="0"/>
        <v>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>
        <v>-929940</v>
      </c>
      <c r="D32" s="39"/>
      <c r="E32" s="176">
        <f t="shared" si="0"/>
        <v>-929940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-929940</v>
      </c>
      <c r="F33" s="188">
        <f>B33-E33</f>
        <v>929940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4" t="s">
        <v>19</v>
      </c>
      <c r="B35" s="265"/>
      <c r="C35" s="265"/>
      <c r="D35" s="265"/>
      <c r="E35" s="266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52" t="s">
        <v>12</v>
      </c>
      <c r="B36" s="263"/>
      <c r="C36" s="263"/>
      <c r="D36" s="253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82</v>
      </c>
      <c r="B37" s="216" t="s">
        <v>103</v>
      </c>
      <c r="C37" s="170">
        <v>47090</v>
      </c>
      <c r="D37" s="217" t="s">
        <v>121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118</v>
      </c>
      <c r="B38" s="165" t="s">
        <v>128</v>
      </c>
      <c r="C38" s="166">
        <v>15000</v>
      </c>
      <c r="D38" s="167" t="s">
        <v>127</v>
      </c>
      <c r="E38" s="41"/>
      <c r="F38" s="41"/>
      <c r="G38" s="246" t="s">
        <v>57</v>
      </c>
      <c r="H38" s="246"/>
      <c r="I38" s="246"/>
      <c r="J38" s="246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68</v>
      </c>
      <c r="B39" s="165" t="s">
        <v>39</v>
      </c>
      <c r="C39" s="166">
        <v>4460</v>
      </c>
      <c r="D39" s="167" t="s">
        <v>67</v>
      </c>
      <c r="E39" s="41"/>
      <c r="F39" s="42"/>
      <c r="G39" s="223" t="s">
        <v>58</v>
      </c>
      <c r="H39" s="224">
        <v>7</v>
      </c>
      <c r="I39" s="147">
        <v>1770</v>
      </c>
      <c r="J39" s="147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38</v>
      </c>
      <c r="B40" s="165" t="s">
        <v>39</v>
      </c>
      <c r="C40" s="166">
        <v>50000</v>
      </c>
      <c r="D40" s="168" t="s">
        <v>100</v>
      </c>
      <c r="E40" s="41"/>
      <c r="F40" s="42"/>
      <c r="G40" s="248" t="s">
        <v>61</v>
      </c>
      <c r="H40" s="248"/>
      <c r="I40" s="248"/>
      <c r="J40" s="147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43</v>
      </c>
      <c r="B41" s="165" t="s">
        <v>39</v>
      </c>
      <c r="C41" s="166">
        <v>230000</v>
      </c>
      <c r="D41" s="168" t="s">
        <v>100</v>
      </c>
      <c r="E41" s="52"/>
      <c r="F41" s="42"/>
      <c r="G41" s="249" t="s">
        <v>60</v>
      </c>
      <c r="H41" s="249"/>
      <c r="I41" s="249"/>
      <c r="J41" s="147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122</v>
      </c>
      <c r="B42" s="165"/>
      <c r="C42" s="166">
        <v>500</v>
      </c>
      <c r="D42" s="167" t="s">
        <v>121</v>
      </c>
      <c r="F42" s="42"/>
      <c r="G42" s="249" t="s">
        <v>62</v>
      </c>
      <c r="H42" s="249"/>
      <c r="I42" s="249"/>
      <c r="J42" s="147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50</v>
      </c>
      <c r="B43" s="165" t="s">
        <v>104</v>
      </c>
      <c r="C43" s="166">
        <v>121190</v>
      </c>
      <c r="D43" s="172" t="s">
        <v>127</v>
      </c>
      <c r="E43" s="42" t="s">
        <v>11</v>
      </c>
      <c r="F43" s="113"/>
      <c r="G43" s="247" t="s">
        <v>59</v>
      </c>
      <c r="H43" s="247"/>
      <c r="I43" s="247"/>
      <c r="J43" s="225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48</v>
      </c>
      <c r="B44" s="165" t="s">
        <v>105</v>
      </c>
      <c r="C44" s="166">
        <v>276150</v>
      </c>
      <c r="D44" s="167" t="s">
        <v>127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88</v>
      </c>
      <c r="B45" s="165" t="s">
        <v>106</v>
      </c>
      <c r="C45" s="166">
        <v>16590</v>
      </c>
      <c r="D45" s="168" t="s">
        <v>85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51</v>
      </c>
      <c r="B46" s="165" t="s">
        <v>107</v>
      </c>
      <c r="C46" s="166">
        <v>24000</v>
      </c>
      <c r="D46" s="167" t="s">
        <v>121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72</v>
      </c>
      <c r="B47" s="165" t="s">
        <v>108</v>
      </c>
      <c r="C47" s="166">
        <v>34990</v>
      </c>
      <c r="D47" s="168" t="s">
        <v>76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71</v>
      </c>
      <c r="B48" s="165" t="s">
        <v>108</v>
      </c>
      <c r="C48" s="166">
        <v>34990</v>
      </c>
      <c r="D48" s="167" t="s">
        <v>76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 t="s">
        <v>109</v>
      </c>
      <c r="B49" s="165" t="s">
        <v>108</v>
      </c>
      <c r="C49" s="166">
        <v>74980</v>
      </c>
      <c r="D49" s="167" t="s">
        <v>114</v>
      </c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19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165"/>
      <c r="C51" s="166"/>
      <c r="D51" s="167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50" t="s">
        <v>20</v>
      </c>
      <c r="B117" s="251"/>
      <c r="C117" s="163">
        <f>SUM(C37:C116)</f>
        <v>929940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52" t="s">
        <v>21</v>
      </c>
      <c r="B119" s="253"/>
      <c r="C119" s="130">
        <f>C117</f>
        <v>929940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8:D52">
    <sortCondition ref="A37"/>
  </sortState>
  <mergeCells count="12">
    <mergeCell ref="A117:B117"/>
    <mergeCell ref="A119:B119"/>
    <mergeCell ref="A1:F1"/>
    <mergeCell ref="A2:F2"/>
    <mergeCell ref="A3:F3"/>
    <mergeCell ref="A36:D36"/>
    <mergeCell ref="A35:E35"/>
    <mergeCell ref="G38:J38"/>
    <mergeCell ref="G43:I43"/>
    <mergeCell ref="G40:I40"/>
    <mergeCell ref="G41:I41"/>
    <mergeCell ref="G42:I4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activeCell="H11" sqref="H11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36</v>
      </c>
      <c r="B1" s="268"/>
      <c r="C1" s="268"/>
      <c r="D1" s="268"/>
      <c r="E1" s="269"/>
      <c r="F1" s="139"/>
      <c r="G1" s="1"/>
    </row>
    <row r="2" spans="1:28" ht="21.75">
      <c r="A2" s="276" t="s">
        <v>47</v>
      </c>
      <c r="B2" s="277"/>
      <c r="C2" s="277"/>
      <c r="D2" s="277"/>
      <c r="E2" s="278"/>
      <c r="F2" s="139"/>
      <c r="G2" s="1"/>
    </row>
    <row r="3" spans="1:28" ht="24" thickBot="1">
      <c r="A3" s="270" t="s">
        <v>126</v>
      </c>
      <c r="B3" s="271"/>
      <c r="C3" s="271"/>
      <c r="D3" s="271"/>
      <c r="E3" s="272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40</v>
      </c>
      <c r="B4" s="280"/>
      <c r="C4" s="280"/>
      <c r="D4" s="280"/>
      <c r="E4" s="281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46</v>
      </c>
      <c r="B5" s="141">
        <v>9000000</v>
      </c>
      <c r="C5" s="126"/>
      <c r="D5" s="127" t="s">
        <v>10</v>
      </c>
      <c r="E5" s="137">
        <v>7529503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325652</v>
      </c>
      <c r="C6" s="34"/>
      <c r="D6" s="117" t="s">
        <v>45</v>
      </c>
      <c r="E6" s="121">
        <v>14807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44</v>
      </c>
      <c r="E7" s="138">
        <v>691372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42</v>
      </c>
      <c r="B9" s="120">
        <v>24599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86</v>
      </c>
      <c r="B10" s="120">
        <v>12750</v>
      </c>
      <c r="C10" s="32"/>
      <c r="D10" s="117" t="s">
        <v>12</v>
      </c>
      <c r="E10" s="121">
        <v>929940</v>
      </c>
      <c r="F10" s="139"/>
      <c r="G10" s="28"/>
      <c r="H10" s="22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19" t="s">
        <v>78</v>
      </c>
      <c r="B11" s="220">
        <f>B6-B9-B10</f>
        <v>288303</v>
      </c>
      <c r="C11" s="32"/>
      <c r="D11" s="117" t="s">
        <v>49</v>
      </c>
      <c r="E11" s="121">
        <v>17190</v>
      </c>
      <c r="F11" s="139"/>
      <c r="G11" s="8"/>
      <c r="H11" s="221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77</v>
      </c>
      <c r="B12" s="120">
        <v>70404</v>
      </c>
      <c r="C12" s="32"/>
      <c r="D12" s="117" t="s">
        <v>37</v>
      </c>
      <c r="E12" s="138">
        <v>25895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2" t="s">
        <v>7</v>
      </c>
      <c r="B13" s="193">
        <f>B12+B11</f>
        <v>358707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0"/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119</v>
      </c>
      <c r="B16" s="120">
        <v>150000</v>
      </c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B5+B13-B16-B15</f>
        <v>9208707</v>
      </c>
      <c r="C18" s="32"/>
      <c r="D18" s="117" t="s">
        <v>6</v>
      </c>
      <c r="E18" s="121">
        <f>SUM(E5:E17)</f>
        <v>9208707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12</v>
      </c>
      <c r="B20" s="274"/>
      <c r="C20" s="274"/>
      <c r="D20" s="274"/>
      <c r="E20" s="275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6" t="s">
        <v>63</v>
      </c>
      <c r="B21" s="195">
        <v>24000</v>
      </c>
      <c r="C21" s="196"/>
      <c r="D21" s="207" t="s">
        <v>66</v>
      </c>
      <c r="E21" s="197">
        <v>121190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8" t="s">
        <v>83</v>
      </c>
      <c r="B22" s="199">
        <v>47090</v>
      </c>
      <c r="C22" s="200"/>
      <c r="D22" s="222" t="s">
        <v>89</v>
      </c>
      <c r="E22" s="201">
        <v>276150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08" t="s">
        <v>125</v>
      </c>
      <c r="B23" s="209">
        <v>10000</v>
      </c>
      <c r="C23" s="210"/>
      <c r="D23" s="218" t="s">
        <v>116</v>
      </c>
      <c r="E23" s="211">
        <v>34990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08" t="s">
        <v>64</v>
      </c>
      <c r="B24" s="209">
        <v>50000</v>
      </c>
      <c r="C24" s="210"/>
      <c r="D24" s="218" t="s">
        <v>115</v>
      </c>
      <c r="E24" s="211">
        <v>74980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08" t="s">
        <v>65</v>
      </c>
      <c r="B25" s="209">
        <v>200000</v>
      </c>
      <c r="C25" s="210"/>
      <c r="D25" s="210" t="s">
        <v>117</v>
      </c>
      <c r="E25" s="211">
        <v>34990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02" t="s">
        <v>95</v>
      </c>
      <c r="B26" s="203">
        <v>16590</v>
      </c>
      <c r="C26" s="204"/>
      <c r="D26" s="204" t="s">
        <v>123</v>
      </c>
      <c r="E26" s="205">
        <v>35000</v>
      </c>
      <c r="F26" s="13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2:B27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2022-07-28T15:54:15Z</dcterms:modified>
</cp:coreProperties>
</file>