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30.06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Sheet2" sheetId="21" r:id="rId5"/>
    <sheet name="CAPITAL" sheetId="10" r:id="rId6"/>
    <sheet name="May'22 Promo+CB" sheetId="19" r:id="rId7"/>
    <sheet name="Extra Due" sheetId="20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21" l="1"/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sound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<sst xmlns="http://schemas.openxmlformats.org/spreadsheetml/2006/main" count="599" uniqueCount="238">
  <si>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</si>
  <si>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</si>
  <si>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</si>
  <si>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</si>
  <si>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</si>
  <si>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</si>
  <si>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</si>
  <si>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</si>
  <si>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</si>
  <si>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</si>
  <si>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</si>
  <si>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</si>
  <si>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</si>
  <si>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</si>
  <si>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</si>
  <si>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</si>
  <si>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</si>
  <si>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</si>
  <si>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</si>
  <si>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</si>
  <si>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</si>
  <si>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</si>
  <si>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</si>
  <si>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</si>
  <si>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</si>
  <si>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</si>
  <si>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</si>
  <si>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</si>
  <si>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</si>
  <si>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</si>
  <si>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</si>
  <si>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</si>
  <si>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</si>
  <si>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</si>
  <si>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</si>
  <si>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</si>
  <si>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</si>
  <si>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</si>
  <si>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</si>
  <si>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</si>
  <si>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</si>
  <si>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</si>
  <si>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</si>
  <si>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</si>
  <si>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</si>
  <si>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</si>
  <si>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</si>
  <si>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</si>
  <si>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</si>
  <si>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</si>
  <si>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</si>
  <si>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</si>
  <si>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</si>
  <si>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</si>
  <si>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</si>
  <si>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</si>
  <si>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</si>
  <si>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</si>
  <si>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</si>
  <si>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</si>
  <si>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</si>
  <si>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</si>
  <si>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</si>
  <si>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</si>
  <si>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</si>
  <si>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</si>
  <si>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</si>
  <si>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</si>
  <si>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</si>
  <si>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Apurbo Mobile</t>
  </si>
  <si>
    <t>Arham Electronics</t>
  </si>
  <si>
    <t>Lalpur</t>
  </si>
  <si>
    <t>Rasel Telecom</t>
  </si>
  <si>
    <t>RK Mobile King</t>
  </si>
  <si>
    <t xml:space="preserve">Date: </t>
  </si>
  <si>
    <t>Retail Name</t>
  </si>
  <si>
    <t>Total=</t>
  </si>
  <si>
    <t>Promo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</si>
  <si>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</si>
  <si>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</si>
  <si>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</si>
  <si>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</si>
  <si>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</si>
  <si>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</si>
  <si>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</si>
  <si>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Jonail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</si>
  <si>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</si>
  <si>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</si>
  <si>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</si>
  <si>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</si>
  <si>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</si>
  <si>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</si>
  <si>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</si>
  <si>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</si>
  <si>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</si>
  <si>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</si>
  <si>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</si>
  <si>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</si>
  <si>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</si>
  <si>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</si>
  <si>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</si>
  <si>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</si>
  <si>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</si>
  <si>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</si>
  <si>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</si>
  <si>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</si>
  <si>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</si>
  <si>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</si>
  <si>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</si>
  <si>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</si>
  <si>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</si>
  <si>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</si>
  <si>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</si>
  <si>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</si>
  <si>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</si>
  <si>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</si>
  <si>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</si>
  <si>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</si>
  <si>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</si>
  <si>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21.04.2022</t>
  </si>
  <si>
    <t>Sohan</t>
  </si>
  <si>
    <t>Realme DSR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</si>
  <si>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</si>
  <si>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</si>
  <si>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</si>
  <si>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</si>
  <si>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</si>
  <si>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</si>
  <si>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</si>
  <si>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</si>
  <si>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</si>
  <si>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</si>
  <si>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</si>
  <si>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</si>
  <si>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</si>
  <si>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</si>
  <si>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</si>
  <si>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</si>
  <si>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</si>
  <si>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</si>
  <si>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</si>
  <si>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</si>
  <si>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</si>
  <si>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</si>
  <si>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</si>
  <si>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</si>
  <si>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</si>
  <si>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</si>
  <si>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</si>
  <si>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</si>
  <si>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</si>
  <si>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</si>
  <si>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</si>
  <si>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</si>
  <si>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</si>
  <si>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</si>
  <si>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</si>
  <si>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</si>
  <si>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</si>
  <si>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</si>
  <si>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</si>
  <si>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</si>
  <si>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</si>
  <si>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</si>
  <si>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</si>
  <si>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</si>
  <si>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</si>
  <si>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</si>
  <si>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</si>
  <si>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</si>
  <si>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</si>
  <si>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</si>
  <si>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</si>
  <si>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</si>
  <si>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</si>
  <si>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</si>
  <si>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</si>
  <si>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</si>
  <si>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</si>
  <si>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</si>
  <si>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</si>
  <si>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</si>
  <si>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</si>
  <si>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</si>
  <si>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</si>
  <si>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</si>
  <si>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</si>
  <si>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</si>
  <si>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</si>
  <si>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</si>
  <si>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</si>
  <si>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</si>
  <si>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</si>
  <si>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</si>
  <si>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</si>
  <si>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</si>
  <si>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</si>
  <si>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</si>
  <si>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</si>
  <si>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</si>
  <si>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</si>
  <si>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</si>
  <si>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</si>
  <si>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</si>
  <si>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</si>
  <si>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</si>
  <si>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</si>
  <si>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</si>
  <si>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</si>
  <si>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</si>
  <si>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</si>
  <si>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</si>
  <si>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</si>
  <si>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</si>
  <si>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</si>
  <si>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</si>
  <si>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</si>
  <si>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</si>
  <si>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</si>
  <si>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</si>
  <si>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</si>
  <si>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</si>
  <si>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</si>
  <si>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</si>
  <si>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</si>
  <si>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Date:30.06.2022</t>
  </si>
  <si>
    <t xml:space="preserve">Office </t>
  </si>
  <si>
    <t>Sohan A52 Buy</t>
  </si>
  <si>
    <t xml:space="preserve">T.M </t>
  </si>
  <si>
    <t>24.06.2022</t>
  </si>
  <si>
    <t>Staff Due</t>
  </si>
  <si>
    <t>Mobile Number</t>
  </si>
  <si>
    <t>Distibutor of SAMSUNG</t>
  </si>
  <si>
    <t xml:space="preserve">Due List (30.06.2022) </t>
  </si>
  <si>
    <t xml:space="preserve">Total = </t>
  </si>
  <si>
    <t>Shamim(S22 + M12)</t>
  </si>
  <si>
    <t>Sohan A52</t>
  </si>
  <si>
    <t>T.M Shamim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</si>
</sst>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2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 applyAlignment="1">
      <alignment horizontal="center"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0" fontId="41" fillId="0" borderId="1" xfId="0" applyFont="1" applyBorder="1"/>
    <xf numFmtId="0" fontId="40" fillId="42" borderId="56" xfId="0" applyFont="1" applyFill="1" applyBorder="1"/>
    <xf numFmtId="0" fontId="40" fillId="42" borderId="55" xfId="0" applyFont="1" applyFill="1" applyBorder="1"/>
    <xf numFmtId="0" fontId="11" fillId="42" borderId="4" xfId="0" applyFont="1" applyFill="1" applyBorder="1"/>
    <xf numFmtId="0" fontId="11" fillId="42" borderId="2" xfId="0" applyFont="1" applyFill="1" applyBorder="1"/>
    <xf numFmtId="0" fontId="46" fillId="42" borderId="1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9" fillId="0" borderId="58" xfId="0" applyFont="1" applyBorder="1" applyAlignment="1">
      <alignment horizontal="center"/>
    </xf>
    <xf numFmtId="0" fontId="49" fillId="0" borderId="18" xfId="0" applyFont="1" applyBorder="1" applyAlignment="1">
      <alignment horizontal="center"/>
    </xf>
    <xf numFmtId="0" fontId="49" fillId="0" borderId="19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0" fillId="42" borderId="61" xfId="0" applyFont="1" applyFill="1" applyBorder="1" applyAlignment="1">
      <alignment horizontal="center"/>
    </xf>
    <xf numFmtId="0" fontId="40" fillId="42" borderId="62" xfId="0" applyFont="1" applyFill="1" applyBorder="1" applyAlignment="1">
      <alignment horizontal="center"/>
    </xf>
    <xf numFmtId="0" fontId="40" fillId="42" borderId="63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1"/>
      <c r="B1" s="411"/>
      <c r="C1" s="411"/>
      <c r="D1" s="411"/>
      <c r="E1" s="411"/>
      <c r="F1" s="411"/>
    </row>
    <row r="2" spans="1:8" ht="20.25">
      <c r="A2" s="412"/>
      <c r="B2" s="409" t="s">
        <v>14</v>
      </c>
      <c r="C2" s="409"/>
      <c r="D2" s="409"/>
      <c r="E2" s="409"/>
    </row>
    <row r="3" spans="1:8" ht="16.5" customHeight="1">
      <c r="A3" s="412"/>
      <c r="B3" s="410" t="s">
        <v>42</v>
      </c>
      <c r="C3" s="410"/>
      <c r="D3" s="410"/>
      <c r="E3" s="410"/>
    </row>
    <row r="4" spans="1:8" ht="15.75" customHeight="1">
      <c r="A4" s="41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1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2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1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2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1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2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12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11"/>
      <c r="B1" s="411"/>
      <c r="C1" s="411"/>
      <c r="D1" s="411"/>
      <c r="E1" s="411"/>
      <c r="F1" s="411"/>
    </row>
    <row r="2" spans="1:9" ht="20.25">
      <c r="A2" s="412"/>
      <c r="B2" s="409" t="s">
        <v>14</v>
      </c>
      <c r="C2" s="409"/>
      <c r="D2" s="409"/>
      <c r="E2" s="409"/>
    </row>
    <row r="3" spans="1:9" ht="16.5" customHeight="1">
      <c r="A3" s="412"/>
      <c r="B3" s="410" t="s">
        <v>126</v>
      </c>
      <c r="C3" s="410"/>
      <c r="D3" s="410"/>
      <c r="E3" s="410"/>
    </row>
    <row r="4" spans="1:9" ht="15.75" customHeight="1">
      <c r="A4" s="412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12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12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12"/>
      <c r="B7" s="26" t="s">
        <v>162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12"/>
      <c r="B8" s="26" t="s">
        <v>167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12"/>
      <c r="B9" s="26" t="s">
        <v>168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12"/>
      <c r="B10" s="26" t="s">
        <v>171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12"/>
      <c r="B11" s="26" t="s">
        <v>173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12"/>
      <c r="B12" s="26" t="s">
        <v>174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12"/>
      <c r="B13" s="26" t="s">
        <v>175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12"/>
      <c r="B14" s="26" t="s">
        <v>176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12"/>
      <c r="B15" s="26" t="s">
        <v>177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12"/>
      <c r="B16" s="26" t="s">
        <v>180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12"/>
      <c r="B17" s="26" t="s">
        <v>181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12"/>
      <c r="B18" s="26" t="s">
        <v>184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12"/>
      <c r="B19" s="26" t="s">
        <v>184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12"/>
      <c r="B20" s="26" t="s">
        <v>188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12"/>
      <c r="B21" s="26" t="s">
        <v>190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12"/>
      <c r="B22" s="26" t="s">
        <v>191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12"/>
      <c r="B23" s="26" t="s">
        <v>193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12"/>
      <c r="B24" s="26" t="s">
        <v>195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12"/>
      <c r="B25" s="26" t="s">
        <v>198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12"/>
      <c r="B26" s="26" t="s">
        <v>199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12"/>
      <c r="B27" s="26" t="s">
        <v>200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12"/>
      <c r="B28" s="26" t="s">
        <v>201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12"/>
      <c r="B29" s="26" t="s">
        <v>206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12"/>
      <c r="B30" s="26" t="s">
        <v>219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12"/>
      <c r="B31" s="26" t="s">
        <v>220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12"/>
      <c r="B32" s="26" t="s">
        <v>224</v>
      </c>
      <c r="C32" s="237">
        <v>450000</v>
      </c>
      <c r="D32" s="237">
        <v>450000</v>
      </c>
      <c r="E32" s="238">
        <f>E31+C32-D32</f>
        <v>0</v>
      </c>
      <c r="F32" s="2"/>
      <c r="G32" s="21"/>
      <c r="H32" s="21"/>
      <c r="I32" s="21"/>
    </row>
    <row r="33" spans="1:9">
      <c r="A33" s="412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12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12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12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12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12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12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12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12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12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12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12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12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12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12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12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12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12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12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12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12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12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12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12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12"/>
      <c r="B57" s="26"/>
      <c r="C57" s="237"/>
      <c r="D57" s="237"/>
      <c r="E57" s="238">
        <f t="shared" si="0"/>
        <v>0</v>
      </c>
      <c r="F57" s="2"/>
    </row>
    <row r="58" spans="1:9">
      <c r="A58" s="412"/>
      <c r="B58" s="26"/>
      <c r="C58" s="237"/>
      <c r="D58" s="237"/>
      <c r="E58" s="238">
        <f t="shared" si="0"/>
        <v>0</v>
      </c>
      <c r="F58" s="2"/>
    </row>
    <row r="59" spans="1:9">
      <c r="A59" s="412"/>
      <c r="B59" s="26"/>
      <c r="C59" s="237"/>
      <c r="D59" s="237"/>
      <c r="E59" s="238">
        <f t="shared" si="0"/>
        <v>0</v>
      </c>
      <c r="F59" s="2"/>
    </row>
    <row r="60" spans="1:9">
      <c r="A60" s="412"/>
      <c r="B60" s="26"/>
      <c r="C60" s="237"/>
      <c r="D60" s="237"/>
      <c r="E60" s="238">
        <f t="shared" si="0"/>
        <v>0</v>
      </c>
      <c r="F60" s="2"/>
    </row>
    <row r="61" spans="1:9">
      <c r="A61" s="412"/>
      <c r="B61" s="26"/>
      <c r="C61" s="237"/>
      <c r="D61" s="237"/>
      <c r="E61" s="238">
        <f t="shared" si="0"/>
        <v>0</v>
      </c>
      <c r="F61" s="2"/>
    </row>
    <row r="62" spans="1:9">
      <c r="A62" s="412"/>
      <c r="B62" s="26"/>
      <c r="C62" s="237"/>
      <c r="D62" s="237"/>
      <c r="E62" s="238">
        <f t="shared" si="0"/>
        <v>0</v>
      </c>
      <c r="F62" s="2"/>
    </row>
    <row r="63" spans="1:9">
      <c r="A63" s="412"/>
      <c r="B63" s="26"/>
      <c r="C63" s="237"/>
      <c r="D63" s="237"/>
      <c r="E63" s="238">
        <f t="shared" si="0"/>
        <v>0</v>
      </c>
      <c r="F63" s="2"/>
    </row>
    <row r="64" spans="1:9">
      <c r="A64" s="412"/>
      <c r="B64" s="26"/>
      <c r="C64" s="237"/>
      <c r="D64" s="237"/>
      <c r="E64" s="238">
        <f t="shared" si="0"/>
        <v>0</v>
      </c>
      <c r="F64" s="2"/>
    </row>
    <row r="65" spans="1:7">
      <c r="A65" s="412"/>
      <c r="B65" s="26"/>
      <c r="C65" s="237"/>
      <c r="D65" s="237"/>
      <c r="E65" s="238">
        <f t="shared" si="0"/>
        <v>0</v>
      </c>
      <c r="F65" s="2"/>
    </row>
    <row r="66" spans="1:7">
      <c r="A66" s="412"/>
      <c r="B66" s="26"/>
      <c r="C66" s="237"/>
      <c r="D66" s="237"/>
      <c r="E66" s="238">
        <f t="shared" si="0"/>
        <v>0</v>
      </c>
      <c r="F66" s="2"/>
    </row>
    <row r="67" spans="1:7">
      <c r="A67" s="412"/>
      <c r="B67" s="26"/>
      <c r="C67" s="237"/>
      <c r="D67" s="237"/>
      <c r="E67" s="238">
        <f t="shared" si="0"/>
        <v>0</v>
      </c>
      <c r="F67" s="2"/>
    </row>
    <row r="68" spans="1:7">
      <c r="A68" s="412"/>
      <c r="B68" s="26"/>
      <c r="C68" s="237"/>
      <c r="D68" s="237"/>
      <c r="E68" s="238">
        <f t="shared" si="0"/>
        <v>0</v>
      </c>
      <c r="F68" s="2"/>
    </row>
    <row r="69" spans="1:7">
      <c r="A69" s="412"/>
      <c r="B69" s="26"/>
      <c r="C69" s="237"/>
      <c r="D69" s="237"/>
      <c r="E69" s="238">
        <f t="shared" si="0"/>
        <v>0</v>
      </c>
      <c r="F69" s="2"/>
    </row>
    <row r="70" spans="1:7">
      <c r="A70" s="412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12"/>
      <c r="B71" s="26"/>
      <c r="C71" s="237"/>
      <c r="D71" s="237"/>
      <c r="E71" s="238">
        <f t="shared" si="1"/>
        <v>0</v>
      </c>
      <c r="F71" s="2"/>
    </row>
    <row r="72" spans="1:7">
      <c r="A72" s="412"/>
      <c r="B72" s="26"/>
      <c r="C72" s="237"/>
      <c r="D72" s="237"/>
      <c r="E72" s="238">
        <f t="shared" si="1"/>
        <v>0</v>
      </c>
      <c r="F72" s="2"/>
    </row>
    <row r="73" spans="1:7">
      <c r="A73" s="412"/>
      <c r="B73" s="26"/>
      <c r="C73" s="237"/>
      <c r="D73" s="237"/>
      <c r="E73" s="238">
        <f t="shared" si="1"/>
        <v>0</v>
      </c>
      <c r="F73" s="2"/>
    </row>
    <row r="74" spans="1:7">
      <c r="A74" s="412"/>
      <c r="B74" s="26"/>
      <c r="C74" s="237"/>
      <c r="D74" s="237"/>
      <c r="E74" s="238">
        <f t="shared" si="1"/>
        <v>0</v>
      </c>
      <c r="F74" s="2"/>
    </row>
    <row r="75" spans="1:7">
      <c r="A75" s="412"/>
      <c r="B75" s="26"/>
      <c r="C75" s="237"/>
      <c r="D75" s="237"/>
      <c r="E75" s="238">
        <f t="shared" si="1"/>
        <v>0</v>
      </c>
      <c r="F75" s="2"/>
    </row>
    <row r="76" spans="1:7">
      <c r="A76" s="412"/>
      <c r="B76" s="26"/>
      <c r="C76" s="237"/>
      <c r="D76" s="237"/>
      <c r="E76" s="238">
        <f t="shared" si="1"/>
        <v>0</v>
      </c>
      <c r="F76" s="2"/>
    </row>
    <row r="77" spans="1:7">
      <c r="A77" s="412"/>
      <c r="B77" s="26"/>
      <c r="C77" s="237"/>
      <c r="D77" s="237"/>
      <c r="E77" s="238">
        <f t="shared" si="1"/>
        <v>0</v>
      </c>
      <c r="F77" s="2"/>
    </row>
    <row r="78" spans="1:7">
      <c r="A78" s="412"/>
      <c r="B78" s="26"/>
      <c r="C78" s="237"/>
      <c r="D78" s="237"/>
      <c r="E78" s="238">
        <f t="shared" si="1"/>
        <v>0</v>
      </c>
      <c r="F78" s="2"/>
    </row>
    <row r="79" spans="1:7">
      <c r="A79" s="412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12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12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12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12"/>
      <c r="B83" s="31"/>
      <c r="C83" s="238">
        <f>SUM(C5:C72)</f>
        <v>11350000</v>
      </c>
      <c r="D83" s="238">
        <f>SUM(D5:D77)</f>
        <v>11350000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13" t="s">
        <v>14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</row>
    <row r="2" spans="1:24" s="61" customFormat="1" ht="18">
      <c r="A2" s="414" t="s">
        <v>62</v>
      </c>
      <c r="B2" s="414"/>
      <c r="C2" s="414"/>
      <c r="D2" s="414"/>
      <c r="E2" s="414"/>
      <c r="F2" s="414"/>
      <c r="G2" s="414"/>
      <c r="H2" s="414"/>
      <c r="I2" s="414"/>
      <c r="J2" s="414"/>
      <c r="K2" s="414"/>
      <c r="L2" s="414"/>
      <c r="M2" s="414"/>
      <c r="N2" s="414"/>
      <c r="O2" s="414"/>
      <c r="P2" s="414"/>
      <c r="Q2" s="414"/>
    </row>
    <row r="3" spans="1:24" s="62" customFormat="1" ht="16.5" thickBot="1">
      <c r="A3" s="415" t="s">
        <v>163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7"/>
      <c r="S3" s="46"/>
      <c r="T3" s="7"/>
      <c r="U3" s="7"/>
      <c r="V3" s="7"/>
      <c r="W3" s="7"/>
      <c r="X3" s="16"/>
    </row>
    <row r="4" spans="1:24" s="63" customFormat="1" ht="12.75" customHeight="1">
      <c r="A4" s="418" t="s">
        <v>27</v>
      </c>
      <c r="B4" s="420" t="s">
        <v>28</v>
      </c>
      <c r="C4" s="422" t="s">
        <v>29</v>
      </c>
      <c r="D4" s="422" t="s">
        <v>30</v>
      </c>
      <c r="E4" s="422" t="s">
        <v>31</v>
      </c>
      <c r="F4" s="422" t="s">
        <v>93</v>
      </c>
      <c r="G4" s="422" t="s">
        <v>32</v>
      </c>
      <c r="H4" s="422" t="s">
        <v>187</v>
      </c>
      <c r="I4" s="422" t="s">
        <v>186</v>
      </c>
      <c r="J4" s="422" t="s">
        <v>33</v>
      </c>
      <c r="K4" s="422" t="s">
        <v>34</v>
      </c>
      <c r="L4" s="422" t="s">
        <v>114</v>
      </c>
      <c r="M4" s="422" t="s">
        <v>207</v>
      </c>
      <c r="N4" s="422" t="s">
        <v>35</v>
      </c>
      <c r="O4" s="426" t="s">
        <v>124</v>
      </c>
      <c r="P4" s="424" t="s">
        <v>147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9"/>
      <c r="B5" s="421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7"/>
      <c r="P5" s="425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167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168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171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173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174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175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176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177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180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181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184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137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190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191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193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195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198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199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200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201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206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219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220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 t="s">
        <v>224</v>
      </c>
      <c r="B31" s="78">
        <v>500</v>
      </c>
      <c r="C31" s="71"/>
      <c r="D31" s="79">
        <v>480</v>
      </c>
      <c r="E31" s="79"/>
      <c r="F31" s="79"/>
      <c r="G31" s="79"/>
      <c r="H31" s="79"/>
      <c r="I31" s="79"/>
      <c r="J31" s="88">
        <v>30</v>
      </c>
      <c r="K31" s="79">
        <v>4500</v>
      </c>
      <c r="L31" s="79"/>
      <c r="M31" s="79"/>
      <c r="N31" s="108"/>
      <c r="O31" s="79">
        <v>17500</v>
      </c>
      <c r="P31" s="81"/>
      <c r="Q31" s="75">
        <f t="shared" si="0"/>
        <v>23010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7500</v>
      </c>
      <c r="C37" s="95">
        <f t="shared" ref="C37:P37" si="1">SUM(C6:C36)</f>
        <v>480</v>
      </c>
      <c r="D37" s="95">
        <f t="shared" si="1"/>
        <v>2915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3605</v>
      </c>
      <c r="K37" s="95">
        <f t="shared" si="1"/>
        <v>5120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17500</v>
      </c>
      <c r="P37" s="96">
        <f t="shared" si="1"/>
        <v>2500</v>
      </c>
      <c r="Q37" s="97">
        <f>SUM(Q6:Q36)</f>
        <v>66935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0" zoomScale="130" zoomScaleNormal="130" workbookViewId="0">
      <selection activeCell="F41" sqref="F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33" t="s">
        <v>14</v>
      </c>
      <c r="B1" s="433"/>
      <c r="C1" s="433"/>
      <c r="D1" s="433"/>
      <c r="E1" s="433"/>
      <c r="F1" s="433"/>
      <c r="G1" s="433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34" t="s">
        <v>127</v>
      </c>
      <c r="B2" s="434"/>
      <c r="C2" s="434"/>
      <c r="D2" s="434"/>
      <c r="E2" s="434"/>
      <c r="F2" s="434"/>
      <c r="G2" s="434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35" t="s">
        <v>61</v>
      </c>
      <c r="B3" s="435"/>
      <c r="C3" s="435"/>
      <c r="D3" s="435"/>
      <c r="E3" s="435"/>
      <c r="F3" s="435"/>
      <c r="G3" s="435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77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162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167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168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170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171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173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174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175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176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177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180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181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184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188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190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191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193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195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198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199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200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201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206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219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220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 t="s">
        <v>224</v>
      </c>
      <c r="B30" s="45">
        <v>188730</v>
      </c>
      <c r="C30" s="48">
        <v>422820</v>
      </c>
      <c r="D30" s="45">
        <v>23010</v>
      </c>
      <c r="E30" s="45">
        <f t="shared" si="0"/>
        <v>445830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11974580</v>
      </c>
      <c r="C33" s="242">
        <f>SUM(C5:C32)</f>
        <v>13023251</v>
      </c>
      <c r="D33" s="241">
        <f>SUM(D5:D32)</f>
        <v>67935</v>
      </c>
      <c r="E33" s="241">
        <f>SUM(E5:E32)</f>
        <v>13091186</v>
      </c>
      <c r="F33" s="241">
        <f>B33-E33</f>
        <v>-1116606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30" t="s">
        <v>19</v>
      </c>
      <c r="C35" s="430"/>
      <c r="D35" s="430"/>
      <c r="E35" s="430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104</v>
      </c>
      <c r="B37" s="323" t="s">
        <v>111</v>
      </c>
      <c r="C37" s="120" t="s">
        <v>112</v>
      </c>
      <c r="D37" s="376">
        <v>16000</v>
      </c>
      <c r="E37" s="324" t="s">
        <v>191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104</v>
      </c>
      <c r="B38" s="113" t="s">
        <v>138</v>
      </c>
      <c r="C38" s="112" t="s">
        <v>139</v>
      </c>
      <c r="D38" s="198">
        <v>4290</v>
      </c>
      <c r="E38" s="168" t="s">
        <v>193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104</v>
      </c>
      <c r="B39" s="53" t="s">
        <v>151</v>
      </c>
      <c r="C39" s="112" t="s">
        <v>218</v>
      </c>
      <c r="D39" s="377">
        <v>28100</v>
      </c>
      <c r="E39" s="169" t="s">
        <v>224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104</v>
      </c>
      <c r="B40" s="53" t="s">
        <v>120</v>
      </c>
      <c r="C40" s="112" t="s">
        <v>121</v>
      </c>
      <c r="D40" s="377">
        <v>17000</v>
      </c>
      <c r="E40" s="168" t="s">
        <v>224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110</v>
      </c>
      <c r="B41" s="113" t="s">
        <v>136</v>
      </c>
      <c r="C41" s="112" t="s">
        <v>182</v>
      </c>
      <c r="D41" s="198">
        <v>1830</v>
      </c>
      <c r="E41" s="168" t="s">
        <v>224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82"/>
      <c r="B42" s="53"/>
      <c r="C42" s="112"/>
      <c r="D42" s="198"/>
      <c r="E42" s="169"/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282"/>
      <c r="D43" s="198"/>
      <c r="E43" s="168"/>
      <c r="F43" s="126"/>
      <c r="G43" s="431"/>
      <c r="H43" s="431"/>
      <c r="I43" s="431"/>
      <c r="J43" s="431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/>
      <c r="B46" s="367"/>
      <c r="C46" s="309"/>
      <c r="D46" s="310"/>
      <c r="E46" s="311"/>
      <c r="F46" s="123"/>
      <c r="G46" s="130"/>
      <c r="H46" s="182" t="s">
        <v>81</v>
      </c>
      <c r="I46" s="183" t="s">
        <v>152</v>
      </c>
      <c r="J46" s="184">
        <v>494786</v>
      </c>
      <c r="K46" s="120" t="s">
        <v>154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80</v>
      </c>
      <c r="B47" s="319" t="s">
        <v>118</v>
      </c>
      <c r="C47" s="313"/>
      <c r="D47" s="320">
        <v>100000</v>
      </c>
      <c r="E47" s="315" t="s">
        <v>167</v>
      </c>
      <c r="F47" s="124"/>
      <c r="G47" s="130"/>
      <c r="H47" s="179" t="s">
        <v>118</v>
      </c>
      <c r="I47" s="51"/>
      <c r="J47" s="48">
        <v>133020</v>
      </c>
      <c r="K47" s="48" t="s">
        <v>154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71</v>
      </c>
      <c r="B48" s="316" t="s">
        <v>73</v>
      </c>
      <c r="C48" s="313"/>
      <c r="D48" s="314">
        <v>170000</v>
      </c>
      <c r="E48" s="315" t="s">
        <v>224</v>
      </c>
      <c r="F48" s="124"/>
      <c r="G48" s="130"/>
      <c r="H48" s="179" t="s">
        <v>73</v>
      </c>
      <c r="I48" s="51"/>
      <c r="J48" s="48">
        <v>275000</v>
      </c>
      <c r="K48" s="163" t="s">
        <v>154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83</v>
      </c>
      <c r="B49" s="317" t="s">
        <v>84</v>
      </c>
      <c r="C49" s="313"/>
      <c r="D49" s="314">
        <v>50000</v>
      </c>
      <c r="E49" s="318" t="s">
        <v>224</v>
      </c>
      <c r="F49" s="124"/>
      <c r="G49" s="130"/>
      <c r="H49" s="179" t="s">
        <v>72</v>
      </c>
      <c r="I49" s="51"/>
      <c r="J49" s="48">
        <v>0</v>
      </c>
      <c r="K49" s="163" t="s">
        <v>160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83</v>
      </c>
      <c r="B50" s="316" t="s">
        <v>90</v>
      </c>
      <c r="C50" s="313"/>
      <c r="D50" s="314">
        <v>200820</v>
      </c>
      <c r="E50" s="315" t="s">
        <v>200</v>
      </c>
      <c r="F50" s="124"/>
      <c r="G50" s="130"/>
      <c r="H50" s="167" t="s">
        <v>84</v>
      </c>
      <c r="I50" s="52"/>
      <c r="J50" s="161">
        <v>70000</v>
      </c>
      <c r="K50" s="162" t="s">
        <v>160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80</v>
      </c>
      <c r="B51" s="316" t="s">
        <v>81</v>
      </c>
      <c r="C51" s="313"/>
      <c r="D51" s="314">
        <v>234890</v>
      </c>
      <c r="E51" s="315" t="s">
        <v>200</v>
      </c>
      <c r="F51" s="124"/>
      <c r="G51" s="130"/>
      <c r="H51" s="179" t="s">
        <v>90</v>
      </c>
      <c r="I51" s="51"/>
      <c r="J51" s="48">
        <v>379960</v>
      </c>
      <c r="K51" s="163" t="s">
        <v>150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78</v>
      </c>
      <c r="B57" s="292" t="s">
        <v>79</v>
      </c>
      <c r="C57" s="293"/>
      <c r="D57" s="294">
        <v>150770</v>
      </c>
      <c r="E57" s="295" t="s">
        <v>224</v>
      </c>
      <c r="F57" s="124"/>
      <c r="G57" s="130"/>
      <c r="H57" s="179" t="s">
        <v>79</v>
      </c>
      <c r="I57" s="51"/>
      <c r="J57" s="48">
        <v>215650</v>
      </c>
      <c r="K57" s="163" t="s">
        <v>153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78</v>
      </c>
      <c r="B58" s="292" t="s">
        <v>91</v>
      </c>
      <c r="C58" s="293"/>
      <c r="D58" s="294">
        <v>50000</v>
      </c>
      <c r="E58" s="296" t="s">
        <v>167</v>
      </c>
      <c r="F58" s="124"/>
      <c r="G58" s="130"/>
      <c r="H58" s="179" t="s">
        <v>91</v>
      </c>
      <c r="I58" s="51"/>
      <c r="J58" s="48">
        <v>60000</v>
      </c>
      <c r="K58" s="163" t="s">
        <v>142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78</v>
      </c>
      <c r="B59" s="297" t="s">
        <v>135</v>
      </c>
      <c r="C59" s="293"/>
      <c r="D59" s="294">
        <v>94000</v>
      </c>
      <c r="E59" s="295" t="s">
        <v>224</v>
      </c>
      <c r="F59" s="124"/>
      <c r="G59" s="130"/>
      <c r="H59" s="179" t="s">
        <v>96</v>
      </c>
      <c r="I59" s="51"/>
      <c r="J59" s="48">
        <v>100000</v>
      </c>
      <c r="K59" s="163" t="s">
        <v>119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85</v>
      </c>
      <c r="B60" s="298" t="s">
        <v>86</v>
      </c>
      <c r="C60" s="293"/>
      <c r="D60" s="294">
        <v>20760</v>
      </c>
      <c r="E60" s="296" t="s">
        <v>219</v>
      </c>
      <c r="F60" s="124"/>
      <c r="G60" s="130"/>
      <c r="H60" s="167" t="s">
        <v>135</v>
      </c>
      <c r="I60" s="52">
        <v>50000</v>
      </c>
      <c r="J60" s="161">
        <v>100000</v>
      </c>
      <c r="K60" s="162" t="s">
        <v>160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68</v>
      </c>
      <c r="B61" s="292" t="s">
        <v>87</v>
      </c>
      <c r="C61" s="293"/>
      <c r="D61" s="294">
        <v>35000</v>
      </c>
      <c r="E61" s="307" t="s">
        <v>220</v>
      </c>
      <c r="F61" s="126"/>
      <c r="G61" s="130"/>
      <c r="H61" s="179" t="s">
        <v>86</v>
      </c>
      <c r="I61" s="51"/>
      <c r="J61" s="48">
        <v>50000</v>
      </c>
      <c r="K61" s="163" t="s">
        <v>108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68</v>
      </c>
      <c r="B62" s="298" t="s">
        <v>103</v>
      </c>
      <c r="C62" s="293"/>
      <c r="D62" s="294">
        <v>200000</v>
      </c>
      <c r="E62" s="295" t="s">
        <v>180</v>
      </c>
      <c r="F62" s="123"/>
      <c r="G62" s="130"/>
      <c r="H62" s="179" t="s">
        <v>69</v>
      </c>
      <c r="I62" s="51"/>
      <c r="J62" s="48">
        <v>200000</v>
      </c>
      <c r="K62" s="164" t="s">
        <v>137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/>
      <c r="B63" s="292"/>
      <c r="C63" s="293"/>
      <c r="D63" s="294"/>
      <c r="E63" s="296"/>
      <c r="F63" s="124"/>
      <c r="G63" s="130"/>
      <c r="H63" s="167" t="s">
        <v>87</v>
      </c>
      <c r="I63" s="52"/>
      <c r="J63" s="161">
        <v>40000</v>
      </c>
      <c r="K63" s="162" t="s">
        <v>137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103</v>
      </c>
      <c r="I64" s="52"/>
      <c r="J64" s="161">
        <v>200000</v>
      </c>
      <c r="K64" s="162" t="s">
        <v>143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70</v>
      </c>
      <c r="C68" s="287"/>
      <c r="D68" s="288">
        <v>174340</v>
      </c>
      <c r="E68" s="290" t="s">
        <v>224</v>
      </c>
      <c r="F68" s="124"/>
      <c r="G68" s="130"/>
      <c r="H68" s="179" t="s">
        <v>70</v>
      </c>
      <c r="I68" s="51"/>
      <c r="J68" s="48">
        <v>243890</v>
      </c>
      <c r="K68" s="48" t="s">
        <v>160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220</v>
      </c>
      <c r="F69" s="56"/>
      <c r="G69" s="130"/>
      <c r="H69" s="179" t="s">
        <v>66</v>
      </c>
      <c r="I69" s="51"/>
      <c r="J69" s="48">
        <v>365900</v>
      </c>
      <c r="K69" s="112" t="s">
        <v>160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82</v>
      </c>
      <c r="C70" s="287"/>
      <c r="D70" s="288">
        <v>344190</v>
      </c>
      <c r="E70" s="290" t="s">
        <v>224</v>
      </c>
      <c r="F70" s="328"/>
      <c r="G70" s="333"/>
      <c r="H70" s="167" t="s">
        <v>82</v>
      </c>
      <c r="I70" s="52"/>
      <c r="J70" s="161">
        <v>284600</v>
      </c>
      <c r="K70" s="162" t="s">
        <v>160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117</v>
      </c>
      <c r="C71" s="287"/>
      <c r="D71" s="288">
        <v>54230</v>
      </c>
      <c r="E71" s="299" t="s">
        <v>199</v>
      </c>
      <c r="F71" s="328"/>
      <c r="G71" s="56"/>
      <c r="H71" s="337" t="s">
        <v>117</v>
      </c>
      <c r="I71" s="54"/>
      <c r="J71" s="48">
        <v>91690</v>
      </c>
      <c r="K71" s="112" t="s">
        <v>150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113</v>
      </c>
      <c r="C72" s="287"/>
      <c r="D72" s="288">
        <v>259380</v>
      </c>
      <c r="E72" s="289" t="s">
        <v>220</v>
      </c>
      <c r="F72" s="126"/>
      <c r="G72" s="205"/>
      <c r="H72" s="167" t="s">
        <v>113</v>
      </c>
      <c r="I72" s="52"/>
      <c r="J72" s="161">
        <v>271680</v>
      </c>
      <c r="K72" s="162" t="s">
        <v>160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89</v>
      </c>
      <c r="C73" s="287"/>
      <c r="D73" s="288">
        <v>221230</v>
      </c>
      <c r="E73" s="290" t="s">
        <v>220</v>
      </c>
      <c r="F73" s="126"/>
      <c r="G73" s="205"/>
      <c r="H73" s="179" t="s">
        <v>89</v>
      </c>
      <c r="I73" s="51"/>
      <c r="J73" s="48">
        <v>242330</v>
      </c>
      <c r="K73" s="163" t="s">
        <v>160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179</v>
      </c>
      <c r="C74" s="287"/>
      <c r="D74" s="288">
        <v>30180</v>
      </c>
      <c r="E74" s="290" t="s">
        <v>200</v>
      </c>
      <c r="F74" s="328"/>
      <c r="G74" s="56"/>
      <c r="H74" s="167" t="s">
        <v>111</v>
      </c>
      <c r="I74" s="52" t="s">
        <v>112</v>
      </c>
      <c r="J74" s="161">
        <v>15000</v>
      </c>
      <c r="K74" s="162" t="s">
        <v>109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120</v>
      </c>
      <c r="I75" s="51" t="s">
        <v>121</v>
      </c>
      <c r="J75" s="48">
        <v>27000</v>
      </c>
      <c r="K75" s="112" t="s">
        <v>129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138</v>
      </c>
      <c r="I76" s="52" t="s">
        <v>139</v>
      </c>
      <c r="J76" s="161">
        <v>14490</v>
      </c>
      <c r="K76" s="161" t="s">
        <v>137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140</v>
      </c>
      <c r="I77" s="51" t="s">
        <v>141</v>
      </c>
      <c r="J77" s="48">
        <v>7890</v>
      </c>
      <c r="K77" s="163" t="s">
        <v>149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151</v>
      </c>
      <c r="I78" s="51" t="s">
        <v>105</v>
      </c>
      <c r="J78" s="48">
        <v>15920</v>
      </c>
      <c r="K78" s="163" t="s">
        <v>150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28" t="s">
        <v>25</v>
      </c>
      <c r="B119" s="429"/>
      <c r="C119" s="432"/>
      <c r="D119" s="202">
        <f>SUM(D37:D118)</f>
        <v>2782200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28" t="s">
        <v>26</v>
      </c>
      <c r="B121" s="429"/>
      <c r="C121" s="429"/>
      <c r="D121" s="202">
        <f>D119+M121</f>
        <v>2782200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3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28"/>
  <sheetViews>
    <sheetView topLeftCell="A15" workbookViewId="0">
      <selection activeCell="J39" sqref="J39"/>
    </sheetView>
  </sheetViews>
  <sheetFormatPr defaultRowHeight="15"/>
  <cols>
    <col min="1" max="4" width="9.140625" style="400"/>
    <col min="5" max="5" width="2.85546875" style="400" customWidth="1"/>
    <col min="6" max="6" width="15.42578125" style="400" bestFit="1" customWidth="1"/>
    <col min="7" max="7" width="22.85546875" style="400" bestFit="1" customWidth="1"/>
    <col min="8" max="8" width="18" style="400" bestFit="1" customWidth="1"/>
    <col min="9" max="9" width="15" style="400" bestFit="1" customWidth="1"/>
    <col min="10" max="10" width="13.28515625" style="400" bestFit="1" customWidth="1"/>
    <col min="11" max="11" width="2.5703125" style="400" customWidth="1"/>
    <col min="12" max="16384" width="9.140625" style="400"/>
  </cols>
  <sheetData>
    <row r="1" spans="6:10" ht="15.75" thickBot="1"/>
    <row r="2" spans="6:10" ht="25.5">
      <c r="F2" s="436" t="s">
        <v>14</v>
      </c>
      <c r="G2" s="437"/>
      <c r="H2" s="437"/>
      <c r="I2" s="437"/>
      <c r="J2" s="438"/>
    </row>
    <row r="3" spans="6:10" ht="18">
      <c r="F3" s="439" t="s">
        <v>232</v>
      </c>
      <c r="G3" s="440"/>
      <c r="H3" s="440"/>
      <c r="I3" s="440"/>
      <c r="J3" s="441"/>
    </row>
    <row r="4" spans="6:10" ht="18">
      <c r="F4" s="439" t="s">
        <v>233</v>
      </c>
      <c r="G4" s="440"/>
      <c r="H4" s="440"/>
      <c r="I4" s="440"/>
      <c r="J4" s="441"/>
    </row>
    <row r="5" spans="6:10" ht="4.5" customHeight="1">
      <c r="F5" s="442"/>
      <c r="G5" s="443"/>
      <c r="H5" s="443"/>
      <c r="I5" s="443"/>
      <c r="J5" s="444"/>
    </row>
    <row r="6" spans="6:10" ht="15.75">
      <c r="F6" s="406" t="s">
        <v>54</v>
      </c>
      <c r="G6" s="407" t="s">
        <v>75</v>
      </c>
      <c r="H6" s="407" t="s">
        <v>231</v>
      </c>
      <c r="I6" s="407" t="s">
        <v>50</v>
      </c>
      <c r="J6" s="408" t="s">
        <v>57</v>
      </c>
    </row>
    <row r="7" spans="6:10">
      <c r="F7" s="401" t="s">
        <v>78</v>
      </c>
      <c r="G7" s="402" t="s">
        <v>79</v>
      </c>
      <c r="H7" s="402">
        <v>1785319898</v>
      </c>
      <c r="I7" s="402">
        <v>150770</v>
      </c>
      <c r="J7" s="403" t="s">
        <v>224</v>
      </c>
    </row>
    <row r="8" spans="6:10">
      <c r="F8" s="401" t="s">
        <v>78</v>
      </c>
      <c r="G8" s="402" t="s">
        <v>91</v>
      </c>
      <c r="H8" s="402">
        <v>1717424852</v>
      </c>
      <c r="I8" s="402">
        <v>50000</v>
      </c>
      <c r="J8" s="403" t="s">
        <v>167</v>
      </c>
    </row>
    <row r="9" spans="6:10">
      <c r="F9" s="401" t="s">
        <v>78</v>
      </c>
      <c r="G9" s="402" t="s">
        <v>135</v>
      </c>
      <c r="H9" s="402">
        <v>1737495544</v>
      </c>
      <c r="I9" s="402">
        <v>94000</v>
      </c>
      <c r="J9" s="403" t="s">
        <v>224</v>
      </c>
    </row>
    <row r="10" spans="6:10">
      <c r="F10" s="401" t="s">
        <v>80</v>
      </c>
      <c r="G10" s="402" t="s">
        <v>118</v>
      </c>
      <c r="H10" s="402">
        <v>1748971798</v>
      </c>
      <c r="I10" s="402">
        <v>100000</v>
      </c>
      <c r="J10" s="403" t="s">
        <v>167</v>
      </c>
    </row>
    <row r="11" spans="6:10">
      <c r="F11" s="401" t="s">
        <v>80</v>
      </c>
      <c r="G11" s="402" t="s">
        <v>81</v>
      </c>
      <c r="H11" s="402">
        <v>1746164599</v>
      </c>
      <c r="I11" s="402">
        <v>234890</v>
      </c>
      <c r="J11" s="403" t="s">
        <v>200</v>
      </c>
    </row>
    <row r="12" spans="6:10">
      <c r="F12" s="401" t="s">
        <v>85</v>
      </c>
      <c r="G12" s="402" t="s">
        <v>86</v>
      </c>
      <c r="H12" s="402">
        <v>1732469191</v>
      </c>
      <c r="I12" s="402">
        <v>20760</v>
      </c>
      <c r="J12" s="403" t="s">
        <v>219</v>
      </c>
    </row>
    <row r="13" spans="6:10">
      <c r="F13" s="401" t="s">
        <v>71</v>
      </c>
      <c r="G13" s="402" t="s">
        <v>73</v>
      </c>
      <c r="H13" s="402">
        <v>1717436223</v>
      </c>
      <c r="I13" s="402">
        <v>170000</v>
      </c>
      <c r="J13" s="403" t="s">
        <v>224</v>
      </c>
    </row>
    <row r="14" spans="6:10">
      <c r="F14" s="401" t="s">
        <v>65</v>
      </c>
      <c r="G14" s="402" t="s">
        <v>70</v>
      </c>
      <c r="H14" s="402">
        <v>1713763313</v>
      </c>
      <c r="I14" s="402">
        <v>174340</v>
      </c>
      <c r="J14" s="403" t="s">
        <v>224</v>
      </c>
    </row>
    <row r="15" spans="6:10">
      <c r="F15" s="401" t="s">
        <v>65</v>
      </c>
      <c r="G15" s="402" t="s">
        <v>66</v>
      </c>
      <c r="H15" s="402">
        <v>1718911905</v>
      </c>
      <c r="I15" s="402">
        <v>325190</v>
      </c>
      <c r="J15" s="403" t="s">
        <v>220</v>
      </c>
    </row>
    <row r="16" spans="6:10">
      <c r="F16" s="401" t="s">
        <v>65</v>
      </c>
      <c r="G16" s="402" t="s">
        <v>82</v>
      </c>
      <c r="H16" s="402">
        <v>1737356298</v>
      </c>
      <c r="I16" s="402">
        <v>344190</v>
      </c>
      <c r="J16" s="403" t="s">
        <v>224</v>
      </c>
    </row>
    <row r="17" spans="6:10">
      <c r="F17" s="401" t="s">
        <v>65</v>
      </c>
      <c r="G17" s="402" t="s">
        <v>117</v>
      </c>
      <c r="H17" s="402">
        <v>1725821212</v>
      </c>
      <c r="I17" s="402">
        <v>54230</v>
      </c>
      <c r="J17" s="403" t="s">
        <v>199</v>
      </c>
    </row>
    <row r="18" spans="6:10">
      <c r="F18" s="401" t="s">
        <v>65</v>
      </c>
      <c r="G18" s="402" t="s">
        <v>113</v>
      </c>
      <c r="H18" s="402">
        <v>1716697790</v>
      </c>
      <c r="I18" s="402">
        <v>259380</v>
      </c>
      <c r="J18" s="403" t="s">
        <v>220</v>
      </c>
    </row>
    <row r="19" spans="6:10">
      <c r="F19" s="401" t="s">
        <v>65</v>
      </c>
      <c r="G19" s="402" t="s">
        <v>89</v>
      </c>
      <c r="H19" s="402">
        <v>1716697790</v>
      </c>
      <c r="I19" s="402">
        <v>221230</v>
      </c>
      <c r="J19" s="403" t="s">
        <v>220</v>
      </c>
    </row>
    <row r="20" spans="6:10">
      <c r="F20" s="401" t="s">
        <v>65</v>
      </c>
      <c r="G20" s="402" t="s">
        <v>179</v>
      </c>
      <c r="H20" s="402">
        <v>1743942020</v>
      </c>
      <c r="I20" s="402">
        <v>30180</v>
      </c>
      <c r="J20" s="403" t="s">
        <v>200</v>
      </c>
    </row>
    <row r="21" spans="6:10">
      <c r="F21" s="401" t="s">
        <v>83</v>
      </c>
      <c r="G21" s="402" t="s">
        <v>84</v>
      </c>
      <c r="H21" s="402">
        <v>1713585965</v>
      </c>
      <c r="I21" s="402">
        <v>50000</v>
      </c>
      <c r="J21" s="403" t="s">
        <v>224</v>
      </c>
    </row>
    <row r="22" spans="6:10">
      <c r="F22" s="401" t="s">
        <v>83</v>
      </c>
      <c r="G22" s="402" t="s">
        <v>90</v>
      </c>
      <c r="H22" s="402">
        <v>1719461935</v>
      </c>
      <c r="I22" s="402">
        <v>200820</v>
      </c>
      <c r="J22" s="403" t="s">
        <v>200</v>
      </c>
    </row>
    <row r="23" spans="6:10">
      <c r="F23" s="401" t="s">
        <v>68</v>
      </c>
      <c r="G23" s="402" t="s">
        <v>87</v>
      </c>
      <c r="H23" s="402">
        <v>1713703375</v>
      </c>
      <c r="I23" s="402">
        <v>35000</v>
      </c>
      <c r="J23" s="403" t="s">
        <v>220</v>
      </c>
    </row>
    <row r="24" spans="6:10">
      <c r="F24" s="401" t="s">
        <v>68</v>
      </c>
      <c r="G24" s="402" t="s">
        <v>103</v>
      </c>
      <c r="H24" s="402">
        <v>1729190349</v>
      </c>
      <c r="I24" s="402">
        <v>200000</v>
      </c>
      <c r="J24" s="403" t="s">
        <v>180</v>
      </c>
    </row>
    <row r="25" spans="6:10">
      <c r="F25" s="401" t="s">
        <v>226</v>
      </c>
      <c r="G25" s="402" t="s">
        <v>227</v>
      </c>
      <c r="H25" s="402">
        <v>1724826360</v>
      </c>
      <c r="I25" s="402">
        <v>17000</v>
      </c>
      <c r="J25" s="403" t="s">
        <v>200</v>
      </c>
    </row>
    <row r="26" spans="6:10">
      <c r="F26" s="401" t="s">
        <v>228</v>
      </c>
      <c r="G26" s="402" t="s">
        <v>235</v>
      </c>
      <c r="H26" s="402">
        <v>1713377956</v>
      </c>
      <c r="I26" s="402">
        <v>44100</v>
      </c>
      <c r="J26" s="403" t="s">
        <v>229</v>
      </c>
    </row>
    <row r="27" spans="6:10">
      <c r="F27" s="401" t="s">
        <v>226</v>
      </c>
      <c r="G27" s="402" t="s">
        <v>230</v>
      </c>
      <c r="H27" s="402"/>
      <c r="I27" s="402">
        <v>6120</v>
      </c>
      <c r="J27" s="403" t="s">
        <v>193</v>
      </c>
    </row>
    <row r="28" spans="6:10" ht="18.75" thickBot="1">
      <c r="F28" s="445" t="s">
        <v>234</v>
      </c>
      <c r="G28" s="446"/>
      <c r="H28" s="447"/>
      <c r="I28" s="404">
        <f>SUM(I7:I27)</f>
        <v>2782200</v>
      </c>
      <c r="J28" s="405"/>
    </row>
  </sheetData>
  <sortState ref="F6:J33">
    <sortCondition ref="F6"/>
  </sortState>
  <mergeCells count="5">
    <mergeCell ref="F2:J2"/>
    <mergeCell ref="F3:J3"/>
    <mergeCell ref="F4:J4"/>
    <mergeCell ref="F5:J5"/>
    <mergeCell ref="F28:H2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C20" zoomScaleNormal="100" workbookViewId="0">
      <selection activeCell="G26" sqref="G2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51" t="s">
        <v>92</v>
      </c>
      <c r="B1" s="452"/>
      <c r="C1" s="452"/>
      <c r="D1" s="452"/>
      <c r="E1" s="453"/>
      <c r="F1" s="5"/>
      <c r="G1" s="5"/>
      <c r="H1" s="5"/>
      <c r="I1" s="450"/>
      <c r="J1" s="450"/>
      <c r="K1" s="450"/>
    </row>
    <row r="2" spans="1:18" ht="20.25">
      <c r="A2" s="460" t="s">
        <v>60</v>
      </c>
      <c r="B2" s="461"/>
      <c r="C2" s="461"/>
      <c r="D2" s="461"/>
      <c r="E2" s="462"/>
      <c r="F2" s="5"/>
      <c r="G2" s="5"/>
      <c r="H2" s="5"/>
      <c r="I2" s="249" t="s">
        <v>95</v>
      </c>
      <c r="J2" s="249" t="s">
        <v>102</v>
      </c>
      <c r="K2" s="249" t="s">
        <v>97</v>
      </c>
      <c r="L2" s="249" t="s">
        <v>4</v>
      </c>
      <c r="M2" s="249" t="s">
        <v>98</v>
      </c>
    </row>
    <row r="3" spans="1:18" ht="23.25">
      <c r="A3" s="454" t="s">
        <v>225</v>
      </c>
      <c r="B3" s="455"/>
      <c r="C3" s="455"/>
      <c r="D3" s="455"/>
      <c r="E3" s="456"/>
      <c r="F3" s="5"/>
      <c r="G3" s="10"/>
      <c r="H3" s="10"/>
      <c r="I3" s="24" t="s">
        <v>99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3" t="s">
        <v>63</v>
      </c>
      <c r="B4" s="464"/>
      <c r="C4" s="464"/>
      <c r="D4" s="464"/>
      <c r="E4" s="465"/>
      <c r="F4" s="5"/>
      <c r="G4" s="41"/>
      <c r="H4" s="41"/>
      <c r="I4" s="24" t="s">
        <v>100</v>
      </c>
      <c r="J4" s="338">
        <v>9000</v>
      </c>
      <c r="K4" s="338">
        <v>5900</v>
      </c>
      <c r="L4" s="338">
        <f t="shared" ref="L4:L16" si="0">J4+K4</f>
        <v>14900</v>
      </c>
      <c r="M4" s="24" t="s">
        <v>90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8019080</v>
      </c>
      <c r="F5" s="34"/>
      <c r="G5" s="248">
        <v>50000</v>
      </c>
      <c r="H5" s="248"/>
      <c r="I5" s="24" t="s">
        <v>94</v>
      </c>
      <c r="J5" s="338">
        <v>24500</v>
      </c>
      <c r="K5" s="327">
        <v>10000</v>
      </c>
      <c r="L5" s="338">
        <f t="shared" si="0"/>
        <v>34500</v>
      </c>
      <c r="M5" s="24" t="s">
        <v>101</v>
      </c>
      <c r="O5" s="7"/>
      <c r="P5" s="7"/>
      <c r="Q5" s="7"/>
      <c r="R5" s="7"/>
    </row>
    <row r="6" spans="1:18" ht="21.75">
      <c r="A6" s="255" t="s">
        <v>6</v>
      </c>
      <c r="B6" s="234">
        <v>266556</v>
      </c>
      <c r="C6" s="40"/>
      <c r="D6" s="38" t="s">
        <v>189</v>
      </c>
      <c r="E6" s="379">
        <v>345870</v>
      </c>
      <c r="F6" s="7"/>
      <c r="G6" s="304" t="s">
        <v>67</v>
      </c>
      <c r="H6" s="245"/>
      <c r="I6" s="24" t="s">
        <v>94</v>
      </c>
      <c r="J6" s="338">
        <v>29500</v>
      </c>
      <c r="K6" s="327">
        <v>10000</v>
      </c>
      <c r="L6" s="338">
        <f t="shared" si="0"/>
        <v>39500</v>
      </c>
      <c r="M6" s="24" t="s">
        <v>101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980188</v>
      </c>
      <c r="F7" s="7"/>
      <c r="G7" s="303"/>
      <c r="H7" s="245"/>
      <c r="I7" s="338" t="s">
        <v>94</v>
      </c>
      <c r="J7" s="338">
        <v>35000</v>
      </c>
      <c r="K7" s="338">
        <v>10000</v>
      </c>
      <c r="L7" s="338">
        <f t="shared" si="0"/>
        <v>45000</v>
      </c>
      <c r="M7" s="338" t="s">
        <v>101</v>
      </c>
      <c r="N7" s="339" t="s">
        <v>109</v>
      </c>
      <c r="P7" s="7"/>
      <c r="Q7" s="7"/>
      <c r="R7" s="7"/>
    </row>
    <row r="8" spans="1:18" ht="21.75">
      <c r="A8" s="255" t="s">
        <v>88</v>
      </c>
      <c r="B8" s="234">
        <v>66935</v>
      </c>
      <c r="C8" s="38"/>
      <c r="D8" s="351"/>
      <c r="E8" s="256"/>
      <c r="F8" s="7"/>
      <c r="G8" s="226"/>
      <c r="H8" s="226"/>
      <c r="I8" s="338" t="s">
        <v>94</v>
      </c>
      <c r="J8" s="338"/>
      <c r="K8" s="338">
        <v>10000</v>
      </c>
      <c r="L8" s="338">
        <f t="shared" si="0"/>
        <v>10000</v>
      </c>
      <c r="M8" s="338" t="s">
        <v>82</v>
      </c>
      <c r="N8" s="339" t="s">
        <v>115</v>
      </c>
      <c r="O8" s="7"/>
      <c r="P8" s="7"/>
      <c r="Q8" s="7"/>
      <c r="R8" s="7"/>
    </row>
    <row r="9" spans="1:18" ht="23.25">
      <c r="A9" s="255" t="s">
        <v>128</v>
      </c>
      <c r="B9" s="234">
        <v>48100</v>
      </c>
      <c r="C9" s="39"/>
      <c r="D9" s="351" t="s">
        <v>11</v>
      </c>
      <c r="E9" s="279">
        <v>2782200</v>
      </c>
      <c r="F9" s="7"/>
      <c r="G9" s="105"/>
      <c r="H9" s="105"/>
      <c r="I9" s="338" t="s">
        <v>123</v>
      </c>
      <c r="J9" s="338">
        <v>19250</v>
      </c>
      <c r="K9" s="338">
        <v>0</v>
      </c>
      <c r="L9" s="338">
        <f t="shared" si="0"/>
        <v>19250</v>
      </c>
      <c r="M9" s="24" t="s">
        <v>82</v>
      </c>
      <c r="N9" s="339" t="s">
        <v>122</v>
      </c>
      <c r="O9" s="7"/>
      <c r="P9" s="7"/>
      <c r="Q9" s="7"/>
      <c r="R9" s="7"/>
    </row>
    <row r="10" spans="1:18" ht="23.25">
      <c r="A10" s="368" t="s">
        <v>116</v>
      </c>
      <c r="B10" s="369">
        <f>B6-B8-B9</f>
        <v>151521</v>
      </c>
      <c r="C10" s="39"/>
      <c r="D10" s="351" t="s">
        <v>202</v>
      </c>
      <c r="E10" s="357">
        <v>692749</v>
      </c>
      <c r="F10" s="7"/>
      <c r="G10" s="226"/>
      <c r="H10" s="226"/>
      <c r="I10" s="24" t="s">
        <v>131</v>
      </c>
      <c r="J10" s="338">
        <v>16500</v>
      </c>
      <c r="K10" s="338">
        <v>0</v>
      </c>
      <c r="L10" s="338">
        <f t="shared" si="0"/>
        <v>16500</v>
      </c>
      <c r="M10" s="24" t="s">
        <v>82</v>
      </c>
      <c r="N10" s="24" t="s">
        <v>130</v>
      </c>
      <c r="O10" s="7"/>
      <c r="P10" s="7"/>
      <c r="Q10" s="7"/>
      <c r="R10" s="7"/>
    </row>
    <row r="11" spans="1:18" ht="21.75">
      <c r="A11" s="341" t="s">
        <v>211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94</v>
      </c>
      <c r="J11" s="31">
        <v>29500</v>
      </c>
      <c r="K11" s="31">
        <v>10000</v>
      </c>
      <c r="L11" s="338">
        <f t="shared" si="0"/>
        <v>39500</v>
      </c>
      <c r="M11" s="31" t="s">
        <v>90</v>
      </c>
      <c r="N11" s="325" t="s">
        <v>158</v>
      </c>
      <c r="O11" s="7"/>
      <c r="P11" s="7"/>
      <c r="Q11" s="7"/>
      <c r="R11" s="7"/>
    </row>
    <row r="12" spans="1:18" ht="21.75">
      <c r="A12" s="380" t="s">
        <v>208</v>
      </c>
      <c r="B12" s="393">
        <f>B10+B11</f>
        <v>154038</v>
      </c>
      <c r="C12" s="39"/>
      <c r="D12" s="280"/>
      <c r="E12" s="281"/>
      <c r="F12" s="7" t="s">
        <v>39</v>
      </c>
      <c r="G12" s="226"/>
      <c r="H12" s="227"/>
      <c r="I12" s="31" t="s">
        <v>133</v>
      </c>
      <c r="J12" s="31">
        <v>22500</v>
      </c>
      <c r="K12" s="327">
        <v>10000</v>
      </c>
      <c r="L12" s="338">
        <f t="shared" si="0"/>
        <v>32500</v>
      </c>
      <c r="M12" s="31" t="s">
        <v>134</v>
      </c>
      <c r="N12" s="31" t="s">
        <v>132</v>
      </c>
      <c r="O12" s="7"/>
      <c r="P12" s="7"/>
      <c r="Q12" s="7"/>
      <c r="R12" s="7"/>
    </row>
    <row r="13" spans="1:18" s="278" customFormat="1" ht="21.75">
      <c r="A13" s="341" t="s">
        <v>209</v>
      </c>
      <c r="B13" s="234">
        <v>26803</v>
      </c>
      <c r="C13" s="39"/>
      <c r="D13" s="334" t="s">
        <v>161</v>
      </c>
      <c r="E13" s="335">
        <v>168150</v>
      </c>
      <c r="F13" s="7"/>
      <c r="G13" s="226"/>
      <c r="H13" s="227"/>
      <c r="I13" s="325" t="s">
        <v>156</v>
      </c>
      <c r="J13" s="31"/>
      <c r="K13" s="327">
        <v>10000</v>
      </c>
      <c r="L13" s="338">
        <f t="shared" si="0"/>
        <v>10000</v>
      </c>
      <c r="M13" s="31"/>
      <c r="N13" s="24" t="s">
        <v>157</v>
      </c>
      <c r="O13" s="7"/>
      <c r="P13" s="7"/>
      <c r="Q13" s="7"/>
      <c r="R13" s="7"/>
    </row>
    <row r="14" spans="1:18" ht="21.75">
      <c r="A14" s="341" t="s">
        <v>210</v>
      </c>
      <c r="B14" s="234">
        <v>2913</v>
      </c>
      <c r="C14" s="39"/>
      <c r="D14" s="334" t="s">
        <v>148</v>
      </c>
      <c r="E14" s="335">
        <v>36170</v>
      </c>
      <c r="F14" s="7"/>
      <c r="G14" s="271" t="s">
        <v>12</v>
      </c>
      <c r="H14" s="228"/>
      <c r="I14" s="325" t="s">
        <v>155</v>
      </c>
      <c r="J14" s="31"/>
      <c r="K14" s="31">
        <v>10000</v>
      </c>
      <c r="L14" s="338">
        <f t="shared" si="0"/>
        <v>10000</v>
      </c>
      <c r="M14" s="31"/>
      <c r="N14" s="24" t="s">
        <v>157</v>
      </c>
      <c r="O14" s="7"/>
      <c r="P14" s="7"/>
      <c r="Q14" s="7"/>
      <c r="R14" s="7"/>
    </row>
    <row r="15" spans="1:18" ht="21.75">
      <c r="A15" s="381" t="s">
        <v>194</v>
      </c>
      <c r="B15" s="354">
        <f>B12-B13-B14</f>
        <v>124322</v>
      </c>
      <c r="C15" s="39"/>
      <c r="D15" s="334" t="s">
        <v>125</v>
      </c>
      <c r="E15" s="335">
        <v>99915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13124322</v>
      </c>
      <c r="C17" s="39"/>
      <c r="D17" s="39" t="s">
        <v>7</v>
      </c>
      <c r="E17" s="259">
        <f>SUM(E5:E16)</f>
        <v>13124322</v>
      </c>
      <c r="F17" s="5"/>
      <c r="G17" s="106">
        <f>B17-E17</f>
        <v>0</v>
      </c>
      <c r="H17" s="302"/>
      <c r="I17" s="448" t="s">
        <v>159</v>
      </c>
      <c r="J17" s="448"/>
      <c r="K17" s="448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66" t="s">
        <v>106</v>
      </c>
      <c r="J18" s="466"/>
      <c r="K18" s="46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7" t="s">
        <v>13</v>
      </c>
      <c r="B19" s="458"/>
      <c r="C19" s="458"/>
      <c r="D19" s="458"/>
      <c r="E19" s="459"/>
      <c r="F19" s="5"/>
      <c r="G19" s="8"/>
      <c r="H19" s="8"/>
      <c r="I19" s="449" t="s">
        <v>217</v>
      </c>
      <c r="J19" s="449"/>
      <c r="K19" s="449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118</v>
      </c>
      <c r="B20" s="332">
        <v>100000</v>
      </c>
      <c r="C20" s="263"/>
      <c r="D20" s="283" t="s">
        <v>70</v>
      </c>
      <c r="E20" s="284">
        <v>174340</v>
      </c>
      <c r="F20" s="5"/>
      <c r="G20" s="16"/>
      <c r="H20" s="16"/>
      <c r="I20" s="467" t="s">
        <v>164</v>
      </c>
      <c r="J20" s="467"/>
      <c r="K20" s="46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73</v>
      </c>
      <c r="B21" s="114">
        <v>170000</v>
      </c>
      <c r="C21" s="38"/>
      <c r="D21" s="247" t="s">
        <v>66</v>
      </c>
      <c r="E21" s="261">
        <v>325190</v>
      </c>
      <c r="G21" s="17"/>
      <c r="H21" s="17"/>
      <c r="I21" s="468" t="s">
        <v>216</v>
      </c>
      <c r="J21" s="469"/>
      <c r="K21" s="470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84</v>
      </c>
      <c r="B22" s="114">
        <v>50000</v>
      </c>
      <c r="C22" s="38"/>
      <c r="D22" s="247" t="s">
        <v>82</v>
      </c>
      <c r="E22" s="261">
        <v>344190</v>
      </c>
      <c r="I22" s="468" t="s">
        <v>222</v>
      </c>
      <c r="J22" s="469"/>
      <c r="K22" s="470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90</v>
      </c>
      <c r="B23" s="114">
        <v>200820</v>
      </c>
      <c r="C23" s="38"/>
      <c r="D23" s="247" t="s">
        <v>117</v>
      </c>
      <c r="E23" s="261">
        <v>54230</v>
      </c>
      <c r="I23" s="448" t="s">
        <v>223</v>
      </c>
      <c r="J23" s="448"/>
      <c r="K23" s="448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81</v>
      </c>
      <c r="B24" s="114">
        <v>234890</v>
      </c>
      <c r="C24" s="38"/>
      <c r="D24" s="247" t="s">
        <v>113</v>
      </c>
      <c r="E24" s="261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86</v>
      </c>
      <c r="B25" s="114">
        <v>20760</v>
      </c>
      <c r="C25" s="115"/>
      <c r="D25" s="247" t="s">
        <v>89</v>
      </c>
      <c r="E25" s="261">
        <v>221230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87</v>
      </c>
      <c r="B26" s="114">
        <v>35000</v>
      </c>
      <c r="C26" s="115"/>
      <c r="D26" s="247" t="s">
        <v>179</v>
      </c>
      <c r="E26" s="261">
        <v>30180</v>
      </c>
      <c r="I26" s="474" t="s">
        <v>196</v>
      </c>
      <c r="J26" s="475"/>
      <c r="K26" s="475"/>
      <c r="L26" s="475"/>
      <c r="M26" s="476"/>
      <c r="N26" s="7"/>
      <c r="O26" s="7"/>
      <c r="P26" s="7"/>
      <c r="Q26" s="7"/>
      <c r="R26" s="7"/>
    </row>
    <row r="27" spans="1:18" ht="21.75">
      <c r="A27" s="262" t="s">
        <v>103</v>
      </c>
      <c r="B27" s="114">
        <v>200000</v>
      </c>
      <c r="C27" s="115"/>
      <c r="D27" s="329" t="s">
        <v>236</v>
      </c>
      <c r="E27" s="330">
        <v>17000</v>
      </c>
      <c r="I27" s="477" t="s">
        <v>148</v>
      </c>
      <c r="J27" s="477"/>
      <c r="K27" s="478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237</v>
      </c>
      <c r="B28" s="265">
        <v>44100</v>
      </c>
      <c r="C28" s="266"/>
      <c r="D28" s="267" t="s">
        <v>79</v>
      </c>
      <c r="E28" s="268">
        <v>150770</v>
      </c>
      <c r="I28" s="479" t="s">
        <v>197</v>
      </c>
      <c r="J28" s="467"/>
      <c r="K28" s="467"/>
      <c r="L28" s="371">
        <v>79500</v>
      </c>
      <c r="M28" s="371" t="s">
        <v>195</v>
      </c>
      <c r="N28" s="7"/>
      <c r="O28" s="7"/>
      <c r="P28" s="7"/>
      <c r="Q28" s="7"/>
      <c r="R28" s="7"/>
    </row>
    <row r="29" spans="1:18" s="305" customFormat="1" ht="21.75">
      <c r="A29" s="264" t="s">
        <v>230</v>
      </c>
      <c r="B29" s="265">
        <v>6120</v>
      </c>
      <c r="C29" s="266"/>
      <c r="D29" s="267" t="s">
        <v>91</v>
      </c>
      <c r="E29" s="268">
        <v>50000</v>
      </c>
      <c r="I29" s="479" t="s">
        <v>197</v>
      </c>
      <c r="J29" s="467"/>
      <c r="K29" s="467"/>
      <c r="L29" s="374">
        <v>47500</v>
      </c>
      <c r="M29" s="374" t="s">
        <v>198</v>
      </c>
      <c r="N29" s="7"/>
      <c r="O29" s="7"/>
      <c r="P29" s="7"/>
      <c r="Q29" s="7"/>
      <c r="R29" s="7"/>
    </row>
    <row r="30" spans="1:18" s="306" customFormat="1" ht="22.5" thickBot="1">
      <c r="A30" s="342" t="s">
        <v>135</v>
      </c>
      <c r="B30" s="343">
        <v>94000</v>
      </c>
      <c r="C30" s="344"/>
      <c r="D30" s="345"/>
      <c r="E30" s="346"/>
      <c r="I30" s="479" t="s">
        <v>197</v>
      </c>
      <c r="J30" s="467"/>
      <c r="K30" s="467"/>
      <c r="L30" s="375">
        <v>50000</v>
      </c>
      <c r="M30" s="375" t="s">
        <v>200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71"/>
      <c r="J31" s="472"/>
      <c r="K31" s="473"/>
      <c r="L31" s="371"/>
      <c r="M31" s="371"/>
      <c r="N31" s="7"/>
      <c r="O31" s="7"/>
      <c r="P31" s="7"/>
      <c r="Q31" s="7"/>
      <c r="R31" s="7"/>
    </row>
    <row r="32" spans="1:18" ht="15.75">
      <c r="I32" s="448" t="s">
        <v>107</v>
      </c>
      <c r="J32" s="448"/>
      <c r="K32" s="448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31:K31"/>
    <mergeCell ref="I32:K32"/>
    <mergeCell ref="I26:M26"/>
    <mergeCell ref="I27:K27"/>
    <mergeCell ref="I28:K28"/>
    <mergeCell ref="I29:K29"/>
    <mergeCell ref="I30:K30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0" t="s">
        <v>178</v>
      </c>
      <c r="B1" s="481"/>
      <c r="C1" s="270">
        <f>G10+C73</f>
        <v>99915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192</v>
      </c>
      <c r="G2" s="390">
        <v>24755</v>
      </c>
      <c r="H2" s="384" t="s">
        <v>215</v>
      </c>
    </row>
    <row r="3" spans="1:12" ht="15.75">
      <c r="A3" s="249" t="s">
        <v>74</v>
      </c>
      <c r="B3" s="249" t="s">
        <v>75</v>
      </c>
      <c r="C3" s="249" t="s">
        <v>36</v>
      </c>
      <c r="D3" s="249" t="s">
        <v>95</v>
      </c>
      <c r="F3" s="389" t="s">
        <v>185</v>
      </c>
      <c r="G3" s="390">
        <v>19810</v>
      </c>
      <c r="H3" s="384" t="s">
        <v>184</v>
      </c>
      <c r="J3" s="484" t="s">
        <v>212</v>
      </c>
      <c r="K3" s="484"/>
      <c r="L3" s="484"/>
    </row>
    <row r="4" spans="1:12" ht="15">
      <c r="A4" s="24" t="s">
        <v>162</v>
      </c>
      <c r="B4" s="24" t="s">
        <v>165</v>
      </c>
      <c r="C4" s="349">
        <v>0</v>
      </c>
      <c r="D4" s="24">
        <v>0</v>
      </c>
      <c r="E4" s="61"/>
      <c r="F4" s="389" t="s">
        <v>172</v>
      </c>
      <c r="G4" s="390">
        <v>6000</v>
      </c>
      <c r="H4" s="384" t="s">
        <v>171</v>
      </c>
      <c r="I4" s="382"/>
      <c r="J4" s="352" t="s">
        <v>145</v>
      </c>
      <c r="K4" s="353">
        <v>5000</v>
      </c>
      <c r="L4" s="352" t="s">
        <v>143</v>
      </c>
    </row>
    <row r="5" spans="1:12" ht="15">
      <c r="A5" s="24" t="s">
        <v>167</v>
      </c>
      <c r="B5" s="24" t="s">
        <v>165</v>
      </c>
      <c r="C5" s="349">
        <v>3500</v>
      </c>
      <c r="D5" s="24">
        <v>0</v>
      </c>
      <c r="E5" s="61"/>
      <c r="F5" s="389" t="s">
        <v>172</v>
      </c>
      <c r="G5" s="390">
        <v>6000</v>
      </c>
      <c r="H5" s="384" t="s">
        <v>175</v>
      </c>
      <c r="I5" s="382"/>
      <c r="J5" s="352" t="s">
        <v>144</v>
      </c>
      <c r="K5" s="353">
        <v>5000</v>
      </c>
      <c r="L5" s="352" t="s">
        <v>143</v>
      </c>
    </row>
    <row r="6" spans="1:12" ht="15">
      <c r="A6" s="24" t="s">
        <v>168</v>
      </c>
      <c r="B6" s="24" t="s">
        <v>165</v>
      </c>
      <c r="C6" s="349">
        <v>3500</v>
      </c>
      <c r="D6" s="24">
        <v>0</v>
      </c>
      <c r="E6" s="61"/>
      <c r="F6" s="389" t="s">
        <v>172</v>
      </c>
      <c r="G6" s="390">
        <v>6000</v>
      </c>
      <c r="H6" s="384" t="s">
        <v>177</v>
      </c>
      <c r="I6" s="382"/>
      <c r="J6" s="353" t="s">
        <v>145</v>
      </c>
      <c r="K6" s="353">
        <v>8000</v>
      </c>
      <c r="L6" s="353" t="s">
        <v>146</v>
      </c>
    </row>
    <row r="7" spans="1:12" ht="12.75" customHeight="1">
      <c r="A7" s="24" t="s">
        <v>170</v>
      </c>
      <c r="B7" s="24" t="s">
        <v>165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144</v>
      </c>
      <c r="K7" s="353">
        <v>6000</v>
      </c>
      <c r="L7" s="353" t="s">
        <v>149</v>
      </c>
    </row>
    <row r="8" spans="1:12">
      <c r="A8" s="24" t="s">
        <v>171</v>
      </c>
      <c r="B8" s="24" t="s">
        <v>165</v>
      </c>
      <c r="C8" s="356">
        <v>4000</v>
      </c>
      <c r="D8" s="24">
        <v>0</v>
      </c>
      <c r="E8" s="61"/>
      <c r="F8" s="391"/>
      <c r="G8" s="391"/>
      <c r="H8" s="391"/>
      <c r="J8" s="353" t="s">
        <v>144</v>
      </c>
      <c r="K8" s="353">
        <v>7000</v>
      </c>
      <c r="L8" s="353" t="s">
        <v>150</v>
      </c>
    </row>
    <row r="9" spans="1:12">
      <c r="A9" s="24" t="s">
        <v>173</v>
      </c>
      <c r="B9" s="24" t="s">
        <v>165</v>
      </c>
      <c r="C9" s="378">
        <v>4200</v>
      </c>
      <c r="D9" s="24">
        <v>0</v>
      </c>
      <c r="E9" s="61"/>
      <c r="F9" s="391"/>
      <c r="G9" s="391"/>
      <c r="H9" s="391"/>
      <c r="J9" s="352" t="s">
        <v>136</v>
      </c>
      <c r="K9" s="353">
        <v>2000</v>
      </c>
      <c r="L9" s="352" t="s">
        <v>153</v>
      </c>
    </row>
    <row r="10" spans="1:12" ht="15">
      <c r="A10" s="24" t="s">
        <v>174</v>
      </c>
      <c r="B10" s="24" t="s">
        <v>165</v>
      </c>
      <c r="C10" s="359">
        <v>5500</v>
      </c>
      <c r="D10" s="24">
        <v>0</v>
      </c>
      <c r="E10" s="61"/>
      <c r="F10" s="392" t="s">
        <v>214</v>
      </c>
      <c r="G10" s="392">
        <f>SUM(G2:G9)</f>
        <v>62565</v>
      </c>
      <c r="H10" s="392"/>
      <c r="J10" s="352" t="s">
        <v>145</v>
      </c>
      <c r="K10" s="353">
        <v>7500</v>
      </c>
      <c r="L10" s="352" t="s">
        <v>160</v>
      </c>
    </row>
    <row r="11" spans="1:12">
      <c r="A11" s="24" t="s">
        <v>175</v>
      </c>
      <c r="B11" s="24" t="s">
        <v>165</v>
      </c>
      <c r="C11" s="360">
        <v>4000</v>
      </c>
      <c r="D11" s="24">
        <v>0</v>
      </c>
      <c r="E11" s="61"/>
      <c r="J11" s="352" t="s">
        <v>144</v>
      </c>
      <c r="K11" s="353">
        <v>20500</v>
      </c>
      <c r="L11" s="352" t="s">
        <v>160</v>
      </c>
    </row>
    <row r="12" spans="1:12">
      <c r="A12" s="24" t="s">
        <v>176</v>
      </c>
      <c r="B12" s="378" t="s">
        <v>165</v>
      </c>
      <c r="C12" s="361">
        <v>3000</v>
      </c>
      <c r="D12" s="378">
        <v>0</v>
      </c>
      <c r="E12" s="61"/>
      <c r="J12" s="353" t="s">
        <v>144</v>
      </c>
      <c r="K12" s="353">
        <v>9000</v>
      </c>
      <c r="L12" s="353" t="s">
        <v>162</v>
      </c>
    </row>
    <row r="13" spans="1:12">
      <c r="A13" s="24" t="s">
        <v>177</v>
      </c>
      <c r="B13" s="378" t="s">
        <v>165</v>
      </c>
      <c r="C13" s="378">
        <v>2600</v>
      </c>
      <c r="D13" s="378">
        <v>0</v>
      </c>
      <c r="E13" s="61"/>
      <c r="J13" s="353" t="s">
        <v>166</v>
      </c>
      <c r="K13" s="353">
        <v>13500</v>
      </c>
      <c r="L13" s="353" t="s">
        <v>162</v>
      </c>
    </row>
    <row r="14" spans="1:12">
      <c r="A14" s="24" t="s">
        <v>180</v>
      </c>
      <c r="B14" s="349" t="s">
        <v>165</v>
      </c>
      <c r="C14" s="349">
        <v>3500</v>
      </c>
      <c r="D14" s="349">
        <v>0</v>
      </c>
      <c r="E14" s="61"/>
      <c r="J14" s="353" t="s">
        <v>144</v>
      </c>
      <c r="K14" s="353">
        <v>1000</v>
      </c>
      <c r="L14" s="353" t="s">
        <v>167</v>
      </c>
    </row>
    <row r="15" spans="1:12" ht="15">
      <c r="A15" s="24" t="s">
        <v>181</v>
      </c>
      <c r="B15" s="24" t="s">
        <v>165</v>
      </c>
      <c r="C15" s="378">
        <v>2000</v>
      </c>
      <c r="D15" s="24">
        <v>0</v>
      </c>
      <c r="E15" s="61"/>
      <c r="F15" s="487" t="s">
        <v>221</v>
      </c>
      <c r="G15" s="487"/>
      <c r="H15" s="487"/>
      <c r="J15" s="353" t="s">
        <v>166</v>
      </c>
      <c r="K15" s="353">
        <v>34500</v>
      </c>
      <c r="L15" s="353" t="s">
        <v>167</v>
      </c>
    </row>
    <row r="16" spans="1:12">
      <c r="A16" s="24" t="s">
        <v>184</v>
      </c>
      <c r="B16" s="364" t="s">
        <v>165</v>
      </c>
      <c r="C16" s="364">
        <v>4500</v>
      </c>
      <c r="D16" s="24">
        <v>0</v>
      </c>
      <c r="E16" s="61"/>
      <c r="F16" s="398" t="s">
        <v>145</v>
      </c>
      <c r="G16" s="397">
        <v>51600</v>
      </c>
      <c r="H16" s="398" t="s">
        <v>220</v>
      </c>
      <c r="J16" s="353" t="s">
        <v>145</v>
      </c>
      <c r="K16" s="353">
        <v>500</v>
      </c>
      <c r="L16" s="353" t="s">
        <v>167</v>
      </c>
    </row>
    <row r="17" spans="1:12">
      <c r="A17" s="24" t="s">
        <v>188</v>
      </c>
      <c r="B17" s="365" t="s">
        <v>165</v>
      </c>
      <c r="C17" s="365">
        <v>4000</v>
      </c>
      <c r="D17" s="24">
        <v>0</v>
      </c>
      <c r="E17" s="219"/>
      <c r="F17" s="397"/>
      <c r="G17" s="397"/>
      <c r="H17" s="397"/>
      <c r="J17" s="353" t="s">
        <v>144</v>
      </c>
      <c r="K17" s="353">
        <v>6500</v>
      </c>
      <c r="L17" s="353" t="s">
        <v>168</v>
      </c>
    </row>
    <row r="18" spans="1:12">
      <c r="A18" s="24" t="s">
        <v>190</v>
      </c>
      <c r="B18" s="378" t="s">
        <v>165</v>
      </c>
      <c r="C18" s="349">
        <v>3000</v>
      </c>
      <c r="D18" s="24">
        <v>0</v>
      </c>
      <c r="E18" s="219"/>
      <c r="F18" s="397"/>
      <c r="G18" s="397"/>
      <c r="H18" s="397"/>
      <c r="J18" s="353" t="s">
        <v>169</v>
      </c>
      <c r="K18" s="353">
        <v>2500</v>
      </c>
      <c r="L18" s="353" t="s">
        <v>168</v>
      </c>
    </row>
    <row r="19" spans="1:12">
      <c r="A19" s="24" t="s">
        <v>191</v>
      </c>
      <c r="B19" s="24" t="s">
        <v>165</v>
      </c>
      <c r="C19" s="378">
        <v>4600</v>
      </c>
      <c r="D19" s="378">
        <v>0</v>
      </c>
      <c r="E19" s="219"/>
      <c r="F19" s="397"/>
      <c r="G19" s="397"/>
      <c r="H19" s="397"/>
      <c r="J19" s="352" t="s">
        <v>145</v>
      </c>
      <c r="K19" s="353">
        <v>4000</v>
      </c>
      <c r="L19" s="353" t="s">
        <v>168</v>
      </c>
    </row>
    <row r="20" spans="1:12">
      <c r="A20" s="24" t="s">
        <v>193</v>
      </c>
      <c r="B20" s="24" t="s">
        <v>165</v>
      </c>
      <c r="C20" s="349">
        <v>3000</v>
      </c>
      <c r="D20" s="378">
        <v>0</v>
      </c>
      <c r="E20" s="219"/>
      <c r="F20" s="397"/>
      <c r="G20" s="397"/>
      <c r="H20" s="397"/>
      <c r="J20" s="355" t="s">
        <v>169</v>
      </c>
      <c r="K20" s="355">
        <v>23000</v>
      </c>
      <c r="L20" s="355" t="s">
        <v>171</v>
      </c>
    </row>
    <row r="21" spans="1:12">
      <c r="A21" s="24" t="s">
        <v>195</v>
      </c>
      <c r="B21" s="24" t="s">
        <v>165</v>
      </c>
      <c r="C21" s="366">
        <v>1500</v>
      </c>
      <c r="D21" s="378">
        <v>0</v>
      </c>
      <c r="E21" s="219"/>
      <c r="F21" s="397"/>
      <c r="G21" s="397"/>
      <c r="H21" s="397"/>
      <c r="J21" s="358" t="s">
        <v>144</v>
      </c>
      <c r="K21" s="358">
        <v>6500</v>
      </c>
      <c r="L21" s="358" t="s">
        <v>173</v>
      </c>
    </row>
    <row r="22" spans="1:12" ht="13.5" thickBot="1">
      <c r="A22" s="385" t="s">
        <v>198</v>
      </c>
      <c r="B22" s="385" t="s">
        <v>165</v>
      </c>
      <c r="C22" s="386">
        <v>4000</v>
      </c>
      <c r="D22" s="386">
        <v>0</v>
      </c>
      <c r="E22" s="219"/>
      <c r="F22" s="397"/>
      <c r="G22" s="397"/>
      <c r="H22" s="397"/>
      <c r="J22" s="353" t="s">
        <v>144</v>
      </c>
      <c r="K22" s="353">
        <v>2000</v>
      </c>
      <c r="L22" s="353" t="s">
        <v>174</v>
      </c>
    </row>
    <row r="23" spans="1:12" ht="15.75" thickBot="1">
      <c r="A23" s="485" t="s">
        <v>213</v>
      </c>
      <c r="B23" s="486"/>
      <c r="C23" s="387">
        <f>SUM(C4:C22)</f>
        <v>64900</v>
      </c>
      <c r="D23" s="388"/>
      <c r="E23" s="219"/>
      <c r="F23" s="397"/>
      <c r="G23" s="397"/>
      <c r="H23" s="397"/>
      <c r="J23" s="362" t="s">
        <v>144</v>
      </c>
      <c r="K23" s="362">
        <v>9500</v>
      </c>
      <c r="L23" s="362" t="s">
        <v>175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199</v>
      </c>
      <c r="B25" s="24" t="s">
        <v>165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200</v>
      </c>
      <c r="B26" s="24" t="s">
        <v>165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201</v>
      </c>
      <c r="B27" s="363" t="s">
        <v>204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201</v>
      </c>
      <c r="B28" s="363" t="s">
        <v>205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201</v>
      </c>
      <c r="B29" s="24" t="s">
        <v>165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206</v>
      </c>
      <c r="B30" s="363" t="s">
        <v>204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206</v>
      </c>
      <c r="B31" s="363" t="s">
        <v>205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206</v>
      </c>
      <c r="B32" s="24" t="s">
        <v>165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219</v>
      </c>
      <c r="B33" s="24" t="s">
        <v>165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220</v>
      </c>
      <c r="B34" s="24" t="s">
        <v>165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24" t="s">
        <v>224</v>
      </c>
      <c r="B35" s="24" t="s">
        <v>165</v>
      </c>
      <c r="C35" s="399">
        <v>4000</v>
      </c>
      <c r="D35" s="24">
        <v>0</v>
      </c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51600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82" t="s">
        <v>76</v>
      </c>
      <c r="B73" s="483"/>
      <c r="C73" s="300">
        <f>SUM(C25:C72)</f>
        <v>37350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3" sqref="H13"/>
    </sheetView>
  </sheetViews>
  <sheetFormatPr defaultRowHeight="12.75"/>
  <sheetData>
    <row r="1" spans="1:5">
      <c r="A1" t="s">
        <v>104</v>
      </c>
      <c r="B1" t="s">
        <v>203</v>
      </c>
      <c r="D1">
        <v>15000</v>
      </c>
      <c r="E1" t="s">
        <v>219</v>
      </c>
    </row>
    <row r="2" spans="1:5">
      <c r="A2" t="s">
        <v>183</v>
      </c>
      <c r="B2" t="s">
        <v>67</v>
      </c>
      <c r="D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May-2022</vt:lpstr>
      <vt:lpstr>Expence</vt:lpstr>
      <vt:lpstr>Balance Transfer</vt:lpstr>
      <vt:lpstr>Sheet2</vt:lpstr>
      <vt:lpstr>CAPITAL</vt:lpstr>
      <vt:lpstr>May'22 Promo+CB</vt:lpstr>
      <vt:lpstr>Extra Due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2022-07-28T04:42:44Z</dcterms:modified>
</cp:coreProperties>
</file>