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03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9" l="1"/>
  <c r="G13" i="19"/>
  <c r="G57" i="19" l="1"/>
  <c r="E27" i="14" l="1"/>
  <c r="D91" i="14" l="1"/>
  <c r="G34" i="19" l="1"/>
  <c r="Q16" i="15" l="1"/>
  <c r="B11" i="10" l="1"/>
  <c r="B17" i="10" s="1"/>
  <c r="E17" i="10" l="1"/>
  <c r="G10" i="19" l="1"/>
  <c r="E9" i="14" l="1"/>
  <c r="C73" i="19" l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 xml:space="preserve">A04s Launcing
Cake=1500
Print=100
Tissue=40
</t>
        </r>
      </text>
    </comment>
  </commentList>
</comments>
</file>

<file path=xl/sharedStrings.xml><?xml version="1.0" encoding="utf-8"?>
<sst xmlns="http://schemas.openxmlformats.org/spreadsheetml/2006/main" count="436" uniqueCount="242">
  <si>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</si>
  <si>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</si>
  <si>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</si>
  <si>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</si>
  <si>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</si>
  <si>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</si>
  <si>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</si>
  <si>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</si>
  <si>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</si>
  <si>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</si>
  <si>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</si>
  <si>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</si>
  <si>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</si>
  <si>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</si>
  <si>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</si>
  <si>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</si>
  <si>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</si>
  <si>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</si>
  <si>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</si>
  <si>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</si>
  <si>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</si>
  <si>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</si>
  <si>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</si>
  <si>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</si>
  <si>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</si>
  <si>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</si>
  <si>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</si>
  <si>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</si>
  <si>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</si>
  <si>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</si>
  <si>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</si>
  <si>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</si>
  <si>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</si>
  <si>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</si>
  <si>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</si>
  <si>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</si>
  <si>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</si>
  <si>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</si>
  <si>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</si>
  <si>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</si>
  <si>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</si>
  <si>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</si>
  <si>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</si>
  <si>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</si>
  <si>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</si>
  <si>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</si>
  <si>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</si>
  <si>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</si>
  <si>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</si>
  <si>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</si>
  <si>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</si>
  <si>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</si>
  <si>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</si>
  <si>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</si>
  <si>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</si>
  <si>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</si>
  <si>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</si>
  <si>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</si>
  <si>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</si>
  <si>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</si>
  <si>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</si>
  <si>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</si>
  <si>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</si>
  <si>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</si>
  <si>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</si>
  <si>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</si>
  <si>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</si>
  <si>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</si>
  <si>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</si>
  <si>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</si>
  <si>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</si>
  <si>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</si>
  <si>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</si>
  <si>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</si>
  <si>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</si>
  <si>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</si>
  <si>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</si>
  <si>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</si>
  <si>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</si>
  <si>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</si>
  <si>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</si>
  <si>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</si>
  <si>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</si>
  <si>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</si>
  <si>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</si>
  <si>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</si>
  <si>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</si>
  <si>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</si>
  <si>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</si>
  <si>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</si>
  <si>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</si>
  <si>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</si>
  <si>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</si>
  <si>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</si>
  <si>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</si>
  <si>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</si>
  <si>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</si>
  <si>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</si>
  <si>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</si>
  <si>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</si>
  <si>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</si>
  <si>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</si>
  <si>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</si>
  <si>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</si>
  <si>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</si>
  <si>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</si>
  <si>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</si>
  <si>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</si>
  <si>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</si>
  <si>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</si>
  <si>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</si>
  <si>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</si>
  <si>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</si>
  <si>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</si>
  <si>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</si>
  <si>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</si>
  <si>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</si>
  <si>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</si>
  <si>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</si>
  <si>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</si>
  <si>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</si>
  <si>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</si>
  <si>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</si>
  <si>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</si>
  <si>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</si>
  <si>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</si>
  <si>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</si>
  <si>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</si>
  <si>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</si>
  <si>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</si>
  <si>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</si>
  <si>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</si>
  <si>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</si>
  <si>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</si>
  <si>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</si>
  <si>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</si>
  <si>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</si>
  <si>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</si>
  <si>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</si>
  <si>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</si>
  <si>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</si>
  <si>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</si>
  <si>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</si>
  <si>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</si>
  <si>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</si>
  <si>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</si>
  <si>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</si>
  <si>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</si>
  <si>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</si>
  <si>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</si>
  <si>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</si>
  <si>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</si>
  <si>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</si>
  <si>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</si>
  <si>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</si>
  <si>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</si>
  <si>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</si>
  <si>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</si>
  <si>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</si>
  <si>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</si>
  <si>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</si>
  <si>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</si>
  <si>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</si>
  <si>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</si>
  <si>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</si>
  <si>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</si>
  <si>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</si>
  <si>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</si>
  <si>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</si>
  <si>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</si>
  <si>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</si>
  <si>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</si>
  <si>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</si>
  <si>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</si>
  <si>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</si>
  <si>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</si>
  <si>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Rain Coat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</si>
  <si>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</si>
  <si>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</si>
  <si>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</si>
  <si>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</si>
  <si>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</si>
  <si>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</si>
  <si>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</si>
  <si>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</si>
  <si>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</si>
  <si>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</si>
  <si>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</si>
  <si>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</si>
  <si>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</si>
  <si>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</si>
  <si>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</si>
  <si>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</si>
  <si>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</si>
  <si>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</si>
  <si>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</si>
  <si>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</si>
  <si>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</si>
  <si>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</si>
  <si>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</si>
  <si>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</si>
  <si>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</si>
  <si>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</si>
  <si>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</si>
  <si>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</si>
  <si>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</si>
  <si>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</si>
  <si>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</si>
  <si>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</si>
  <si>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</si>
  <si>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</si>
  <si>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</si>
  <si>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</si>
  <si>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</si>
  <si>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</si>
  <si>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</si>
  <si>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</si>
  <si>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</si>
  <si>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</si>
  <si>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</si>
  <si>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</si>
  <si>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</si>
  <si>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</si>
  <si>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</si>
  <si>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</si>
  <si>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</si>
  <si>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</si>
  <si>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</si>
  <si>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</si>
  <si>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</si>
  <si>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</si>
  <si>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</si>
  <si>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</si>
  <si>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</si>
  <si>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Date:03.10.2022</t>
  </si>
  <si>
    <t>DOA</t>
  </si>
  <si>
    <t>Infiltaration Product Buy Loss</t>
  </si>
  <si>
    <t xml:space="preserve">N=Alamin </t>
  </si>
  <si>
    <t xml:space="preserve">N=Sohan </t>
  </si>
  <si>
    <t>Need to given</t>
  </si>
  <si>
    <t>Sep</t>
  </si>
  <si>
    <t>SEP Alredy Given Promo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</si>
</sst>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14</v>
      </c>
      <c r="C2" s="382"/>
      <c r="D2" s="382"/>
      <c r="E2" s="382"/>
    </row>
    <row r="3" spans="1:8" ht="16.5" customHeight="1">
      <c r="A3" s="385"/>
      <c r="B3" s="383" t="s">
        <v>42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40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44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48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49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8" sqref="E8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14</v>
      </c>
      <c r="C2" s="382"/>
      <c r="D2" s="382"/>
      <c r="E2" s="382"/>
    </row>
    <row r="3" spans="1:9" ht="16.5" customHeight="1">
      <c r="A3" s="385"/>
      <c r="B3" s="383" t="s">
        <v>223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219" t="s">
        <v>9</v>
      </c>
    </row>
    <row r="5" spans="1:9">
      <c r="A5" s="385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85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85"/>
      <c r="B7" s="26" t="s">
        <v>231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85"/>
      <c r="B8" s="26" t="s">
        <v>233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85"/>
      <c r="B9" s="26"/>
      <c r="C9" s="210"/>
      <c r="D9" s="210"/>
      <c r="E9" s="211">
        <f t="shared" si="0"/>
        <v>0</v>
      </c>
      <c r="F9" s="2"/>
      <c r="G9" s="2"/>
      <c r="H9" s="21"/>
      <c r="I9" s="21"/>
    </row>
    <row r="10" spans="1:9">
      <c r="A10" s="385"/>
      <c r="B10" s="26"/>
      <c r="C10" s="212"/>
      <c r="D10" s="212"/>
      <c r="E10" s="211">
        <f t="shared" si="0"/>
        <v>0</v>
      </c>
      <c r="F10" s="2"/>
      <c r="G10" s="2"/>
      <c r="H10" s="21"/>
      <c r="I10" s="21"/>
    </row>
    <row r="11" spans="1:9">
      <c r="A11" s="385"/>
      <c r="B11" s="26"/>
      <c r="C11" s="210"/>
      <c r="D11" s="210"/>
      <c r="E11" s="211">
        <f t="shared" si="0"/>
        <v>0</v>
      </c>
      <c r="F11" s="2"/>
      <c r="G11" s="2"/>
      <c r="H11" s="21"/>
      <c r="I11" s="21"/>
    </row>
    <row r="12" spans="1:9">
      <c r="A12" s="385"/>
      <c r="B12" s="26"/>
      <c r="C12" s="210"/>
      <c r="D12" s="210"/>
      <c r="E12" s="211">
        <f t="shared" si="0"/>
        <v>0</v>
      </c>
      <c r="F12" s="29"/>
      <c r="G12" s="2"/>
      <c r="H12" s="21"/>
      <c r="I12" s="21"/>
    </row>
    <row r="13" spans="1:9">
      <c r="A13" s="385"/>
      <c r="B13" s="26"/>
      <c r="C13" s="210"/>
      <c r="D13" s="210"/>
      <c r="E13" s="211">
        <f t="shared" si="0"/>
        <v>0</v>
      </c>
      <c r="F13" s="29"/>
      <c r="G13" s="30"/>
      <c r="H13" s="21"/>
      <c r="I13" s="21"/>
    </row>
    <row r="14" spans="1:9">
      <c r="A14" s="385"/>
      <c r="B14" s="26"/>
      <c r="C14" s="210"/>
      <c r="D14" s="210"/>
      <c r="E14" s="211">
        <f t="shared" si="0"/>
        <v>0</v>
      </c>
      <c r="F14" s="29"/>
      <c r="G14" s="2"/>
      <c r="H14" s="21"/>
      <c r="I14" s="21"/>
    </row>
    <row r="15" spans="1:9">
      <c r="A15" s="385"/>
      <c r="B15" s="26"/>
      <c r="C15" s="210"/>
      <c r="D15" s="210"/>
      <c r="E15" s="211">
        <f t="shared" si="0"/>
        <v>0</v>
      </c>
      <c r="F15" s="2"/>
      <c r="G15" s="11"/>
      <c r="H15" s="21"/>
      <c r="I15" s="21"/>
    </row>
    <row r="16" spans="1:9">
      <c r="A16" s="385"/>
      <c r="B16" s="26"/>
      <c r="C16" s="210"/>
      <c r="D16" s="210"/>
      <c r="E16" s="211">
        <f t="shared" si="0"/>
        <v>0</v>
      </c>
      <c r="F16" s="20"/>
      <c r="G16" s="2"/>
      <c r="H16" s="21"/>
      <c r="I16" s="21"/>
    </row>
    <row r="17" spans="1:9">
      <c r="A17" s="385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85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85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85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85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85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85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85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85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85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85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85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85"/>
      <c r="B29" s="26"/>
      <c r="C29" s="210"/>
      <c r="D29" s="210"/>
      <c r="E29" s="211">
        <f t="shared" si="0"/>
        <v>0</v>
      </c>
      <c r="F29" s="386"/>
      <c r="G29" s="387"/>
      <c r="H29" s="21"/>
      <c r="I29" s="21"/>
    </row>
    <row r="30" spans="1:9">
      <c r="A30" s="385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85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85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85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85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85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85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85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85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85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85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85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85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85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85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85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85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85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85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85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85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85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85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85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85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85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85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85"/>
      <c r="B57" s="26"/>
      <c r="C57" s="210"/>
      <c r="D57" s="210"/>
      <c r="E57" s="211">
        <f t="shared" si="0"/>
        <v>0</v>
      </c>
      <c r="F57" s="2"/>
    </row>
    <row r="58" spans="1:9">
      <c r="A58" s="385"/>
      <c r="B58" s="26"/>
      <c r="C58" s="210"/>
      <c r="D58" s="210"/>
      <c r="E58" s="211">
        <f t="shared" si="0"/>
        <v>0</v>
      </c>
      <c r="F58" s="2"/>
    </row>
    <row r="59" spans="1:9">
      <c r="A59" s="385"/>
      <c r="B59" s="26"/>
      <c r="C59" s="210"/>
      <c r="D59" s="210"/>
      <c r="E59" s="211">
        <f t="shared" si="0"/>
        <v>0</v>
      </c>
      <c r="F59" s="2"/>
    </row>
    <row r="60" spans="1:9">
      <c r="A60" s="385"/>
      <c r="B60" s="26"/>
      <c r="C60" s="210"/>
      <c r="D60" s="210"/>
      <c r="E60" s="211">
        <f t="shared" si="0"/>
        <v>0</v>
      </c>
      <c r="F60" s="2"/>
    </row>
    <row r="61" spans="1:9">
      <c r="A61" s="385"/>
      <c r="B61" s="26"/>
      <c r="C61" s="210"/>
      <c r="D61" s="210"/>
      <c r="E61" s="211">
        <f t="shared" si="0"/>
        <v>0</v>
      </c>
      <c r="F61" s="2"/>
    </row>
    <row r="62" spans="1:9">
      <c r="A62" s="385"/>
      <c r="B62" s="26"/>
      <c r="C62" s="210"/>
      <c r="D62" s="210"/>
      <c r="E62" s="211">
        <f t="shared" si="0"/>
        <v>0</v>
      </c>
      <c r="F62" s="2"/>
    </row>
    <row r="63" spans="1:9">
      <c r="A63" s="385"/>
      <c r="B63" s="26"/>
      <c r="C63" s="210"/>
      <c r="D63" s="210"/>
      <c r="E63" s="211">
        <f t="shared" si="0"/>
        <v>0</v>
      </c>
      <c r="F63" s="2"/>
    </row>
    <row r="64" spans="1:9">
      <c r="A64" s="385"/>
      <c r="B64" s="26"/>
      <c r="C64" s="210"/>
      <c r="D64" s="210"/>
      <c r="E64" s="211">
        <f t="shared" si="0"/>
        <v>0</v>
      </c>
      <c r="F64" s="2"/>
    </row>
    <row r="65" spans="1:7">
      <c r="A65" s="385"/>
      <c r="B65" s="26"/>
      <c r="C65" s="210"/>
      <c r="D65" s="210"/>
      <c r="E65" s="211">
        <f t="shared" si="0"/>
        <v>0</v>
      </c>
      <c r="F65" s="2"/>
    </row>
    <row r="66" spans="1:7">
      <c r="A66" s="385"/>
      <c r="B66" s="26"/>
      <c r="C66" s="210"/>
      <c r="D66" s="210"/>
      <c r="E66" s="211">
        <f t="shared" si="0"/>
        <v>0</v>
      </c>
      <c r="F66" s="2"/>
    </row>
    <row r="67" spans="1:7">
      <c r="A67" s="385"/>
      <c r="B67" s="26"/>
      <c r="C67" s="210"/>
      <c r="D67" s="210"/>
      <c r="E67" s="211">
        <f t="shared" si="0"/>
        <v>0</v>
      </c>
      <c r="F67" s="2"/>
    </row>
    <row r="68" spans="1:7">
      <c r="A68" s="385"/>
      <c r="B68" s="26"/>
      <c r="C68" s="210"/>
      <c r="D68" s="210"/>
      <c r="E68" s="211">
        <f t="shared" si="0"/>
        <v>0</v>
      </c>
      <c r="F68" s="2"/>
    </row>
    <row r="69" spans="1:7">
      <c r="A69" s="385"/>
      <c r="B69" s="26"/>
      <c r="C69" s="210"/>
      <c r="D69" s="210"/>
      <c r="E69" s="211">
        <f t="shared" si="0"/>
        <v>0</v>
      </c>
      <c r="F69" s="2"/>
    </row>
    <row r="70" spans="1:7">
      <c r="A70" s="385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85"/>
      <c r="B71" s="26"/>
      <c r="C71" s="210"/>
      <c r="D71" s="210"/>
      <c r="E71" s="211">
        <f t="shared" si="1"/>
        <v>0</v>
      </c>
      <c r="F71" s="2"/>
    </row>
    <row r="72" spans="1:7">
      <c r="A72" s="385"/>
      <c r="B72" s="26"/>
      <c r="C72" s="210"/>
      <c r="D72" s="210"/>
      <c r="E72" s="211">
        <f t="shared" si="1"/>
        <v>0</v>
      </c>
      <c r="F72" s="2"/>
    </row>
    <row r="73" spans="1:7">
      <c r="A73" s="385"/>
      <c r="B73" s="26"/>
      <c r="C73" s="210"/>
      <c r="D73" s="210"/>
      <c r="E73" s="211">
        <f t="shared" si="1"/>
        <v>0</v>
      </c>
      <c r="F73" s="2"/>
    </row>
    <row r="74" spans="1:7">
      <c r="A74" s="385"/>
      <c r="B74" s="26"/>
      <c r="C74" s="210"/>
      <c r="D74" s="210"/>
      <c r="E74" s="211">
        <f t="shared" si="1"/>
        <v>0</v>
      </c>
      <c r="F74" s="2"/>
    </row>
    <row r="75" spans="1:7">
      <c r="A75" s="385"/>
      <c r="B75" s="26"/>
      <c r="C75" s="210"/>
      <c r="D75" s="210"/>
      <c r="E75" s="211">
        <f t="shared" si="1"/>
        <v>0</v>
      </c>
      <c r="F75" s="2"/>
    </row>
    <row r="76" spans="1:7">
      <c r="A76" s="385"/>
      <c r="B76" s="26"/>
      <c r="C76" s="210"/>
      <c r="D76" s="210"/>
      <c r="E76" s="211">
        <f t="shared" si="1"/>
        <v>0</v>
      </c>
      <c r="F76" s="2"/>
    </row>
    <row r="77" spans="1:7">
      <c r="A77" s="385"/>
      <c r="B77" s="26"/>
      <c r="C77" s="210"/>
      <c r="D77" s="210"/>
      <c r="E77" s="211">
        <f t="shared" si="1"/>
        <v>0</v>
      </c>
      <c r="F77" s="2"/>
    </row>
    <row r="78" spans="1:7">
      <c r="A78" s="385"/>
      <c r="B78" s="26"/>
      <c r="C78" s="210"/>
      <c r="D78" s="210"/>
      <c r="E78" s="211">
        <f t="shared" si="1"/>
        <v>0</v>
      </c>
      <c r="F78" s="2"/>
    </row>
    <row r="79" spans="1:7">
      <c r="A79" s="385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85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85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85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85"/>
      <c r="B83" s="31"/>
      <c r="C83" s="211">
        <f>SUM(C5:C72)</f>
        <v>700000</v>
      </c>
      <c r="D83" s="211">
        <f>SUM(D5:D77)</f>
        <v>700000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D1" workbookViewId="0">
      <pane ySplit="5" topLeftCell="A30" activePane="bottomLeft" state="frozen"/>
      <selection pane="bottomLeft" activeCell="L48" sqref="L48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392" t="s">
        <v>14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4" s="59" customFormat="1" ht="18">
      <c r="A2" s="393" t="s">
        <v>62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</row>
    <row r="3" spans="1:24" s="60" customFormat="1" ht="16.5" thickBot="1">
      <c r="A3" s="394" t="s">
        <v>224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6"/>
      <c r="S3" s="45"/>
      <c r="T3" s="7"/>
      <c r="U3" s="7"/>
      <c r="V3" s="7"/>
      <c r="W3" s="7"/>
      <c r="X3" s="16"/>
    </row>
    <row r="4" spans="1:24" s="61" customFormat="1" ht="12.75" customHeight="1">
      <c r="A4" s="397" t="s">
        <v>27</v>
      </c>
      <c r="B4" s="399" t="s">
        <v>28</v>
      </c>
      <c r="C4" s="388" t="s">
        <v>29</v>
      </c>
      <c r="D4" s="388" t="s">
        <v>30</v>
      </c>
      <c r="E4" s="388" t="s">
        <v>31</v>
      </c>
      <c r="F4" s="388" t="s">
        <v>176</v>
      </c>
      <c r="G4" s="388" t="s">
        <v>32</v>
      </c>
      <c r="H4" s="388" t="s">
        <v>100</v>
      </c>
      <c r="I4" s="388" t="s">
        <v>236</v>
      </c>
      <c r="J4" s="388" t="s">
        <v>33</v>
      </c>
      <c r="K4" s="388" t="s">
        <v>34</v>
      </c>
      <c r="L4" s="388" t="s">
        <v>90</v>
      </c>
      <c r="M4" s="388" t="s">
        <v>235</v>
      </c>
      <c r="N4" s="388" t="s">
        <v>35</v>
      </c>
      <c r="O4" s="390" t="s">
        <v>95</v>
      </c>
      <c r="P4" s="401" t="s">
        <v>187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398"/>
      <c r="B5" s="400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91"/>
      <c r="P5" s="402"/>
      <c r="Q5" s="116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225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2170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4946</v>
      </c>
      <c r="R6" s="74"/>
      <c r="S6" s="75"/>
      <c r="T6" s="32"/>
      <c r="U6" s="5"/>
      <c r="V6" s="32"/>
      <c r="W6" s="5"/>
    </row>
    <row r="7" spans="1:24" s="13" customFormat="1">
      <c r="A7" s="68" t="s">
        <v>231</v>
      </c>
      <c r="B7" s="69"/>
      <c r="C7" s="69"/>
      <c r="D7" s="70"/>
      <c r="E7" s="70"/>
      <c r="F7" s="70"/>
      <c r="G7" s="70"/>
      <c r="H7" s="377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233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/>
      <c r="B9" s="76"/>
      <c r="C9" s="69"/>
      <c r="D9" s="77"/>
      <c r="E9" s="77"/>
      <c r="F9" s="77"/>
      <c r="G9" s="77"/>
      <c r="H9" s="77"/>
      <c r="I9" s="77"/>
      <c r="J9" s="78"/>
      <c r="K9" s="77"/>
      <c r="L9" s="77"/>
      <c r="M9" s="77"/>
      <c r="N9" s="105"/>
      <c r="O9" s="77"/>
      <c r="P9" s="79"/>
      <c r="Q9" s="73">
        <f t="shared" si="0"/>
        <v>0</v>
      </c>
      <c r="R9" s="74"/>
      <c r="S9" s="9"/>
      <c r="T9" s="9"/>
      <c r="U9" s="32"/>
      <c r="V9" s="32"/>
      <c r="W9" s="32"/>
    </row>
    <row r="10" spans="1:24" s="13" customFormat="1">
      <c r="A10" s="68"/>
      <c r="B10" s="76"/>
      <c r="C10" s="69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105"/>
      <c r="O10" s="77"/>
      <c r="P10" s="79"/>
      <c r="Q10" s="73">
        <f t="shared" si="0"/>
        <v>0</v>
      </c>
      <c r="R10" s="74"/>
      <c r="S10" s="32"/>
      <c r="T10" s="32"/>
      <c r="U10" s="5"/>
      <c r="V10" s="32"/>
      <c r="W10" s="5"/>
    </row>
    <row r="11" spans="1:24" s="13" customFormat="1">
      <c r="A11" s="68"/>
      <c r="B11" s="76"/>
      <c r="C11" s="69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05"/>
      <c r="O11" s="77"/>
      <c r="P11" s="79"/>
      <c r="Q11" s="73">
        <f t="shared" si="0"/>
        <v>0</v>
      </c>
      <c r="R11" s="74"/>
      <c r="S11" s="32"/>
      <c r="T11" s="32"/>
      <c r="U11" s="32"/>
      <c r="V11" s="32"/>
      <c r="W11" s="32"/>
    </row>
    <row r="12" spans="1:24" s="13" customFormat="1">
      <c r="A12" s="68"/>
      <c r="B12" s="76"/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05"/>
      <c r="O12" s="77"/>
      <c r="P12" s="79"/>
      <c r="Q12" s="73">
        <f t="shared" si="0"/>
        <v>0</v>
      </c>
      <c r="R12" s="74"/>
      <c r="S12" s="32"/>
      <c r="T12" s="32"/>
      <c r="U12" s="5"/>
      <c r="V12" s="32"/>
      <c r="W12" s="5"/>
    </row>
    <row r="13" spans="1:24" s="13" customFormat="1">
      <c r="A13" s="68"/>
      <c r="B13" s="76"/>
      <c r="C13" s="69"/>
      <c r="D13" s="77"/>
      <c r="E13" s="77"/>
      <c r="F13" s="77"/>
      <c r="G13" s="77"/>
      <c r="H13" s="77"/>
      <c r="I13" s="77"/>
      <c r="J13" s="77"/>
      <c r="K13" s="77"/>
      <c r="L13" s="80"/>
      <c r="M13" s="77"/>
      <c r="N13" s="105"/>
      <c r="O13" s="77"/>
      <c r="P13" s="79"/>
      <c r="Q13" s="73">
        <f t="shared" si="0"/>
        <v>0</v>
      </c>
      <c r="R13" s="74"/>
      <c r="S13" s="75"/>
      <c r="T13" s="32"/>
      <c r="U13" s="32"/>
      <c r="V13" s="32"/>
      <c r="W13" s="32"/>
    </row>
    <row r="14" spans="1:24" s="13" customFormat="1">
      <c r="A14" s="68"/>
      <c r="B14" s="76"/>
      <c r="C14" s="69"/>
      <c r="D14" s="77"/>
      <c r="E14" s="77"/>
      <c r="F14" s="77"/>
      <c r="G14" s="77"/>
      <c r="H14" s="77"/>
      <c r="I14" s="77"/>
      <c r="J14" s="77"/>
      <c r="K14" s="77"/>
      <c r="L14" s="81"/>
      <c r="M14" s="77"/>
      <c r="N14" s="105"/>
      <c r="O14" s="77"/>
      <c r="P14" s="79"/>
      <c r="Q14" s="73">
        <f t="shared" si="0"/>
        <v>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5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5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1600</v>
      </c>
      <c r="C37" s="93">
        <f t="shared" ref="C37:P37" si="1">SUM(C6:C36)</f>
        <v>0</v>
      </c>
      <c r="D37" s="93">
        <f t="shared" si="1"/>
        <v>0</v>
      </c>
      <c r="E37" s="93">
        <f t="shared" si="1"/>
        <v>0</v>
      </c>
      <c r="F37" s="93">
        <f t="shared" si="1"/>
        <v>0</v>
      </c>
      <c r="G37" s="93">
        <f>SUM(G6:G36)</f>
        <v>0</v>
      </c>
      <c r="H37" s="93">
        <f t="shared" si="1"/>
        <v>2740</v>
      </c>
      <c r="I37" s="93">
        <f t="shared" si="1"/>
        <v>2170</v>
      </c>
      <c r="J37" s="93">
        <f t="shared" si="1"/>
        <v>115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0</v>
      </c>
      <c r="O37" s="93">
        <f t="shared" si="1"/>
        <v>0</v>
      </c>
      <c r="P37" s="94">
        <f t="shared" si="1"/>
        <v>0</v>
      </c>
      <c r="Q37" s="95">
        <f>SUM(Q6:Q36)</f>
        <v>7081</v>
      </c>
      <c r="S37" s="216"/>
      <c r="T37" s="216"/>
      <c r="U37" s="216"/>
      <c r="V37" s="216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33" zoomScale="130" zoomScaleNormal="130" workbookViewId="0">
      <selection activeCell="C69" sqref="C69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0" t="s">
        <v>14</v>
      </c>
      <c r="B1" s="411"/>
      <c r="C1" s="411"/>
      <c r="D1" s="411"/>
      <c r="E1" s="411"/>
      <c r="F1" s="412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3" t="s">
        <v>226</v>
      </c>
      <c r="B2" s="414"/>
      <c r="C2" s="414"/>
      <c r="D2" s="414"/>
      <c r="E2" s="414"/>
      <c r="F2" s="415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16" t="s">
        <v>61</v>
      </c>
      <c r="B3" s="417"/>
      <c r="C3" s="417"/>
      <c r="D3" s="417"/>
      <c r="E3" s="417"/>
      <c r="F3" s="418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8" t="s">
        <v>0</v>
      </c>
      <c r="B4" s="167" t="s">
        <v>15</v>
      </c>
      <c r="C4" s="289" t="s">
        <v>16</v>
      </c>
      <c r="D4" s="167" t="s">
        <v>17</v>
      </c>
      <c r="E4" s="167" t="s">
        <v>18</v>
      </c>
      <c r="F4" s="290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6" t="s">
        <v>225</v>
      </c>
      <c r="B5" s="287">
        <v>219908</v>
      </c>
      <c r="C5" s="174">
        <v>830797</v>
      </c>
      <c r="D5" s="287">
        <v>2320</v>
      </c>
      <c r="E5" s="287">
        <f>C5+D5</f>
        <v>833117</v>
      </c>
      <c r="F5" s="270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231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233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160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/>
      <c r="B8" s="44"/>
      <c r="C8" s="47"/>
      <c r="D8" s="44"/>
      <c r="E8" s="44">
        <f t="shared" si="0"/>
        <v>0</v>
      </c>
      <c r="F8" s="281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/>
      <c r="B9" s="44"/>
      <c r="C9" s="47"/>
      <c r="D9" s="44"/>
      <c r="E9" s="44">
        <f t="shared" si="0"/>
        <v>0</v>
      </c>
      <c r="F9" s="282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/>
      <c r="B10" s="44"/>
      <c r="C10" s="47"/>
      <c r="D10" s="44"/>
      <c r="E10" s="44">
        <f t="shared" si="0"/>
        <v>0</v>
      </c>
      <c r="F10" s="283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/>
      <c r="B11" s="44"/>
      <c r="C11" s="47"/>
      <c r="D11" s="44"/>
      <c r="E11" s="44">
        <f t="shared" si="0"/>
        <v>0</v>
      </c>
      <c r="F11" s="281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/>
      <c r="B12" s="44"/>
      <c r="C12" s="47"/>
      <c r="D12" s="44"/>
      <c r="E12" s="44">
        <f t="shared" si="0"/>
        <v>0</v>
      </c>
      <c r="F12" s="281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/>
      <c r="B13" s="44"/>
      <c r="C13" s="47"/>
      <c r="D13" s="44"/>
      <c r="E13" s="44">
        <f t="shared" si="0"/>
        <v>0</v>
      </c>
      <c r="F13" s="283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/>
      <c r="B14" s="44"/>
      <c r="C14" s="47"/>
      <c r="D14" s="44"/>
      <c r="E14" s="44">
        <f t="shared" si="0"/>
        <v>0</v>
      </c>
      <c r="F14" s="282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/>
      <c r="B15" s="44"/>
      <c r="C15" s="47"/>
      <c r="D15" s="44"/>
      <c r="E15" s="44">
        <f t="shared" si="0"/>
        <v>0</v>
      </c>
      <c r="F15" s="281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1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3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2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2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4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2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2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2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1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1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5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873942</v>
      </c>
      <c r="C33" s="215">
        <f>SUM(C5:C32)</f>
        <v>1876950</v>
      </c>
      <c r="D33" s="214">
        <f>SUM(D5:D32)</f>
        <v>4455</v>
      </c>
      <c r="E33" s="214">
        <f>SUM(E5:E32)</f>
        <v>1881405</v>
      </c>
      <c r="F33" s="214">
        <f>B33-E33</f>
        <v>-1007463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07" t="s">
        <v>19</v>
      </c>
      <c r="C35" s="407"/>
      <c r="D35" s="407"/>
      <c r="E35" s="407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54</v>
      </c>
      <c r="B36" s="185" t="s">
        <v>20</v>
      </c>
      <c r="C36" s="185" t="s">
        <v>21</v>
      </c>
      <c r="D36" s="186" t="s">
        <v>22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87</v>
      </c>
      <c r="B37" s="269" t="s">
        <v>177</v>
      </c>
      <c r="C37" s="117" t="s">
        <v>88</v>
      </c>
      <c r="D37" s="304">
        <v>16000</v>
      </c>
      <c r="E37" s="270" t="s">
        <v>231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87</v>
      </c>
      <c r="B38" s="110" t="s">
        <v>179</v>
      </c>
      <c r="C38" s="109" t="s">
        <v>178</v>
      </c>
      <c r="D38" s="188">
        <v>2000</v>
      </c>
      <c r="E38" s="159" t="s">
        <v>233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87</v>
      </c>
      <c r="B39" s="51" t="s">
        <v>180</v>
      </c>
      <c r="C39" s="109" t="s">
        <v>103</v>
      </c>
      <c r="D39" s="188">
        <v>106250</v>
      </c>
      <c r="E39" s="160" t="s">
        <v>175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87</v>
      </c>
      <c r="B40" s="51" t="s">
        <v>181</v>
      </c>
      <c r="C40" s="109" t="s">
        <v>94</v>
      </c>
      <c r="D40" s="188">
        <v>15000</v>
      </c>
      <c r="E40" s="159" t="s">
        <v>231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87</v>
      </c>
      <c r="B41" s="51" t="s">
        <v>182</v>
      </c>
      <c r="C41" s="109" t="s">
        <v>116</v>
      </c>
      <c r="D41" s="188">
        <v>3230</v>
      </c>
      <c r="E41" s="160" t="s">
        <v>171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87</v>
      </c>
      <c r="B42" s="110" t="s">
        <v>183</v>
      </c>
      <c r="C42" s="109" t="s">
        <v>178</v>
      </c>
      <c r="D42" s="188">
        <v>1930</v>
      </c>
      <c r="E42" s="159" t="s">
        <v>233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72"/>
      <c r="B43" s="51"/>
      <c r="C43" s="305"/>
      <c r="D43" s="188"/>
      <c r="E43" s="159"/>
      <c r="F43" s="123"/>
      <c r="G43" s="408"/>
      <c r="H43" s="408"/>
      <c r="I43" s="408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87</v>
      </c>
      <c r="B44" s="110"/>
      <c r="C44" s="305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54</v>
      </c>
      <c r="B45" s="183" t="s">
        <v>51</v>
      </c>
      <c r="C45" s="183" t="s">
        <v>52</v>
      </c>
      <c r="D45" s="189" t="s">
        <v>50</v>
      </c>
      <c r="E45" s="184" t="s">
        <v>53</v>
      </c>
      <c r="F45" s="121"/>
      <c r="G45" s="199" t="s">
        <v>55</v>
      </c>
      <c r="H45" s="195" t="s">
        <v>56</v>
      </c>
      <c r="I45" s="195" t="s">
        <v>50</v>
      </c>
      <c r="J45" s="200" t="s">
        <v>57</v>
      </c>
      <c r="K45" s="201" t="s">
        <v>23</v>
      </c>
      <c r="L45" s="202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8" t="s">
        <v>76</v>
      </c>
      <c r="B46" s="294" t="s">
        <v>93</v>
      </c>
      <c r="C46" s="259">
        <v>1748971798</v>
      </c>
      <c r="D46" s="295">
        <v>146270</v>
      </c>
      <c r="E46" s="260" t="s">
        <v>233</v>
      </c>
      <c r="F46" s="120"/>
      <c r="G46" s="172" t="s">
        <v>177</v>
      </c>
      <c r="H46" s="173" t="s">
        <v>88</v>
      </c>
      <c r="I46" s="174">
        <v>16000</v>
      </c>
      <c r="J46" s="117" t="s">
        <v>101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8" t="s">
        <v>166</v>
      </c>
      <c r="B47" s="261" t="s">
        <v>67</v>
      </c>
      <c r="C47" s="262">
        <v>1758035002</v>
      </c>
      <c r="D47" s="263">
        <v>50000</v>
      </c>
      <c r="E47" s="264" t="s">
        <v>165</v>
      </c>
      <c r="F47" s="121"/>
      <c r="G47" s="169" t="s">
        <v>179</v>
      </c>
      <c r="H47" s="49" t="s">
        <v>178</v>
      </c>
      <c r="I47" s="47">
        <v>10700</v>
      </c>
      <c r="J47" s="47" t="s">
        <v>200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8" t="s">
        <v>76</v>
      </c>
      <c r="B48" s="266" t="s">
        <v>170</v>
      </c>
      <c r="C48" s="262">
        <v>1753838319</v>
      </c>
      <c r="D48" s="263">
        <v>10000</v>
      </c>
      <c r="E48" s="267" t="s">
        <v>169</v>
      </c>
      <c r="F48" s="121"/>
      <c r="G48" s="169" t="s">
        <v>180</v>
      </c>
      <c r="H48" s="49" t="s">
        <v>103</v>
      </c>
      <c r="I48" s="47">
        <v>106250</v>
      </c>
      <c r="J48" s="155" t="s">
        <v>175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8" t="s">
        <v>138</v>
      </c>
      <c r="B49" s="265" t="s">
        <v>115</v>
      </c>
      <c r="C49" s="262"/>
      <c r="D49" s="263">
        <v>145300</v>
      </c>
      <c r="E49" s="267" t="s">
        <v>188</v>
      </c>
      <c r="F49" s="121"/>
      <c r="G49" s="169" t="s">
        <v>181</v>
      </c>
      <c r="H49" s="49" t="s">
        <v>94</v>
      </c>
      <c r="I49" s="47">
        <v>17000</v>
      </c>
      <c r="J49" s="155" t="s">
        <v>158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8" t="s">
        <v>117</v>
      </c>
      <c r="B50" s="266" t="s">
        <v>118</v>
      </c>
      <c r="C50" s="262">
        <v>1717271613</v>
      </c>
      <c r="D50" s="263">
        <v>105401</v>
      </c>
      <c r="E50" s="264" t="s">
        <v>233</v>
      </c>
      <c r="F50" s="121"/>
      <c r="G50" s="158" t="s">
        <v>182</v>
      </c>
      <c r="H50" s="50" t="s">
        <v>116</v>
      </c>
      <c r="I50" s="153">
        <v>3230</v>
      </c>
      <c r="J50" s="154" t="s">
        <v>171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8" t="s">
        <v>117</v>
      </c>
      <c r="B51" s="265" t="s">
        <v>70</v>
      </c>
      <c r="C51" s="262">
        <v>1717436223</v>
      </c>
      <c r="D51" s="263">
        <v>188695</v>
      </c>
      <c r="E51" s="264" t="s">
        <v>233</v>
      </c>
      <c r="F51" s="121"/>
      <c r="G51" s="169" t="s">
        <v>184</v>
      </c>
      <c r="H51" s="49" t="s">
        <v>151</v>
      </c>
      <c r="I51" s="47">
        <v>9000</v>
      </c>
      <c r="J51" s="155" t="s">
        <v>147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8" t="s">
        <v>117</v>
      </c>
      <c r="B52" s="265" t="s">
        <v>197</v>
      </c>
      <c r="C52" s="262"/>
      <c r="D52" s="263">
        <v>48645</v>
      </c>
      <c r="E52" s="267" t="s">
        <v>200</v>
      </c>
      <c r="F52" s="121"/>
      <c r="G52" s="169" t="s">
        <v>183</v>
      </c>
      <c r="H52" s="49" t="s">
        <v>178</v>
      </c>
      <c r="I52" s="47">
        <v>9230</v>
      </c>
      <c r="J52" s="155" t="s">
        <v>194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8" t="s">
        <v>79</v>
      </c>
      <c r="B53" s="265" t="s">
        <v>83</v>
      </c>
      <c r="C53" s="262">
        <v>1719461935</v>
      </c>
      <c r="D53" s="263">
        <v>315684</v>
      </c>
      <c r="E53" s="264" t="s">
        <v>225</v>
      </c>
      <c r="F53" s="121"/>
      <c r="G53" s="169" t="s">
        <v>93</v>
      </c>
      <c r="H53" s="49">
        <v>1748971798</v>
      </c>
      <c r="I53" s="47">
        <v>85100</v>
      </c>
      <c r="J53" s="155" t="s">
        <v>190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8" t="s">
        <v>79</v>
      </c>
      <c r="B54" s="265" t="s">
        <v>120</v>
      </c>
      <c r="C54" s="262">
        <v>1713585965</v>
      </c>
      <c r="D54" s="263">
        <v>172098</v>
      </c>
      <c r="E54" s="264" t="s">
        <v>225</v>
      </c>
      <c r="F54" s="121"/>
      <c r="G54" s="171" t="s">
        <v>67</v>
      </c>
      <c r="H54" s="55">
        <v>1758035002</v>
      </c>
      <c r="I54" s="47">
        <v>50000</v>
      </c>
      <c r="J54" s="155" t="s">
        <v>165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8"/>
      <c r="B55" s="266"/>
      <c r="C55" s="262"/>
      <c r="D55" s="263"/>
      <c r="E55" s="267"/>
      <c r="F55" s="121"/>
      <c r="G55" s="169" t="s">
        <v>77</v>
      </c>
      <c r="H55" s="49">
        <v>1750605655</v>
      </c>
      <c r="I55" s="47">
        <v>218260</v>
      </c>
      <c r="J55" s="155" t="s">
        <v>194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8"/>
      <c r="B56" s="265"/>
      <c r="C56" s="262"/>
      <c r="D56" s="263"/>
      <c r="E56" s="267"/>
      <c r="F56" s="121"/>
      <c r="G56" s="169" t="s">
        <v>170</v>
      </c>
      <c r="H56" s="49">
        <v>1753838319</v>
      </c>
      <c r="I56" s="47">
        <v>10000</v>
      </c>
      <c r="J56" s="109" t="s">
        <v>169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8"/>
      <c r="B57" s="265"/>
      <c r="C57" s="262"/>
      <c r="D57" s="263"/>
      <c r="E57" s="267"/>
      <c r="F57" s="121" t="s">
        <v>12</v>
      </c>
      <c r="G57" s="169" t="s">
        <v>115</v>
      </c>
      <c r="H57" s="49"/>
      <c r="I57" s="47">
        <v>145300</v>
      </c>
      <c r="J57" s="155" t="s">
        <v>188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8"/>
      <c r="B58" s="265"/>
      <c r="C58" s="262"/>
      <c r="D58" s="263"/>
      <c r="E58" s="267"/>
      <c r="F58" s="121"/>
      <c r="G58" s="169" t="s">
        <v>118</v>
      </c>
      <c r="H58" s="49">
        <v>1717271613</v>
      </c>
      <c r="I58" s="47">
        <v>76566</v>
      </c>
      <c r="J58" s="155" t="s">
        <v>203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8"/>
      <c r="B59" s="265"/>
      <c r="C59" s="262"/>
      <c r="D59" s="263"/>
      <c r="E59" s="267"/>
      <c r="F59" s="121"/>
      <c r="G59" s="169" t="s">
        <v>70</v>
      </c>
      <c r="H59" s="49">
        <v>1717436223</v>
      </c>
      <c r="I59" s="47">
        <v>151505</v>
      </c>
      <c r="J59" s="155" t="s">
        <v>203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74</v>
      </c>
      <c r="B60" s="251" t="s">
        <v>75</v>
      </c>
      <c r="C60" s="246"/>
      <c r="D60" s="247">
        <v>590810</v>
      </c>
      <c r="E60" s="248" t="s">
        <v>200</v>
      </c>
      <c r="F60" s="121"/>
      <c r="G60" s="158" t="s">
        <v>197</v>
      </c>
      <c r="H60" s="50"/>
      <c r="I60" s="153">
        <v>48645</v>
      </c>
      <c r="J60" s="154" t="s">
        <v>200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68</v>
      </c>
      <c r="B61" s="250" t="s">
        <v>105</v>
      </c>
      <c r="C61" s="246"/>
      <c r="D61" s="247">
        <v>0</v>
      </c>
      <c r="E61" s="248" t="s">
        <v>231</v>
      </c>
      <c r="F61" s="123"/>
      <c r="G61" s="169" t="s">
        <v>83</v>
      </c>
      <c r="H61" s="49">
        <v>1719461935</v>
      </c>
      <c r="I61" s="47">
        <v>365684</v>
      </c>
      <c r="J61" s="155" t="s">
        <v>199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68</v>
      </c>
      <c r="B62" s="245" t="s">
        <v>86</v>
      </c>
      <c r="C62" s="246"/>
      <c r="D62" s="247">
        <v>345407</v>
      </c>
      <c r="E62" s="257" t="s">
        <v>231</v>
      </c>
      <c r="F62" s="120"/>
      <c r="G62" s="169" t="s">
        <v>120</v>
      </c>
      <c r="H62" s="49">
        <v>1713585965</v>
      </c>
      <c r="I62" s="47">
        <v>262098</v>
      </c>
      <c r="J62" s="156" t="s">
        <v>207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124</v>
      </c>
      <c r="B63" s="245" t="s">
        <v>125</v>
      </c>
      <c r="C63" s="246"/>
      <c r="D63" s="247">
        <v>60000</v>
      </c>
      <c r="E63" s="249" t="s">
        <v>233</v>
      </c>
      <c r="F63" s="121"/>
      <c r="G63" s="158" t="s">
        <v>75</v>
      </c>
      <c r="H63" s="50"/>
      <c r="I63" s="153">
        <v>590810</v>
      </c>
      <c r="J63" s="154" t="s">
        <v>200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68</v>
      </c>
      <c r="B64" s="245" t="s">
        <v>80</v>
      </c>
      <c r="C64" s="246"/>
      <c r="D64" s="247">
        <v>104712</v>
      </c>
      <c r="E64" s="249" t="s">
        <v>173</v>
      </c>
      <c r="F64" s="121"/>
      <c r="G64" s="158" t="s">
        <v>105</v>
      </c>
      <c r="H64" s="50"/>
      <c r="I64" s="153">
        <v>385590</v>
      </c>
      <c r="J64" s="154" t="s">
        <v>173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74</v>
      </c>
      <c r="B65" s="245" t="s">
        <v>131</v>
      </c>
      <c r="C65" s="246"/>
      <c r="D65" s="247">
        <v>113000</v>
      </c>
      <c r="E65" s="249" t="s">
        <v>189</v>
      </c>
      <c r="F65" s="121"/>
      <c r="G65" s="169" t="s">
        <v>86</v>
      </c>
      <c r="H65" s="49"/>
      <c r="I65" s="47">
        <v>365407</v>
      </c>
      <c r="J65" s="155" t="s">
        <v>194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124</v>
      </c>
      <c r="B66" s="245" t="s">
        <v>149</v>
      </c>
      <c r="C66" s="246"/>
      <c r="D66" s="247">
        <v>110000</v>
      </c>
      <c r="E66" s="248" t="s">
        <v>147</v>
      </c>
      <c r="F66" s="121"/>
      <c r="G66" s="169" t="s">
        <v>125</v>
      </c>
      <c r="H66" s="49"/>
      <c r="I66" s="47">
        <v>70000</v>
      </c>
      <c r="J66" s="155" t="s">
        <v>147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 t="s">
        <v>74</v>
      </c>
      <c r="B67" s="245" t="s">
        <v>161</v>
      </c>
      <c r="C67" s="246"/>
      <c r="D67" s="247">
        <v>39000</v>
      </c>
      <c r="E67" s="249" t="s">
        <v>190</v>
      </c>
      <c r="F67" s="121"/>
      <c r="G67" s="169" t="s">
        <v>80</v>
      </c>
      <c r="H67" s="49"/>
      <c r="I67" s="47">
        <v>104712</v>
      </c>
      <c r="J67" s="155" t="s">
        <v>173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131</v>
      </c>
      <c r="H68" s="49"/>
      <c r="I68" s="47">
        <v>113000</v>
      </c>
      <c r="J68" s="47" t="s">
        <v>189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149</v>
      </c>
      <c r="H69" s="49"/>
      <c r="I69" s="47">
        <v>110000</v>
      </c>
      <c r="J69" s="109" t="s">
        <v>147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1"/>
      <c r="G70" s="158" t="s">
        <v>161</v>
      </c>
      <c r="H70" s="50"/>
      <c r="I70" s="153">
        <v>39000</v>
      </c>
      <c r="J70" s="154" t="s">
        <v>190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1"/>
      <c r="G71" s="276" t="s">
        <v>172</v>
      </c>
      <c r="H71" s="52"/>
      <c r="I71" s="47">
        <v>20000</v>
      </c>
      <c r="J71" s="109" t="s">
        <v>191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69</v>
      </c>
      <c r="H72" s="50"/>
      <c r="I72" s="153">
        <v>327408</v>
      </c>
      <c r="J72" s="154" t="s">
        <v>208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65</v>
      </c>
      <c r="B73" s="239" t="s">
        <v>69</v>
      </c>
      <c r="C73" s="240"/>
      <c r="D73" s="241">
        <v>370663</v>
      </c>
      <c r="E73" s="243" t="s">
        <v>233</v>
      </c>
      <c r="F73" s="123"/>
      <c r="G73" s="169" t="s">
        <v>66</v>
      </c>
      <c r="H73" s="49"/>
      <c r="I73" s="47">
        <v>351819</v>
      </c>
      <c r="J73" s="155" t="s">
        <v>190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65</v>
      </c>
      <c r="B74" s="239" t="s">
        <v>66</v>
      </c>
      <c r="C74" s="240"/>
      <c r="D74" s="241">
        <v>177420</v>
      </c>
      <c r="E74" s="243" t="s">
        <v>233</v>
      </c>
      <c r="F74" s="271"/>
      <c r="G74" s="158" t="s">
        <v>78</v>
      </c>
      <c r="H74" s="50"/>
      <c r="I74" s="153">
        <v>501262</v>
      </c>
      <c r="J74" s="154" t="s">
        <v>207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65</v>
      </c>
      <c r="B75" s="239" t="s">
        <v>78</v>
      </c>
      <c r="C75" s="240"/>
      <c r="D75" s="241">
        <v>501262</v>
      </c>
      <c r="E75" s="243" t="s">
        <v>207</v>
      </c>
      <c r="F75" s="271"/>
      <c r="G75" s="169" t="s">
        <v>92</v>
      </c>
      <c r="H75" s="49"/>
      <c r="I75" s="47">
        <v>69599</v>
      </c>
      <c r="J75" s="109" t="s">
        <v>200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65</v>
      </c>
      <c r="B76" s="239" t="s">
        <v>89</v>
      </c>
      <c r="C76" s="240"/>
      <c r="D76" s="241">
        <v>452619</v>
      </c>
      <c r="E76" s="252" t="s">
        <v>231</v>
      </c>
      <c r="F76" s="121"/>
      <c r="G76" s="158" t="s">
        <v>89</v>
      </c>
      <c r="H76" s="50"/>
      <c r="I76" s="153">
        <v>494509</v>
      </c>
      <c r="J76" s="153" t="s">
        <v>208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65</v>
      </c>
      <c r="B77" s="239" t="s">
        <v>82</v>
      </c>
      <c r="C77" s="240"/>
      <c r="D77" s="241">
        <v>387355</v>
      </c>
      <c r="E77" s="243" t="s">
        <v>233</v>
      </c>
      <c r="F77" s="121"/>
      <c r="G77" s="169" t="s">
        <v>82</v>
      </c>
      <c r="H77" s="49"/>
      <c r="I77" s="47">
        <v>399530</v>
      </c>
      <c r="J77" s="155" t="s">
        <v>208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65</v>
      </c>
      <c r="B78" s="239" t="s">
        <v>127</v>
      </c>
      <c r="C78" s="240"/>
      <c r="D78" s="241">
        <v>78918</v>
      </c>
      <c r="E78" s="242" t="s">
        <v>173</v>
      </c>
      <c r="F78" s="121"/>
      <c r="G78" s="169" t="s">
        <v>127</v>
      </c>
      <c r="H78" s="49"/>
      <c r="I78" s="47">
        <v>78918</v>
      </c>
      <c r="J78" s="155" t="s">
        <v>173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65</v>
      </c>
      <c r="B79" s="239" t="s">
        <v>163</v>
      </c>
      <c r="C79" s="240"/>
      <c r="D79" s="241">
        <v>90252</v>
      </c>
      <c r="E79" s="243" t="s">
        <v>193</v>
      </c>
      <c r="F79" s="121"/>
      <c r="G79" s="169" t="s">
        <v>163</v>
      </c>
      <c r="H79" s="49"/>
      <c r="I79" s="47">
        <v>90252</v>
      </c>
      <c r="J79" s="155" t="s">
        <v>193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/>
      <c r="B80" s="239"/>
      <c r="C80" s="240"/>
      <c r="D80" s="241"/>
      <c r="E80" s="243"/>
      <c r="F80" s="121" t="s">
        <v>12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/>
      <c r="B81" s="239"/>
      <c r="C81" s="240"/>
      <c r="D81" s="241"/>
      <c r="E81" s="243"/>
      <c r="F81" s="121"/>
      <c r="G81" s="169" t="s">
        <v>219</v>
      </c>
      <c r="H81" s="49" t="s">
        <v>133</v>
      </c>
      <c r="I81" s="47">
        <v>10800</v>
      </c>
      <c r="J81" s="155" t="s">
        <v>147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6" t="s">
        <v>136</v>
      </c>
      <c r="B82" s="316" t="s">
        <v>219</v>
      </c>
      <c r="C82" s="317" t="s">
        <v>133</v>
      </c>
      <c r="D82" s="318">
        <v>10800</v>
      </c>
      <c r="E82" s="319" t="s">
        <v>147</v>
      </c>
      <c r="F82" s="123"/>
      <c r="G82" s="169" t="s">
        <v>134</v>
      </c>
      <c r="H82" s="49" t="s">
        <v>133</v>
      </c>
      <c r="I82" s="47">
        <v>14000</v>
      </c>
      <c r="J82" s="155" t="s">
        <v>157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5" t="s">
        <v>135</v>
      </c>
      <c r="B83" s="316" t="s">
        <v>134</v>
      </c>
      <c r="C83" s="317" t="s">
        <v>133</v>
      </c>
      <c r="D83" s="318">
        <v>14000</v>
      </c>
      <c r="E83" s="319" t="s">
        <v>157</v>
      </c>
      <c r="F83" s="123"/>
      <c r="G83" s="169" t="s">
        <v>196</v>
      </c>
      <c r="H83" s="49" t="s">
        <v>195</v>
      </c>
      <c r="I83" s="47">
        <v>3500</v>
      </c>
      <c r="J83" s="155" t="s">
        <v>203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7"/>
      <c r="B84" s="352"/>
      <c r="C84" s="109"/>
      <c r="D84" s="190"/>
      <c r="E84" s="161"/>
      <c r="F84" s="123"/>
      <c r="G84" s="169" t="s">
        <v>185</v>
      </c>
      <c r="H84" s="49" t="s">
        <v>186</v>
      </c>
      <c r="I84" s="47">
        <v>47000</v>
      </c>
      <c r="J84" s="155" t="s">
        <v>175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7"/>
      <c r="B85" s="48"/>
      <c r="C85" s="109"/>
      <c r="D85" s="190"/>
      <c r="E85" s="163"/>
      <c r="F85" s="123"/>
      <c r="G85" s="169" t="s">
        <v>114</v>
      </c>
      <c r="H85" s="49" t="s">
        <v>192</v>
      </c>
      <c r="I85" s="47">
        <v>15000</v>
      </c>
      <c r="J85" s="155" t="s">
        <v>225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53"/>
      <c r="C86" s="109"/>
      <c r="D86" s="190"/>
      <c r="E86" s="161"/>
      <c r="F86" s="123"/>
      <c r="G86" s="169" t="s">
        <v>206</v>
      </c>
      <c r="H86" s="49"/>
      <c r="I86" s="47">
        <v>18000</v>
      </c>
      <c r="J86" s="155" t="s">
        <v>203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232</v>
      </c>
      <c r="B87" s="353" t="s">
        <v>196</v>
      </c>
      <c r="C87" s="109" t="s">
        <v>195</v>
      </c>
      <c r="D87" s="190">
        <v>3500</v>
      </c>
      <c r="E87" s="161" t="s">
        <v>203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205</v>
      </c>
      <c r="B88" s="48" t="s">
        <v>206</v>
      </c>
      <c r="C88" s="109"/>
      <c r="D88" s="190">
        <v>18000</v>
      </c>
      <c r="E88" s="163" t="s">
        <v>203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150</v>
      </c>
      <c r="B89" s="48" t="s">
        <v>184</v>
      </c>
      <c r="C89" s="109" t="s">
        <v>151</v>
      </c>
      <c r="D89" s="190">
        <v>3000</v>
      </c>
      <c r="E89" s="161" t="s">
        <v>147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7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05" t="s">
        <v>25</v>
      </c>
      <c r="B91" s="406"/>
      <c r="C91" s="409"/>
      <c r="D91" s="191">
        <f>SUM(D37:D90)</f>
        <v>4797221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12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05" t="s">
        <v>26</v>
      </c>
      <c r="B93" s="406"/>
      <c r="C93" s="406"/>
      <c r="D93" s="191">
        <f>D91+L93</f>
        <v>4797221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03" t="s">
        <v>209</v>
      </c>
      <c r="B95" s="403"/>
      <c r="C95" s="403"/>
      <c r="D95" s="363" t="s">
        <v>215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6" t="s">
        <v>143</v>
      </c>
      <c r="B96" s="357" t="s">
        <v>144</v>
      </c>
      <c r="C96" s="302">
        <v>4800</v>
      </c>
      <c r="D96" s="364" t="s">
        <v>216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6" t="s">
        <v>139</v>
      </c>
      <c r="B97" s="357" t="s">
        <v>140</v>
      </c>
      <c r="C97" s="302">
        <v>6000</v>
      </c>
      <c r="D97" s="364" t="s">
        <v>216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8" t="s">
        <v>141</v>
      </c>
      <c r="B98" s="359" t="s">
        <v>142</v>
      </c>
      <c r="C98" s="302">
        <v>3000</v>
      </c>
      <c r="D98" s="364" t="s">
        <v>216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8" t="s">
        <v>145</v>
      </c>
      <c r="B99" s="359" t="s">
        <v>146</v>
      </c>
      <c r="C99" s="302">
        <v>200</v>
      </c>
      <c r="D99" s="364" t="s">
        <v>216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60"/>
      <c r="B100" s="361"/>
      <c r="C100" s="362"/>
      <c r="D100" s="35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04" t="s">
        <v>210</v>
      </c>
      <c r="B101" s="404"/>
      <c r="C101" s="404"/>
      <c r="D101" s="363" t="s">
        <v>215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5" t="s">
        <v>139</v>
      </c>
      <c r="B102" s="357" t="s">
        <v>212</v>
      </c>
      <c r="C102" s="302">
        <v>5600</v>
      </c>
      <c r="D102" s="364" t="s">
        <v>216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5" t="s">
        <v>141</v>
      </c>
      <c r="B103" s="359" t="s">
        <v>211</v>
      </c>
      <c r="C103" s="302">
        <v>5200</v>
      </c>
      <c r="D103" s="364" t="s">
        <v>216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5" t="s">
        <v>214</v>
      </c>
      <c r="B104" s="359" t="s">
        <v>213</v>
      </c>
      <c r="C104" s="302">
        <v>1300</v>
      </c>
      <c r="D104" s="366" t="s">
        <v>218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5"/>
      <c r="B105" s="355"/>
      <c r="C105" s="355"/>
      <c r="D105" s="355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04" t="s">
        <v>217</v>
      </c>
      <c r="B106" s="404"/>
      <c r="C106" s="404"/>
      <c r="D106" s="363" t="s">
        <v>215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5" t="s">
        <v>139</v>
      </c>
      <c r="B107" s="357" t="s">
        <v>212</v>
      </c>
      <c r="C107" s="302">
        <v>14000</v>
      </c>
      <c r="D107" s="366" t="s">
        <v>218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5" t="s">
        <v>141</v>
      </c>
      <c r="B108" s="359" t="s">
        <v>211</v>
      </c>
      <c r="C108" s="302">
        <v>13000</v>
      </c>
      <c r="D108" s="364" t="s">
        <v>216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5" t="s">
        <v>214</v>
      </c>
      <c r="B109" s="359" t="s">
        <v>213</v>
      </c>
      <c r="C109" s="302">
        <v>13000</v>
      </c>
      <c r="D109" s="364" t="s">
        <v>218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37:E43">
    <sortCondition ref="A37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3"/>
  <sheetViews>
    <sheetView tabSelected="1" zoomScaleNormal="100" workbookViewId="0">
      <selection activeCell="I13" sqref="I13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6384" width="9.140625" style="1"/>
  </cols>
  <sheetData>
    <row r="1" spans="1:7" ht="26.25">
      <c r="A1" s="419" t="s">
        <v>84</v>
      </c>
      <c r="B1" s="420"/>
      <c r="C1" s="420"/>
      <c r="D1" s="420"/>
      <c r="E1" s="421"/>
      <c r="F1" s="5"/>
      <c r="G1" s="5"/>
    </row>
    <row r="2" spans="1:7" ht="20.25">
      <c r="A2" s="428" t="s">
        <v>60</v>
      </c>
      <c r="B2" s="429"/>
      <c r="C2" s="429"/>
      <c r="D2" s="429"/>
      <c r="E2" s="430"/>
      <c r="F2" s="5"/>
      <c r="G2" s="5"/>
    </row>
    <row r="3" spans="1:7" ht="23.25">
      <c r="A3" s="422" t="s">
        <v>234</v>
      </c>
      <c r="B3" s="423"/>
      <c r="C3" s="423"/>
      <c r="D3" s="423"/>
      <c r="E3" s="424"/>
      <c r="F3" s="5"/>
      <c r="G3" s="10"/>
    </row>
    <row r="4" spans="1:7" ht="23.25">
      <c r="A4" s="431" t="s">
        <v>63</v>
      </c>
      <c r="B4" s="432"/>
      <c r="C4" s="432"/>
      <c r="D4" s="432"/>
      <c r="E4" s="433"/>
      <c r="F4" s="5"/>
      <c r="G4" s="40"/>
    </row>
    <row r="5" spans="1:7" ht="21.75">
      <c r="A5" s="223" t="s">
        <v>58</v>
      </c>
      <c r="B5" s="208">
        <v>13000000</v>
      </c>
      <c r="C5" s="37"/>
      <c r="D5" s="37" t="s">
        <v>10</v>
      </c>
      <c r="E5" s="222">
        <v>10212856</v>
      </c>
      <c r="F5" s="33"/>
      <c r="G5" s="218"/>
    </row>
    <row r="6" spans="1:7" ht="21.75">
      <c r="A6" s="221" t="s">
        <v>6</v>
      </c>
      <c r="B6" s="208">
        <v>1256.0839999999989</v>
      </c>
      <c r="C6" s="39"/>
      <c r="D6" s="37" t="s">
        <v>148</v>
      </c>
      <c r="E6" s="222">
        <v>59553</v>
      </c>
      <c r="F6" s="7"/>
      <c r="G6" s="256"/>
    </row>
    <row r="7" spans="1:7" ht="21.75">
      <c r="A7" s="223"/>
      <c r="B7" s="208"/>
      <c r="C7" s="39"/>
      <c r="D7" s="37" t="s">
        <v>64</v>
      </c>
      <c r="E7" s="222">
        <v>187885.08400000073</v>
      </c>
      <c r="F7" s="7"/>
      <c r="G7" s="255"/>
    </row>
    <row r="8" spans="1:7" ht="21.75">
      <c r="A8" s="221"/>
      <c r="B8" s="208"/>
      <c r="C8" s="37"/>
      <c r="D8" s="301"/>
      <c r="E8" s="222"/>
      <c r="F8" s="7"/>
      <c r="G8" s="205"/>
    </row>
    <row r="9" spans="1:7" ht="23.25">
      <c r="A9" s="221" t="s">
        <v>81</v>
      </c>
      <c r="B9" s="208">
        <v>7081</v>
      </c>
      <c r="C9" s="38"/>
      <c r="D9" s="301" t="s">
        <v>11</v>
      </c>
      <c r="E9" s="293">
        <v>4797221</v>
      </c>
      <c r="F9" s="7"/>
      <c r="G9" s="206"/>
    </row>
    <row r="10" spans="1:7" ht="23.25">
      <c r="A10" s="221" t="s">
        <v>159</v>
      </c>
      <c r="B10" s="208">
        <v>0</v>
      </c>
      <c r="C10" s="38"/>
      <c r="D10" s="301" t="s">
        <v>126</v>
      </c>
      <c r="E10" s="293">
        <v>-2307540</v>
      </c>
      <c r="F10" s="7"/>
      <c r="G10" s="205"/>
    </row>
    <row r="11" spans="1:7" ht="21.75">
      <c r="A11" s="375" t="s">
        <v>91</v>
      </c>
      <c r="B11" s="376">
        <f>B6-B9-B10</f>
        <v>-5824.9160000000011</v>
      </c>
      <c r="C11" s="38"/>
      <c r="D11" s="37" t="s">
        <v>96</v>
      </c>
      <c r="E11" s="224">
        <v>44200</v>
      </c>
      <c r="F11" s="7"/>
      <c r="G11" s="205"/>
    </row>
    <row r="12" spans="1:7" ht="21.75">
      <c r="A12" s="223"/>
      <c r="B12" s="208"/>
      <c r="C12" s="38"/>
      <c r="D12" s="37"/>
      <c r="E12" s="224"/>
      <c r="F12" s="7" t="s">
        <v>39</v>
      </c>
      <c r="G12" s="205"/>
    </row>
    <row r="13" spans="1:7" s="235" customFormat="1" ht="21.75">
      <c r="A13" s="223"/>
      <c r="B13" s="208"/>
      <c r="C13" s="38"/>
      <c r="D13" s="274"/>
      <c r="E13" s="275"/>
      <c r="F13" s="7"/>
      <c r="G13" s="205"/>
    </row>
    <row r="14" spans="1:7" ht="21.75">
      <c r="A14" s="223"/>
      <c r="B14" s="208"/>
      <c r="C14" s="38"/>
      <c r="D14" s="274"/>
      <c r="E14" s="275"/>
      <c r="F14" s="7"/>
      <c r="G14" s="230" t="s">
        <v>12</v>
      </c>
    </row>
    <row r="15" spans="1:7" ht="21.75">
      <c r="A15" s="223"/>
      <c r="B15" s="208"/>
      <c r="C15" s="38"/>
      <c r="D15" s="274"/>
      <c r="E15" s="275"/>
      <c r="F15" s="7"/>
      <c r="G15" s="231"/>
    </row>
    <row r="16" spans="1:7" ht="21.75">
      <c r="A16" s="223"/>
      <c r="B16" s="208"/>
      <c r="C16" s="38"/>
      <c r="D16" s="274"/>
      <c r="E16" s="275"/>
      <c r="F16" s="5"/>
      <c r="G16" s="12"/>
    </row>
    <row r="17" spans="1:7" ht="21.75">
      <c r="A17" s="221" t="s">
        <v>5</v>
      </c>
      <c r="B17" s="209">
        <f>B5+B11</f>
        <v>12994175.084000001</v>
      </c>
      <c r="C17" s="38"/>
      <c r="D17" s="38" t="s">
        <v>7</v>
      </c>
      <c r="E17" s="224">
        <f>SUM(E5:E16)</f>
        <v>12994175.084000001</v>
      </c>
      <c r="F17" s="5"/>
      <c r="G17" s="103">
        <f>B17-E17</f>
        <v>0</v>
      </c>
    </row>
    <row r="18" spans="1:7" ht="21.75">
      <c r="A18" s="221"/>
      <c r="B18" s="220" t="s">
        <v>12</v>
      </c>
      <c r="C18" s="38"/>
      <c r="D18" s="38"/>
      <c r="E18" s="225"/>
      <c r="F18" s="5"/>
      <c r="G18" s="9"/>
    </row>
    <row r="19" spans="1:7" ht="23.25" thickBot="1">
      <c r="A19" s="425" t="s">
        <v>13</v>
      </c>
      <c r="B19" s="426"/>
      <c r="C19" s="426"/>
      <c r="D19" s="426"/>
      <c r="E19" s="427"/>
      <c r="F19" s="5"/>
      <c r="G19" s="8"/>
    </row>
    <row r="20" spans="1:7" ht="21.75" customHeight="1">
      <c r="A20" s="291" t="s">
        <v>111</v>
      </c>
      <c r="B20" s="292">
        <v>590810</v>
      </c>
      <c r="C20" s="228"/>
      <c r="D20" s="236" t="s">
        <v>108</v>
      </c>
      <c r="E20" s="237">
        <v>501262</v>
      </c>
      <c r="F20" s="5"/>
      <c r="G20" s="16"/>
    </row>
    <row r="21" spans="1:7" ht="21.75" customHeight="1">
      <c r="A21" s="227" t="s">
        <v>167</v>
      </c>
      <c r="B21" s="111">
        <v>50000</v>
      </c>
      <c r="C21" s="37"/>
      <c r="D21" s="217" t="s">
        <v>106</v>
      </c>
      <c r="E21" s="226">
        <v>370663</v>
      </c>
      <c r="G21" s="17"/>
    </row>
    <row r="22" spans="1:7" ht="21.75" customHeight="1">
      <c r="A22" s="227" t="s">
        <v>132</v>
      </c>
      <c r="B22" s="111">
        <v>113000</v>
      </c>
      <c r="C22" s="37"/>
      <c r="D22" s="217" t="s">
        <v>107</v>
      </c>
      <c r="E22" s="226">
        <v>177420</v>
      </c>
    </row>
    <row r="23" spans="1:7" ht="21.75" customHeight="1">
      <c r="A23" s="227" t="s">
        <v>162</v>
      </c>
      <c r="B23" s="111">
        <v>39000</v>
      </c>
      <c r="C23" s="37"/>
      <c r="D23" s="217" t="s">
        <v>109</v>
      </c>
      <c r="E23" s="226">
        <v>452619</v>
      </c>
    </row>
    <row r="24" spans="1:7" ht="21.75" customHeight="1">
      <c r="A24" s="227" t="s">
        <v>174</v>
      </c>
      <c r="B24" s="111">
        <v>10000</v>
      </c>
      <c r="C24" s="37"/>
      <c r="D24" s="272" t="s">
        <v>110</v>
      </c>
      <c r="E24" s="273">
        <v>387355</v>
      </c>
    </row>
    <row r="25" spans="1:7" ht="21.75">
      <c r="A25" s="227" t="s">
        <v>113</v>
      </c>
      <c r="B25" s="111">
        <v>85100</v>
      </c>
      <c r="C25" s="112"/>
      <c r="D25" s="217" t="s">
        <v>153</v>
      </c>
      <c r="E25" s="226">
        <v>60000</v>
      </c>
    </row>
    <row r="26" spans="1:7" ht="21.75">
      <c r="A26" s="371" t="s">
        <v>168</v>
      </c>
      <c r="B26" s="372">
        <v>145300</v>
      </c>
      <c r="C26" s="298"/>
      <c r="D26" s="299" t="s">
        <v>152</v>
      </c>
      <c r="E26" s="300">
        <v>110000</v>
      </c>
    </row>
    <row r="27" spans="1:7" s="235" customFormat="1" ht="21.75">
      <c r="A27" s="296" t="s">
        <v>198</v>
      </c>
      <c r="B27" s="297">
        <v>48645</v>
      </c>
      <c r="C27" s="298"/>
      <c r="D27" s="299" t="s">
        <v>128</v>
      </c>
      <c r="E27" s="300">
        <v>78918</v>
      </c>
    </row>
    <row r="28" spans="1:7" ht="20.100000000000001" customHeight="1">
      <c r="A28" s="227" t="s">
        <v>119</v>
      </c>
      <c r="B28" s="111">
        <v>105401</v>
      </c>
      <c r="C28" s="112"/>
      <c r="D28" s="217" t="s">
        <v>164</v>
      </c>
      <c r="E28" s="226">
        <v>90252</v>
      </c>
    </row>
    <row r="29" spans="1:7" ht="20.100000000000001" customHeight="1">
      <c r="A29" s="227" t="s">
        <v>122</v>
      </c>
      <c r="B29" s="111">
        <v>188695</v>
      </c>
      <c r="C29" s="112"/>
      <c r="D29" s="217" t="s">
        <v>204</v>
      </c>
      <c r="E29" s="226">
        <v>16000</v>
      </c>
    </row>
    <row r="30" spans="1:7" s="235" customFormat="1" ht="20.100000000000001" customHeight="1">
      <c r="A30" s="296" t="s">
        <v>237</v>
      </c>
      <c r="B30" s="297">
        <v>14000</v>
      </c>
      <c r="C30" s="298"/>
      <c r="D30" s="299" t="s">
        <v>123</v>
      </c>
      <c r="E30" s="300">
        <v>345407</v>
      </c>
    </row>
    <row r="31" spans="1:7" ht="21.75">
      <c r="A31" s="296" t="s">
        <v>238</v>
      </c>
      <c r="B31" s="297">
        <v>15000</v>
      </c>
      <c r="C31" s="5"/>
      <c r="D31" s="299" t="s">
        <v>129</v>
      </c>
      <c r="E31" s="300">
        <v>104712</v>
      </c>
    </row>
    <row r="32" spans="1:7" ht="21.75">
      <c r="A32" s="227" t="s">
        <v>112</v>
      </c>
      <c r="B32" s="111">
        <v>315684</v>
      </c>
      <c r="C32" s="112"/>
      <c r="D32" s="217" t="s">
        <v>137</v>
      </c>
      <c r="E32" s="226">
        <v>24800</v>
      </c>
    </row>
    <row r="33" spans="1:5" ht="22.5" thickBot="1">
      <c r="A33" s="328" t="s">
        <v>121</v>
      </c>
      <c r="B33" s="329">
        <v>172098</v>
      </c>
      <c r="C33" s="351"/>
      <c r="D33" s="330" t="s">
        <v>104</v>
      </c>
      <c r="E33" s="331">
        <v>106250</v>
      </c>
    </row>
    <row r="34" spans="1:5" ht="21.75">
      <c r="A34" s="334"/>
      <c r="B34" s="335"/>
      <c r="C34" s="5"/>
      <c r="D34" s="337"/>
      <c r="E34" s="338"/>
    </row>
    <row r="35" spans="1:5" ht="21.75">
      <c r="A35" s="334"/>
      <c r="B35" s="335"/>
      <c r="C35" s="5"/>
      <c r="D35" s="337"/>
      <c r="E35" s="338"/>
    </row>
    <row r="36" spans="1:5" ht="21.75">
      <c r="A36" s="334"/>
      <c r="B36" s="335"/>
      <c r="C36" s="336"/>
      <c r="D36" s="337"/>
      <c r="E36" s="338"/>
    </row>
    <row r="37" spans="1:5" ht="21.75">
      <c r="A37" s="334"/>
      <c r="B37" s="335"/>
      <c r="C37" s="336"/>
      <c r="D37" s="337"/>
      <c r="E37" s="338"/>
    </row>
    <row r="38" spans="1:5" ht="21.75">
      <c r="A38" s="334"/>
      <c r="B38" s="335"/>
      <c r="C38" s="336"/>
      <c r="D38" s="337"/>
      <c r="E38" s="338"/>
    </row>
    <row r="39" spans="1:5">
      <c r="A39" s="7"/>
      <c r="B39" s="332"/>
      <c r="C39" s="7"/>
      <c r="D39" s="333"/>
      <c r="E39" s="339"/>
    </row>
    <row r="40" spans="1:5">
      <c r="A40" s="7"/>
      <c r="B40" s="332"/>
      <c r="C40" s="7"/>
      <c r="D40" s="333"/>
      <c r="E40" s="339"/>
    </row>
    <row r="41" spans="1:5">
      <c r="A41" s="7"/>
      <c r="B41" s="332"/>
      <c r="C41" s="7"/>
      <c r="D41" s="333"/>
      <c r="E41" s="339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A21:B33">
    <sortCondition ref="A20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J12" sqref="J1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34" t="s">
        <v>99</v>
      </c>
      <c r="B1" s="435"/>
      <c r="C1" s="381">
        <f>C73</f>
        <v>44200</v>
      </c>
      <c r="D1" s="233"/>
      <c r="E1" s="232"/>
    </row>
    <row r="2" spans="1:8" ht="15">
      <c r="A2" s="232"/>
      <c r="B2" s="232"/>
      <c r="C2" s="232"/>
      <c r="D2" s="232"/>
      <c r="E2" s="232"/>
      <c r="F2" s="321" t="s">
        <v>227</v>
      </c>
      <c r="G2" s="322">
        <v>213500</v>
      </c>
      <c r="H2" s="323"/>
    </row>
    <row r="3" spans="1:8" ht="15">
      <c r="A3" s="219" t="s">
        <v>71</v>
      </c>
      <c r="B3" s="219" t="s">
        <v>72</v>
      </c>
      <c r="C3" s="219" t="s">
        <v>36</v>
      </c>
      <c r="D3" s="219" t="s">
        <v>85</v>
      </c>
      <c r="F3" s="306"/>
      <c r="G3" s="277"/>
      <c r="H3" s="307"/>
    </row>
    <row r="4" spans="1:8">
      <c r="A4" s="24" t="s">
        <v>225</v>
      </c>
      <c r="B4" s="24" t="s">
        <v>230</v>
      </c>
      <c r="C4" s="374">
        <v>20600</v>
      </c>
      <c r="D4" s="24"/>
      <c r="E4" s="59"/>
      <c r="F4" s="324"/>
      <c r="G4" s="320"/>
      <c r="H4" s="325"/>
    </row>
    <row r="5" spans="1:8" ht="15">
      <c r="A5" s="24" t="s">
        <v>231</v>
      </c>
      <c r="B5" s="24" t="s">
        <v>230</v>
      </c>
      <c r="C5" s="378">
        <v>15100</v>
      </c>
      <c r="D5" s="24"/>
      <c r="E5" s="59"/>
      <c r="F5" s="306"/>
      <c r="G5" s="277"/>
      <c r="H5" s="307"/>
    </row>
    <row r="6" spans="1:8" ht="15">
      <c r="A6" s="24" t="s">
        <v>233</v>
      </c>
      <c r="B6" s="24" t="s">
        <v>230</v>
      </c>
      <c r="C6" s="380">
        <v>8500</v>
      </c>
      <c r="D6" s="24"/>
      <c r="E6" s="59"/>
      <c r="F6" s="306"/>
      <c r="G6" s="277"/>
      <c r="H6" s="307"/>
    </row>
    <row r="7" spans="1:8" ht="15">
      <c r="A7" s="24"/>
      <c r="B7" s="24"/>
      <c r="C7" s="374"/>
      <c r="D7" s="24"/>
      <c r="E7" s="59"/>
      <c r="F7" s="306"/>
      <c r="G7" s="277"/>
      <c r="H7" s="307"/>
    </row>
    <row r="8" spans="1:8" ht="15">
      <c r="A8" s="24"/>
      <c r="B8" s="24"/>
      <c r="C8" s="374"/>
      <c r="D8" s="24"/>
      <c r="E8" s="59"/>
      <c r="F8" s="306"/>
      <c r="G8" s="277"/>
      <c r="H8" s="307"/>
    </row>
    <row r="9" spans="1:8" ht="15">
      <c r="A9" s="24"/>
      <c r="B9" s="24"/>
      <c r="C9" s="374"/>
      <c r="D9" s="24"/>
      <c r="E9" s="59"/>
      <c r="F9" s="306"/>
      <c r="G9" s="277"/>
      <c r="H9" s="307"/>
    </row>
    <row r="10" spans="1:8" ht="15">
      <c r="A10" s="24"/>
      <c r="B10" s="24"/>
      <c r="C10" s="374"/>
      <c r="D10" s="24"/>
      <c r="E10" s="59"/>
      <c r="F10" s="308" t="s">
        <v>102</v>
      </c>
      <c r="G10" s="278">
        <f>SUM(G2:G9)</f>
        <v>213500</v>
      </c>
      <c r="H10" s="309"/>
    </row>
    <row r="11" spans="1:8">
      <c r="A11" s="24"/>
      <c r="B11" s="24"/>
      <c r="C11" s="374"/>
      <c r="D11" s="24"/>
      <c r="E11" s="59"/>
      <c r="F11" s="310" t="s">
        <v>229</v>
      </c>
      <c r="G11" s="280">
        <v>480500</v>
      </c>
      <c r="H11" s="311" t="s">
        <v>222</v>
      </c>
    </row>
    <row r="12" spans="1:8">
      <c r="A12" s="24"/>
      <c r="B12" s="24"/>
      <c r="C12" s="374"/>
      <c r="D12" s="24"/>
      <c r="E12" s="59"/>
      <c r="F12" s="310" t="s">
        <v>241</v>
      </c>
      <c r="G12" s="280">
        <v>213500</v>
      </c>
      <c r="H12" s="311" t="s">
        <v>240</v>
      </c>
    </row>
    <row r="13" spans="1:8" ht="15.75" thickBot="1">
      <c r="A13" s="24"/>
      <c r="B13" s="24"/>
      <c r="C13" s="374"/>
      <c r="D13" s="24"/>
      <c r="E13" s="59"/>
      <c r="F13" s="312" t="s">
        <v>239</v>
      </c>
      <c r="G13" s="313">
        <f>G11-G12</f>
        <v>267000</v>
      </c>
      <c r="H13" s="314"/>
    </row>
    <row r="14" spans="1:8" ht="13.5" thickBot="1">
      <c r="A14" s="24"/>
      <c r="B14" s="24"/>
      <c r="C14" s="374"/>
      <c r="D14" s="24"/>
      <c r="E14" s="59"/>
    </row>
    <row r="15" spans="1:8" ht="15.75">
      <c r="A15" s="24"/>
      <c r="B15" s="24"/>
      <c r="C15" s="374"/>
      <c r="D15" s="24"/>
      <c r="E15" s="59"/>
      <c r="F15" s="441" t="s">
        <v>228</v>
      </c>
      <c r="G15" s="442"/>
      <c r="H15" s="443"/>
    </row>
    <row r="16" spans="1:8" ht="14.25">
      <c r="A16" s="24"/>
      <c r="B16" s="24"/>
      <c r="C16" s="374"/>
      <c r="D16" s="24"/>
      <c r="E16" s="59"/>
      <c r="F16" s="438" t="s">
        <v>154</v>
      </c>
      <c r="G16" s="439"/>
      <c r="H16" s="440"/>
    </row>
    <row r="17" spans="1:8">
      <c r="A17" s="24"/>
      <c r="B17" s="24"/>
      <c r="C17" s="374"/>
      <c r="D17" s="24"/>
      <c r="E17" s="204"/>
      <c r="F17" s="349"/>
      <c r="G17" s="354"/>
      <c r="H17" s="350"/>
    </row>
    <row r="18" spans="1:8">
      <c r="A18" s="24"/>
      <c r="B18" s="24"/>
      <c r="C18" s="374"/>
      <c r="D18" s="24"/>
      <c r="E18" s="204"/>
      <c r="F18" s="340"/>
      <c r="G18" s="280"/>
      <c r="H18" s="341"/>
    </row>
    <row r="19" spans="1:8">
      <c r="A19" s="24"/>
      <c r="B19" s="24"/>
      <c r="C19" s="374"/>
      <c r="D19" s="24"/>
      <c r="E19" s="204"/>
      <c r="F19" s="340"/>
      <c r="G19" s="280"/>
      <c r="H19" s="341"/>
    </row>
    <row r="20" spans="1:8">
      <c r="A20" s="24"/>
      <c r="B20" s="24"/>
      <c r="C20" s="374"/>
      <c r="D20" s="24"/>
      <c r="E20" s="204"/>
      <c r="F20" s="340"/>
      <c r="G20" s="354"/>
      <c r="H20" s="350"/>
    </row>
    <row r="21" spans="1:8">
      <c r="A21" s="24"/>
      <c r="B21" s="24"/>
      <c r="C21" s="374"/>
      <c r="D21" s="24"/>
      <c r="E21" s="204"/>
      <c r="F21" s="349"/>
      <c r="G21" s="280"/>
      <c r="H21" s="341"/>
    </row>
    <row r="22" spans="1:8">
      <c r="A22" s="24"/>
      <c r="B22" s="24"/>
      <c r="C22" s="374"/>
      <c r="D22" s="24"/>
      <c r="E22" s="204"/>
      <c r="F22" s="340"/>
      <c r="G22" s="370"/>
      <c r="H22" s="350"/>
    </row>
    <row r="23" spans="1:8">
      <c r="A23" s="24"/>
      <c r="B23" s="24"/>
      <c r="C23" s="374"/>
      <c r="D23" s="24"/>
      <c r="E23" s="204"/>
      <c r="F23" s="349"/>
      <c r="G23" s="354"/>
      <c r="H23" s="350"/>
    </row>
    <row r="24" spans="1:8">
      <c r="A24" s="24"/>
      <c r="B24" s="24"/>
      <c r="C24" s="374"/>
      <c r="D24" s="24"/>
      <c r="E24" s="204"/>
      <c r="F24" s="340"/>
      <c r="G24" s="280"/>
      <c r="H24" s="341"/>
    </row>
    <row r="25" spans="1:8">
      <c r="A25" s="24"/>
      <c r="B25" s="24"/>
      <c r="C25" s="374"/>
      <c r="D25" s="24"/>
      <c r="E25" s="204"/>
      <c r="F25" s="340"/>
      <c r="G25" s="280"/>
      <c r="H25" s="311"/>
    </row>
    <row r="26" spans="1:8">
      <c r="A26" s="24"/>
      <c r="B26" s="24"/>
      <c r="C26" s="374"/>
      <c r="D26" s="24"/>
      <c r="E26" s="204"/>
      <c r="F26" s="340"/>
      <c r="G26" s="280"/>
      <c r="H26" s="311"/>
    </row>
    <row r="27" spans="1:8">
      <c r="A27" s="24"/>
      <c r="B27" s="24"/>
      <c r="C27" s="374"/>
      <c r="D27" s="24"/>
      <c r="E27" s="204"/>
      <c r="F27" s="340"/>
      <c r="G27" s="280"/>
      <c r="H27" s="341"/>
    </row>
    <row r="28" spans="1:8">
      <c r="A28" s="24"/>
      <c r="B28" s="24"/>
      <c r="C28" s="374"/>
      <c r="D28" s="24"/>
      <c r="E28" s="204"/>
      <c r="F28" s="340"/>
      <c r="G28" s="280"/>
      <c r="H28" s="341"/>
    </row>
    <row r="29" spans="1:8">
      <c r="A29" s="24"/>
      <c r="B29" s="24"/>
      <c r="C29" s="374"/>
      <c r="D29" s="24"/>
      <c r="E29" s="204"/>
      <c r="F29" s="340"/>
      <c r="G29" s="280"/>
      <c r="H29" s="341"/>
    </row>
    <row r="30" spans="1:8">
      <c r="A30" s="24"/>
      <c r="B30" s="24"/>
      <c r="C30" s="374"/>
      <c r="D30" s="24"/>
      <c r="E30" s="204"/>
      <c r="F30" s="367"/>
      <c r="G30" s="368"/>
      <c r="H30" s="369"/>
    </row>
    <row r="31" spans="1:8">
      <c r="A31" s="24"/>
      <c r="B31" s="24"/>
      <c r="C31" s="374"/>
      <c r="D31" s="24"/>
      <c r="E31" s="204"/>
      <c r="F31" s="342"/>
      <c r="G31" s="303"/>
      <c r="H31" s="343"/>
    </row>
    <row r="32" spans="1:8">
      <c r="A32" s="24"/>
      <c r="B32" s="24"/>
      <c r="C32" s="374"/>
      <c r="D32" s="24"/>
      <c r="E32" s="204"/>
      <c r="F32" s="344"/>
      <c r="G32" s="303"/>
      <c r="H32" s="345"/>
    </row>
    <row r="33" spans="1:8">
      <c r="A33" s="24"/>
      <c r="B33" s="24"/>
      <c r="C33" s="374"/>
      <c r="D33" s="24"/>
      <c r="E33" s="204"/>
      <c r="F33" s="344"/>
      <c r="G33" s="303"/>
      <c r="H33" s="345"/>
    </row>
    <row r="34" spans="1:8" ht="15.75" thickBot="1">
      <c r="A34" s="24"/>
      <c r="B34" s="24"/>
      <c r="C34" s="374"/>
      <c r="D34" s="24"/>
      <c r="E34" s="204"/>
      <c r="F34" s="346" t="s">
        <v>130</v>
      </c>
      <c r="G34" s="347">
        <f>SUM(G17:G33)</f>
        <v>0</v>
      </c>
      <c r="H34" s="348"/>
    </row>
    <row r="35" spans="1:8">
      <c r="A35" s="24"/>
      <c r="B35" s="24"/>
      <c r="C35" s="374"/>
      <c r="D35" s="24"/>
      <c r="E35" s="59"/>
    </row>
    <row r="36" spans="1:8">
      <c r="A36" s="24"/>
      <c r="B36" s="24"/>
      <c r="C36" s="374"/>
      <c r="D36" s="24"/>
      <c r="E36" s="204"/>
    </row>
    <row r="37" spans="1:8" ht="13.5" thickBot="1">
      <c r="A37" s="24"/>
      <c r="B37" s="24"/>
      <c r="C37" s="374"/>
      <c r="D37" s="24"/>
      <c r="E37" s="59"/>
    </row>
    <row r="38" spans="1:8" ht="15.75">
      <c r="A38" s="24"/>
      <c r="B38" s="24"/>
      <c r="C38" s="374"/>
      <c r="D38" s="24"/>
      <c r="E38" s="204"/>
      <c r="F38" s="441" t="s">
        <v>201</v>
      </c>
      <c r="G38" s="442"/>
      <c r="H38" s="443"/>
    </row>
    <row r="39" spans="1:8" ht="14.25">
      <c r="A39" s="24"/>
      <c r="B39" s="24"/>
      <c r="C39" s="374"/>
      <c r="D39" s="24"/>
      <c r="E39" s="204"/>
      <c r="F39" s="438" t="s">
        <v>154</v>
      </c>
      <c r="G39" s="439"/>
      <c r="H39" s="440"/>
    </row>
    <row r="40" spans="1:8">
      <c r="A40" s="24"/>
      <c r="B40" s="24"/>
      <c r="C40" s="374"/>
      <c r="D40" s="24"/>
      <c r="E40" s="204"/>
      <c r="F40" s="349" t="s">
        <v>97</v>
      </c>
      <c r="G40" s="373">
        <v>5400</v>
      </c>
      <c r="H40" s="350" t="s">
        <v>200</v>
      </c>
    </row>
    <row r="41" spans="1:8">
      <c r="A41" s="24"/>
      <c r="B41" s="24"/>
      <c r="C41" s="374"/>
      <c r="D41" s="24"/>
      <c r="E41" s="204"/>
      <c r="F41" s="340" t="s">
        <v>98</v>
      </c>
      <c r="G41" s="280">
        <v>57400</v>
      </c>
      <c r="H41" s="341" t="s">
        <v>200</v>
      </c>
    </row>
    <row r="42" spans="1:8">
      <c r="A42" s="24"/>
      <c r="B42" s="24"/>
      <c r="C42" s="374"/>
      <c r="D42" s="24"/>
      <c r="E42" s="204"/>
      <c r="F42" s="340" t="s">
        <v>98</v>
      </c>
      <c r="G42" s="280">
        <v>40200</v>
      </c>
      <c r="H42" s="341" t="s">
        <v>203</v>
      </c>
    </row>
    <row r="43" spans="1:8">
      <c r="A43" s="24"/>
      <c r="B43" s="24"/>
      <c r="C43" s="374"/>
      <c r="D43" s="24"/>
      <c r="E43" s="268"/>
      <c r="F43" s="340" t="s">
        <v>98</v>
      </c>
      <c r="G43" s="373">
        <v>6400</v>
      </c>
      <c r="H43" s="350" t="s">
        <v>207</v>
      </c>
    </row>
    <row r="44" spans="1:8">
      <c r="A44" s="24"/>
      <c r="B44" s="24"/>
      <c r="C44" s="374"/>
      <c r="D44" s="24"/>
      <c r="E44" s="268"/>
      <c r="F44" s="349" t="s">
        <v>97</v>
      </c>
      <c r="G44" s="280">
        <v>28400</v>
      </c>
      <c r="H44" s="341" t="s">
        <v>207</v>
      </c>
    </row>
    <row r="45" spans="1:8">
      <c r="A45" s="24"/>
      <c r="B45" s="24"/>
      <c r="C45" s="374"/>
      <c r="D45" s="24"/>
      <c r="E45" s="268"/>
      <c r="F45" s="340" t="s">
        <v>98</v>
      </c>
      <c r="G45" s="373">
        <v>2600</v>
      </c>
      <c r="H45" s="350" t="s">
        <v>222</v>
      </c>
    </row>
    <row r="46" spans="1:8">
      <c r="A46" s="24"/>
      <c r="B46" s="24"/>
      <c r="C46" s="374"/>
      <c r="D46" s="24"/>
      <c r="E46" s="268"/>
      <c r="F46" s="349" t="s">
        <v>97</v>
      </c>
      <c r="G46" s="280">
        <v>3600</v>
      </c>
      <c r="H46" s="341" t="s">
        <v>231</v>
      </c>
    </row>
    <row r="47" spans="1:8">
      <c r="A47" s="24"/>
      <c r="B47" s="24"/>
      <c r="C47" s="374"/>
      <c r="D47" s="24"/>
      <c r="E47" s="268"/>
      <c r="F47" s="340" t="s">
        <v>98</v>
      </c>
      <c r="G47" s="379">
        <v>1000</v>
      </c>
      <c r="H47" s="350" t="s">
        <v>233</v>
      </c>
    </row>
    <row r="48" spans="1:8">
      <c r="A48" s="24"/>
      <c r="B48" s="24"/>
      <c r="C48" s="374"/>
      <c r="D48" s="24"/>
      <c r="E48" s="268"/>
      <c r="F48" s="340"/>
      <c r="G48" s="280" t="s">
        <v>12</v>
      </c>
      <c r="H48" s="311"/>
    </row>
    <row r="49" spans="1:8">
      <c r="A49" s="24"/>
      <c r="B49" s="24"/>
      <c r="C49" s="374"/>
      <c r="D49" s="24"/>
      <c r="E49" s="268"/>
      <c r="F49" s="340"/>
      <c r="G49" s="280"/>
      <c r="H49" s="311" t="s">
        <v>12</v>
      </c>
    </row>
    <row r="50" spans="1:8">
      <c r="A50" s="24"/>
      <c r="B50" s="24"/>
      <c r="C50" s="374"/>
      <c r="D50" s="24"/>
      <c r="E50" s="268"/>
      <c r="F50" s="340"/>
      <c r="G50" s="280"/>
      <c r="H50" s="341"/>
    </row>
    <row r="51" spans="1:8">
      <c r="A51" s="24"/>
      <c r="B51" s="24"/>
      <c r="C51" s="374"/>
      <c r="D51" s="24"/>
      <c r="E51" s="268"/>
      <c r="F51" s="340"/>
      <c r="G51" s="280"/>
      <c r="H51" s="341"/>
    </row>
    <row r="52" spans="1:8">
      <c r="A52" s="24"/>
      <c r="B52" s="24"/>
      <c r="C52" s="374"/>
      <c r="D52" s="24"/>
      <c r="E52" s="268"/>
      <c r="F52" s="340"/>
      <c r="G52" s="280"/>
      <c r="H52" s="341"/>
    </row>
    <row r="53" spans="1:8">
      <c r="A53" s="24"/>
      <c r="B53" s="24"/>
      <c r="C53" s="279"/>
      <c r="D53" s="24"/>
      <c r="E53" s="268"/>
      <c r="F53" s="367" t="s">
        <v>220</v>
      </c>
      <c r="G53" s="368">
        <v>21600</v>
      </c>
      <c r="H53" s="369"/>
    </row>
    <row r="54" spans="1:8">
      <c r="A54" s="24"/>
      <c r="B54" s="24"/>
      <c r="C54" s="279"/>
      <c r="D54" s="24"/>
      <c r="E54" s="268"/>
      <c r="F54" s="342" t="s">
        <v>221</v>
      </c>
      <c r="G54" s="303">
        <v>13000</v>
      </c>
      <c r="H54" s="343" t="s">
        <v>202</v>
      </c>
    </row>
    <row r="55" spans="1:8">
      <c r="A55" s="24"/>
      <c r="B55" s="24"/>
      <c r="C55" s="279"/>
      <c r="D55" s="24"/>
      <c r="E55" s="268"/>
      <c r="F55" s="344" t="s">
        <v>155</v>
      </c>
      <c r="G55" s="303">
        <v>115900</v>
      </c>
      <c r="H55" s="345" t="s">
        <v>202</v>
      </c>
    </row>
    <row r="56" spans="1:8">
      <c r="A56" s="24"/>
      <c r="B56" s="24"/>
      <c r="C56" s="279"/>
      <c r="D56" s="24"/>
      <c r="E56" s="268"/>
      <c r="F56" s="344" t="s">
        <v>156</v>
      </c>
      <c r="G56" s="303">
        <v>11000</v>
      </c>
      <c r="H56" s="345" t="s">
        <v>202</v>
      </c>
    </row>
    <row r="57" spans="1:8" ht="15.75" thickBot="1">
      <c r="A57" s="24"/>
      <c r="B57" s="24"/>
      <c r="C57" s="279"/>
      <c r="D57" s="24"/>
      <c r="E57" s="268"/>
      <c r="F57" s="346" t="s">
        <v>130</v>
      </c>
      <c r="G57" s="347">
        <f>SUM(G40:G56)</f>
        <v>306500</v>
      </c>
      <c r="H57" s="348"/>
    </row>
    <row r="58" spans="1:8">
      <c r="A58" s="24"/>
      <c r="B58" s="24"/>
      <c r="C58" s="279"/>
      <c r="D58" s="24"/>
      <c r="E58" s="268"/>
    </row>
    <row r="59" spans="1:8">
      <c r="A59" s="24"/>
      <c r="B59" s="24"/>
      <c r="C59" s="279"/>
      <c r="D59" s="24"/>
      <c r="E59" s="268"/>
    </row>
    <row r="60" spans="1:8">
      <c r="A60" s="24"/>
      <c r="B60" s="24"/>
      <c r="C60" s="279"/>
      <c r="D60" s="24"/>
      <c r="E60" s="268"/>
    </row>
    <row r="61" spans="1:8">
      <c r="A61" s="24"/>
      <c r="B61" s="24"/>
      <c r="C61" s="279"/>
      <c r="D61" s="24"/>
      <c r="E61" s="268"/>
    </row>
    <row r="62" spans="1:8">
      <c r="A62" s="24"/>
      <c r="B62" s="24"/>
      <c r="C62" s="279"/>
      <c r="D62" s="24"/>
      <c r="E62" s="268"/>
    </row>
    <row r="63" spans="1:8">
      <c r="A63" s="24"/>
      <c r="B63" s="24"/>
      <c r="C63" s="279"/>
      <c r="D63" s="24"/>
      <c r="E63" s="268"/>
    </row>
    <row r="64" spans="1:8">
      <c r="A64" s="24"/>
      <c r="B64" s="24"/>
      <c r="C64" s="279"/>
      <c r="D64" s="24"/>
      <c r="E64" s="268"/>
    </row>
    <row r="65" spans="1:5">
      <c r="A65" s="24"/>
      <c r="B65" s="24"/>
      <c r="C65" s="279"/>
      <c r="D65" s="24"/>
      <c r="E65" s="268"/>
    </row>
    <row r="66" spans="1:5">
      <c r="A66" s="24"/>
      <c r="B66" s="24"/>
      <c r="C66" s="279"/>
      <c r="D66" s="24"/>
      <c r="E66" s="268"/>
    </row>
    <row r="67" spans="1:5">
      <c r="A67" s="24"/>
      <c r="B67" s="24"/>
      <c r="C67" s="279"/>
      <c r="D67" s="24"/>
      <c r="E67" s="268"/>
    </row>
    <row r="68" spans="1:5">
      <c r="A68" s="24"/>
      <c r="B68" s="24"/>
      <c r="C68" s="279"/>
      <c r="D68" s="24"/>
      <c r="E68" s="268"/>
    </row>
    <row r="69" spans="1:5">
      <c r="A69" s="24"/>
      <c r="B69" s="24"/>
      <c r="C69" s="279"/>
      <c r="D69" s="24"/>
      <c r="E69" s="268"/>
    </row>
    <row r="70" spans="1:5">
      <c r="A70" s="24"/>
      <c r="B70" s="24"/>
      <c r="C70" s="279"/>
      <c r="D70" s="24"/>
      <c r="E70" s="268"/>
    </row>
    <row r="71" spans="1:5">
      <c r="A71" s="24"/>
      <c r="B71" s="24"/>
      <c r="C71" s="279"/>
      <c r="D71" s="24"/>
      <c r="E71" s="268"/>
    </row>
    <row r="72" spans="1:5">
      <c r="A72" s="24"/>
      <c r="B72" s="24"/>
      <c r="C72" s="279"/>
      <c r="D72" s="24"/>
      <c r="E72" s="268"/>
    </row>
    <row r="73" spans="1:5">
      <c r="A73" s="436" t="s">
        <v>73</v>
      </c>
      <c r="B73" s="437"/>
      <c r="C73" s="253">
        <f>SUM(C4:C72)</f>
        <v>44200</v>
      </c>
      <c r="D73" s="254"/>
      <c r="E73" s="268"/>
    </row>
  </sheetData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2022-10-04T06:13:53Z</dcterms:modified>
</cp:coreProperties>
</file>