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2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19" l="1"/>
  <c r="E27" i="14" l="1"/>
  <c r="D91" i="14" l="1"/>
  <c r="G34" i="19" l="1"/>
  <c r="Q16" i="15" l="1"/>
  <c r="B11" i="10" l="1"/>
  <c r="B17" i="10" s="1"/>
  <c r="E17" i="10" l="1"/>
  <c r="G10" i="19" l="1"/>
  <c r="G13" i="19" s="1"/>
  <c r="L35" i="10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7" authorId="0" shapeId="0">
      <text>
        <r>
          <rPr>
            <b/>
            <sz val="9"/>
            <color indexed="81"/>
            <rFont val="Tahoma"/>
            <charset val="1"/>
          </rPr>
          <t xml:space="preserve">A04s Launcing
Cake=1500
Print=100
Tissue=40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<sst xmlns="http://schemas.openxmlformats.org/spreadsheetml/2006/main" count="532" uniqueCount="297">
  <si>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</si>
  <si>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</si>
  <si>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</si>
  <si>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</si>
  <si>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</si>
  <si>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</si>
  <si>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</si>
  <si>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</si>
  <si>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</si>
  <si>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</si>
  <si>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</si>
  <si>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</si>
  <si>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</si>
  <si>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</si>
  <si>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</si>
  <si>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</si>
  <si>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</si>
  <si>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</si>
  <si>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</si>
  <si>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</si>
  <si>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</si>
  <si>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</si>
  <si>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</si>
  <si>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</si>
  <si>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</si>
  <si>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</si>
  <si>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</si>
  <si>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</si>
  <si>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</si>
  <si>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</si>
  <si>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</si>
  <si>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</si>
  <si>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</si>
  <si>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</si>
  <si>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</si>
  <si>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</si>
  <si>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</si>
  <si>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</si>
  <si>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</si>
  <si>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</si>
  <si>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</si>
  <si>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</si>
  <si>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</si>
  <si>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</si>
  <si>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</si>
  <si>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</si>
  <si>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</si>
  <si>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</si>
  <si>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</si>
  <si>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</si>
  <si>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</si>
  <si>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</si>
  <si>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</si>
  <si>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</si>
  <si>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</si>
  <si>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</si>
  <si>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</si>
  <si>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</si>
  <si>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</si>
  <si>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</si>
  <si>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</si>
  <si>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</si>
  <si>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</si>
  <si>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</si>
  <si>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</si>
  <si>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</si>
  <si>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</si>
  <si>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</si>
  <si>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</si>
  <si>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</si>
  <si>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</si>
  <si>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</si>
  <si>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</si>
  <si>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</si>
  <si>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</si>
  <si>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</si>
  <si>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</si>
  <si>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</si>
  <si>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</si>
  <si>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</si>
  <si>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</si>
  <si>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</si>
  <si>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</si>
  <si>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</si>
  <si>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</si>
  <si>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</si>
  <si>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</si>
  <si>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</si>
  <si>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</si>
  <si>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</si>
  <si>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</si>
  <si>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</si>
  <si>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</si>
  <si>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</si>
  <si>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</si>
  <si>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</si>
  <si>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</si>
  <si>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</si>
  <si>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</si>
  <si>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</si>
  <si>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</si>
  <si>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</si>
  <si>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</si>
  <si>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</si>
  <si>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</si>
  <si>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</si>
  <si>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</si>
  <si>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</si>
  <si>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</si>
  <si>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</si>
  <si>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</si>
  <si>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</si>
  <si>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</si>
  <si>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</si>
  <si>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</si>
  <si>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</si>
  <si>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</si>
  <si>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</si>
  <si>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</si>
  <si>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</si>
  <si>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</si>
  <si>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</si>
  <si>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</si>
  <si>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</si>
  <si>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</si>
  <si>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</si>
  <si>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</si>
  <si>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</si>
  <si>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</si>
  <si>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</si>
  <si>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</si>
  <si>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</si>
  <si>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</si>
  <si>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</si>
  <si>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</si>
  <si>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</si>
  <si>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</si>
  <si>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</si>
  <si>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</si>
  <si>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</si>
  <si>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</si>
  <si>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</si>
  <si>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</si>
  <si>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</si>
  <si>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</si>
  <si>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</si>
  <si>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</si>
  <si>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</si>
  <si>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</si>
  <si>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</si>
  <si>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</si>
  <si>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</si>
  <si>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</si>
  <si>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</si>
  <si>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</si>
  <si>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</si>
  <si>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</si>
  <si>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</si>
  <si>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</si>
  <si>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</si>
  <si>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</si>
  <si>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</si>
  <si>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</si>
  <si>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</si>
  <si>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</si>
  <si>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</si>
  <si>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Multi Tecnology</t>
  </si>
  <si>
    <t>Exchange</t>
  </si>
  <si>
    <t>Exchange+Phone</t>
  </si>
  <si>
    <t>M12+C35</t>
  </si>
  <si>
    <t>Demo(A03core)</t>
  </si>
  <si>
    <t>Lalpur</t>
  </si>
  <si>
    <t>Rasel Telecom</t>
  </si>
  <si>
    <t>L=Rasel Telecom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</si>
  <si>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</si>
  <si>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</si>
  <si>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</si>
  <si>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</si>
  <si>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</si>
  <si>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</si>
  <si>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</si>
  <si>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</si>
  <si>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</si>
  <si>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</si>
  <si>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</si>
  <si>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</si>
  <si>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</si>
  <si>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</si>
  <si>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</si>
  <si>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</si>
  <si>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</si>
  <si>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</si>
  <si>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</si>
  <si>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</si>
  <si>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</si>
  <si>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Cash Back S22ultra Aug'22 Ledger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</si>
  <si>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</si>
  <si>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</si>
  <si>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</si>
  <si>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</si>
  <si>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</si>
  <si>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</si>
  <si>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</si>
  <si>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</si>
  <si>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</si>
  <si>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</si>
  <si>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</si>
  <si>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</si>
  <si>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</si>
  <si>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</si>
  <si>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</si>
  <si>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</si>
  <si>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</si>
  <si>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</si>
  <si>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</si>
  <si>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</si>
  <si>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</si>
  <si>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</si>
  <si>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</si>
  <si>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</si>
  <si>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</si>
  <si>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</si>
  <si>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</si>
  <si>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</si>
  <si>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Galaxy DOA A13(6+128)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</si>
  <si>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</si>
  <si>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</si>
  <si>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</si>
  <si>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</si>
  <si>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</si>
  <si>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</si>
  <si>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</si>
  <si>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</si>
  <si>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</si>
  <si>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</si>
  <si>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Rain Coat</t>
  </si>
  <si>
    <t>Extra Bill Aug BRM</t>
  </si>
  <si>
    <t>T.M Pabo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</si>
  <si>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</si>
  <si>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</si>
  <si>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</si>
  <si>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</si>
  <si>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</si>
  <si>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</si>
  <si>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</si>
  <si>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</si>
  <si>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</si>
  <si>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</si>
  <si>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</si>
  <si>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</si>
  <si>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</si>
  <si>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</si>
  <si>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</si>
  <si>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</si>
  <si>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</si>
  <si>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</si>
  <si>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</si>
  <si>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</si>
  <si>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</si>
  <si>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</si>
  <si>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</si>
  <si>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</si>
  <si>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</si>
  <si>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</si>
  <si>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</si>
  <si>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Infitaration Product Adj Due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</si>
  <si>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</si>
  <si>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</si>
  <si>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</si>
  <si>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</si>
  <si>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</si>
  <si>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</si>
  <si>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</si>
  <si>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</si>
  <si>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</si>
  <si>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</si>
  <si>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</si>
  <si>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</si>
  <si>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</si>
  <si>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</si>
  <si>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</si>
  <si>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</si>
  <si>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</si>
  <si>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</si>
  <si>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</si>
  <si>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</si>
  <si>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</si>
  <si>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</si>
  <si>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</si>
  <si>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</si>
  <si>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</si>
  <si>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</si>
  <si>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</si>
  <si>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N=Hirok(A13)</t>
  </si>
  <si>
    <t>Date:02.10.2022</t>
  </si>
  <si>
    <t>02.10.2022</t>
  </si>
  <si>
    <t>Brac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</si>
</sst>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8" fillId="42" borderId="17" xfId="0" applyFont="1" applyFill="1" applyBorder="1" applyAlignment="1">
      <alignment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4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0" fillId="0" borderId="2" xfId="0" applyFont="1" applyFill="1" applyBorder="1" applyAlignment="1">
      <alignment horizontal="center"/>
    </xf>
    <xf numFmtId="0" fontId="44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9" fillId="42" borderId="2" xfId="0" applyFont="1" applyFill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4" fillId="35" borderId="4" xfId="0" applyFont="1" applyFill="1" applyBorder="1" applyAlignment="1">
      <alignment horizontal="center" vertical="center"/>
    </xf>
    <xf numFmtId="0" fontId="44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4" fillId="35" borderId="54" xfId="0" applyFont="1" applyFill="1" applyBorder="1" applyAlignment="1">
      <alignment horizontal="center" vertical="center"/>
    </xf>
    <xf numFmtId="0" fontId="44" fillId="35" borderId="55" xfId="0" applyFont="1" applyFill="1" applyBorder="1" applyAlignment="1">
      <alignment horizontal="center" vertical="center"/>
    </xf>
    <xf numFmtId="0" fontId="44" fillId="35" borderId="56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4" fillId="47" borderId="54" xfId="0" applyFont="1" applyFill="1" applyBorder="1" applyAlignment="1">
      <alignment horizontal="center" vertical="center"/>
    </xf>
    <xf numFmtId="0" fontId="44" fillId="47" borderId="55" xfId="0" applyFont="1" applyFill="1" applyBorder="1" applyAlignment="1">
      <alignment horizontal="center" vertical="center"/>
    </xf>
    <xf numFmtId="0" fontId="44" fillId="47" borderId="5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5" fillId="42" borderId="4" xfId="0" applyFont="1" applyFill="1" applyBorder="1" applyAlignment="1">
      <alignment horizontal="center"/>
    </xf>
    <xf numFmtId="0" fontId="45" fillId="42" borderId="2" xfId="0" applyFont="1" applyFill="1" applyBorder="1" applyAlignment="1">
      <alignment horizontal="center"/>
    </xf>
    <xf numFmtId="0" fontId="45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8"/>
      <c r="B1" s="408"/>
      <c r="C1" s="408"/>
      <c r="D1" s="408"/>
      <c r="E1" s="408"/>
      <c r="F1" s="408"/>
    </row>
    <row r="2" spans="1:8" ht="20.25">
      <c r="A2" s="409"/>
      <c r="B2" s="406" t="s">
        <v>14</v>
      </c>
      <c r="C2" s="406"/>
      <c r="D2" s="406"/>
      <c r="E2" s="406"/>
    </row>
    <row r="3" spans="1:8" ht="16.5" customHeight="1">
      <c r="A3" s="409"/>
      <c r="B3" s="407" t="s">
        <v>42</v>
      </c>
      <c r="C3" s="407"/>
      <c r="D3" s="407"/>
      <c r="E3" s="407"/>
    </row>
    <row r="4" spans="1:8" ht="15.75" customHeight="1">
      <c r="A4" s="409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9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0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9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0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9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09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0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7" sqref="E7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08"/>
      <c r="B1" s="408"/>
      <c r="C1" s="408"/>
      <c r="D1" s="408"/>
      <c r="E1" s="408"/>
      <c r="F1" s="408"/>
    </row>
    <row r="2" spans="1:9" ht="20.25">
      <c r="A2" s="409"/>
      <c r="B2" s="406" t="s">
        <v>14</v>
      </c>
      <c r="C2" s="406"/>
      <c r="D2" s="406"/>
      <c r="E2" s="406"/>
    </row>
    <row r="3" spans="1:9" ht="16.5" customHeight="1">
      <c r="A3" s="409"/>
      <c r="B3" s="407" t="s">
        <v>285</v>
      </c>
      <c r="C3" s="407"/>
      <c r="D3" s="407"/>
      <c r="E3" s="407"/>
    </row>
    <row r="4" spans="1:9" ht="15.75" customHeight="1">
      <c r="A4" s="409"/>
      <c r="B4" s="22" t="s">
        <v>0</v>
      </c>
      <c r="C4" s="22" t="s">
        <v>8</v>
      </c>
      <c r="D4" s="22" t="s">
        <v>2</v>
      </c>
      <c r="E4" s="23" t="s">
        <v>1</v>
      </c>
      <c r="F4" s="222" t="s">
        <v>9</v>
      </c>
    </row>
    <row r="5" spans="1:9">
      <c r="A5" s="409"/>
      <c r="B5" s="24" t="s">
        <v>3</v>
      </c>
      <c r="C5" s="212">
        <v>0</v>
      </c>
      <c r="D5" s="212">
        <v>0</v>
      </c>
      <c r="E5" s="213">
        <f>C5-D5</f>
        <v>0</v>
      </c>
      <c r="F5" s="18"/>
      <c r="G5" s="2"/>
    </row>
    <row r="6" spans="1:9">
      <c r="A6" s="409"/>
      <c r="B6" s="26"/>
      <c r="C6" s="212"/>
      <c r="D6" s="212"/>
      <c r="E6" s="213">
        <f t="shared" ref="E6:E69" si="0">E5+C6-D6</f>
        <v>0</v>
      </c>
      <c r="F6" s="18"/>
      <c r="G6" s="19"/>
    </row>
    <row r="7" spans="1:9">
      <c r="A7" s="409"/>
      <c r="B7" s="26" t="s">
        <v>295</v>
      </c>
      <c r="C7" s="212">
        <v>400000</v>
      </c>
      <c r="D7" s="212">
        <v>400000</v>
      </c>
      <c r="E7" s="213">
        <f t="shared" si="0"/>
        <v>0</v>
      </c>
      <c r="F7" s="2"/>
      <c r="G7" s="2"/>
      <c r="H7" s="21"/>
      <c r="I7" s="21"/>
    </row>
    <row r="8" spans="1:9">
      <c r="A8" s="409"/>
      <c r="B8" s="26"/>
      <c r="C8" s="212"/>
      <c r="D8" s="212"/>
      <c r="E8" s="213">
        <f>E7+C8-D8</f>
        <v>0</v>
      </c>
      <c r="F8" s="2"/>
      <c r="G8" s="2"/>
      <c r="H8" s="21"/>
      <c r="I8" s="21"/>
    </row>
    <row r="9" spans="1:9">
      <c r="A9" s="409"/>
      <c r="B9" s="26"/>
      <c r="C9" s="212"/>
      <c r="D9" s="212"/>
      <c r="E9" s="213">
        <f t="shared" si="0"/>
        <v>0</v>
      </c>
      <c r="F9" s="2"/>
      <c r="G9" s="2"/>
      <c r="H9" s="21"/>
      <c r="I9" s="21"/>
    </row>
    <row r="10" spans="1:9">
      <c r="A10" s="409"/>
      <c r="B10" s="26"/>
      <c r="C10" s="214"/>
      <c r="D10" s="214"/>
      <c r="E10" s="213">
        <f t="shared" si="0"/>
        <v>0</v>
      </c>
      <c r="F10" s="2"/>
      <c r="G10" s="2"/>
      <c r="H10" s="21"/>
      <c r="I10" s="21"/>
    </row>
    <row r="11" spans="1:9">
      <c r="A11" s="409"/>
      <c r="B11" s="26"/>
      <c r="C11" s="212"/>
      <c r="D11" s="212"/>
      <c r="E11" s="213">
        <f t="shared" si="0"/>
        <v>0</v>
      </c>
      <c r="F11" s="2"/>
      <c r="G11" s="2"/>
      <c r="H11" s="21"/>
      <c r="I11" s="21"/>
    </row>
    <row r="12" spans="1:9">
      <c r="A12" s="409"/>
      <c r="B12" s="26"/>
      <c r="C12" s="212"/>
      <c r="D12" s="212"/>
      <c r="E12" s="213">
        <f t="shared" si="0"/>
        <v>0</v>
      </c>
      <c r="F12" s="29"/>
      <c r="G12" s="2"/>
      <c r="H12" s="21"/>
      <c r="I12" s="21"/>
    </row>
    <row r="13" spans="1:9">
      <c r="A13" s="409"/>
      <c r="B13" s="26"/>
      <c r="C13" s="212"/>
      <c r="D13" s="212"/>
      <c r="E13" s="213">
        <f t="shared" si="0"/>
        <v>0</v>
      </c>
      <c r="F13" s="29"/>
      <c r="G13" s="30"/>
      <c r="H13" s="21"/>
      <c r="I13" s="21"/>
    </row>
    <row r="14" spans="1:9">
      <c r="A14" s="409"/>
      <c r="B14" s="26"/>
      <c r="C14" s="212"/>
      <c r="D14" s="212"/>
      <c r="E14" s="213">
        <f t="shared" si="0"/>
        <v>0</v>
      </c>
      <c r="F14" s="29"/>
      <c r="G14" s="2"/>
      <c r="H14" s="21"/>
      <c r="I14" s="21"/>
    </row>
    <row r="15" spans="1:9">
      <c r="A15" s="409"/>
      <c r="B15" s="26"/>
      <c r="C15" s="212"/>
      <c r="D15" s="212"/>
      <c r="E15" s="213">
        <f t="shared" si="0"/>
        <v>0</v>
      </c>
      <c r="F15" s="2"/>
      <c r="G15" s="11"/>
      <c r="H15" s="21"/>
      <c r="I15" s="21"/>
    </row>
    <row r="16" spans="1:9">
      <c r="A16" s="409"/>
      <c r="B16" s="26"/>
      <c r="C16" s="212"/>
      <c r="D16" s="212"/>
      <c r="E16" s="213">
        <f t="shared" si="0"/>
        <v>0</v>
      </c>
      <c r="F16" s="20"/>
      <c r="G16" s="2"/>
      <c r="H16" s="21"/>
      <c r="I16" s="21"/>
    </row>
    <row r="17" spans="1:9">
      <c r="A17" s="409"/>
      <c r="B17" s="26"/>
      <c r="C17" s="212"/>
      <c r="D17" s="212"/>
      <c r="E17" s="213">
        <f t="shared" si="0"/>
        <v>0</v>
      </c>
      <c r="F17" s="29"/>
      <c r="G17" s="2"/>
      <c r="H17" s="21"/>
      <c r="I17" s="21"/>
    </row>
    <row r="18" spans="1:9">
      <c r="A18" s="409"/>
      <c r="B18" s="26"/>
      <c r="C18" s="212"/>
      <c r="D18" s="212"/>
      <c r="E18" s="213">
        <f>E17+C18-D18</f>
        <v>0</v>
      </c>
      <c r="F18" s="29"/>
      <c r="G18" s="2"/>
      <c r="H18" s="21"/>
      <c r="I18" s="21"/>
    </row>
    <row r="19" spans="1:9" ht="12.75" customHeight="1">
      <c r="A19" s="409"/>
      <c r="B19" s="26"/>
      <c r="C19" s="212"/>
      <c r="D19" s="214"/>
      <c r="E19" s="213">
        <f t="shared" si="0"/>
        <v>0</v>
      </c>
      <c r="F19" s="29"/>
      <c r="G19" s="2"/>
      <c r="H19" s="21"/>
      <c r="I19" s="21"/>
    </row>
    <row r="20" spans="1:9">
      <c r="A20" s="409"/>
      <c r="B20" s="26"/>
      <c r="C20" s="212"/>
      <c r="D20" s="212"/>
      <c r="E20" s="213">
        <f t="shared" si="0"/>
        <v>0</v>
      </c>
      <c r="F20" s="29"/>
      <c r="G20" s="2"/>
      <c r="H20" s="21"/>
      <c r="I20" s="21"/>
    </row>
    <row r="21" spans="1:9">
      <c r="A21" s="409"/>
      <c r="B21" s="26"/>
      <c r="C21" s="212"/>
      <c r="D21" s="212"/>
      <c r="E21" s="213">
        <f>E20+C21-D21</f>
        <v>0</v>
      </c>
      <c r="F21" s="2"/>
      <c r="G21" s="2"/>
      <c r="H21" s="21"/>
      <c r="I21" s="21"/>
    </row>
    <row r="22" spans="1:9">
      <c r="A22" s="409"/>
      <c r="B22" s="26"/>
      <c r="C22" s="212"/>
      <c r="D22" s="214"/>
      <c r="E22" s="213">
        <f t="shared" si="0"/>
        <v>0</v>
      </c>
      <c r="F22" s="29"/>
      <c r="G22" s="2"/>
      <c r="H22" s="21"/>
      <c r="I22" s="21"/>
    </row>
    <row r="23" spans="1:9">
      <c r="A23" s="409"/>
      <c r="B23" s="26"/>
      <c r="C23" s="212"/>
      <c r="D23" s="212"/>
      <c r="E23" s="213">
        <f>E22+C23-D23</f>
        <v>0</v>
      </c>
      <c r="F23" s="2"/>
      <c r="G23" s="2"/>
      <c r="H23" s="21"/>
      <c r="I23" s="21"/>
    </row>
    <row r="24" spans="1:9">
      <c r="A24" s="409"/>
      <c r="B24" s="26"/>
      <c r="C24" s="212"/>
      <c r="D24" s="214"/>
      <c r="E24" s="213">
        <f t="shared" si="0"/>
        <v>0</v>
      </c>
      <c r="F24" s="29"/>
      <c r="G24" s="2"/>
      <c r="H24" s="21"/>
      <c r="I24" s="21"/>
    </row>
    <row r="25" spans="1:9">
      <c r="A25" s="409"/>
      <c r="B25" s="26"/>
      <c r="C25" s="212"/>
      <c r="D25" s="212"/>
      <c r="E25" s="213">
        <f t="shared" si="0"/>
        <v>0</v>
      </c>
      <c r="F25" s="2"/>
      <c r="G25" s="2"/>
      <c r="H25" s="21"/>
      <c r="I25" s="21"/>
    </row>
    <row r="26" spans="1:9">
      <c r="A26" s="409"/>
      <c r="B26" s="26"/>
      <c r="C26" s="212"/>
      <c r="D26" s="212"/>
      <c r="E26" s="213">
        <f t="shared" si="0"/>
        <v>0</v>
      </c>
      <c r="F26" s="2"/>
      <c r="G26" s="2"/>
      <c r="H26" s="21"/>
      <c r="I26" s="21"/>
    </row>
    <row r="27" spans="1:9">
      <c r="A27" s="409"/>
      <c r="B27" s="26"/>
      <c r="C27" s="212"/>
      <c r="D27" s="212"/>
      <c r="E27" s="213">
        <f t="shared" si="0"/>
        <v>0</v>
      </c>
      <c r="F27" s="2"/>
      <c r="G27" s="232"/>
      <c r="H27" s="21"/>
      <c r="I27" s="21"/>
    </row>
    <row r="28" spans="1:9">
      <c r="A28" s="409"/>
      <c r="B28" s="26"/>
      <c r="C28" s="212"/>
      <c r="D28" s="214"/>
      <c r="E28" s="213">
        <f>E27+C28-D28</f>
        <v>0</v>
      </c>
      <c r="F28" s="29"/>
      <c r="G28" s="21"/>
      <c r="H28" s="21"/>
      <c r="I28" s="21"/>
    </row>
    <row r="29" spans="1:9">
      <c r="A29" s="409"/>
      <c r="B29" s="26"/>
      <c r="C29" s="212"/>
      <c r="D29" s="212"/>
      <c r="E29" s="213">
        <f t="shared" si="0"/>
        <v>0</v>
      </c>
      <c r="F29" s="410"/>
      <c r="G29" s="411"/>
      <c r="H29" s="21"/>
      <c r="I29" s="21"/>
    </row>
    <row r="30" spans="1:9">
      <c r="A30" s="409"/>
      <c r="B30" s="26"/>
      <c r="C30" s="212"/>
      <c r="D30" s="212"/>
      <c r="E30" s="213">
        <f t="shared" si="0"/>
        <v>0</v>
      </c>
      <c r="F30" s="2"/>
      <c r="G30" s="21"/>
      <c r="H30" s="21"/>
      <c r="I30" s="21"/>
    </row>
    <row r="31" spans="1:9">
      <c r="A31" s="409"/>
      <c r="B31" s="26"/>
      <c r="C31" s="212"/>
      <c r="D31" s="212"/>
      <c r="E31" s="213">
        <f t="shared" si="0"/>
        <v>0</v>
      </c>
      <c r="F31" s="2"/>
      <c r="G31" s="21"/>
      <c r="H31" s="21"/>
      <c r="I31" s="21"/>
    </row>
    <row r="32" spans="1:9">
      <c r="A32" s="409"/>
      <c r="B32" s="26"/>
      <c r="C32" s="212"/>
      <c r="D32" s="212"/>
      <c r="E32" s="213">
        <f>E31+C32-D32</f>
        <v>0</v>
      </c>
      <c r="F32" s="2"/>
      <c r="G32" s="21"/>
      <c r="H32" s="21"/>
      <c r="I32" s="21"/>
    </row>
    <row r="33" spans="1:9">
      <c r="A33" s="409"/>
      <c r="B33" s="26"/>
      <c r="C33" s="212"/>
      <c r="D33" s="214"/>
      <c r="E33" s="213">
        <f t="shared" si="0"/>
        <v>0</v>
      </c>
      <c r="F33" s="11"/>
      <c r="G33" s="21"/>
      <c r="H33" s="21"/>
      <c r="I33" s="21"/>
    </row>
    <row r="34" spans="1:9">
      <c r="A34" s="409"/>
      <c r="B34" s="26"/>
      <c r="C34" s="212"/>
      <c r="D34" s="212"/>
      <c r="E34" s="213">
        <f t="shared" si="0"/>
        <v>0</v>
      </c>
      <c r="F34" s="2"/>
      <c r="G34" s="21"/>
      <c r="H34" s="21"/>
      <c r="I34" s="21"/>
    </row>
    <row r="35" spans="1:9">
      <c r="A35" s="409"/>
      <c r="B35" s="26"/>
      <c r="C35" s="212"/>
      <c r="D35" s="212"/>
      <c r="E35" s="213">
        <f t="shared" si="0"/>
        <v>0</v>
      </c>
      <c r="F35" s="2"/>
      <c r="G35" s="21"/>
      <c r="H35" s="21"/>
      <c r="I35" s="21"/>
    </row>
    <row r="36" spans="1:9">
      <c r="A36" s="409"/>
      <c r="B36" s="26"/>
      <c r="C36" s="212"/>
      <c r="D36" s="212"/>
      <c r="E36" s="213">
        <f t="shared" si="0"/>
        <v>0</v>
      </c>
      <c r="F36" s="2"/>
      <c r="G36" s="21"/>
      <c r="H36" s="21"/>
      <c r="I36" s="21"/>
    </row>
    <row r="37" spans="1:9">
      <c r="A37" s="409"/>
      <c r="B37" s="26"/>
      <c r="C37" s="212"/>
      <c r="D37" s="212"/>
      <c r="E37" s="213">
        <f t="shared" si="0"/>
        <v>0</v>
      </c>
      <c r="F37" s="2"/>
      <c r="G37" s="21"/>
      <c r="H37" s="21"/>
      <c r="I37" s="21"/>
    </row>
    <row r="38" spans="1:9">
      <c r="A38" s="409"/>
      <c r="B38" s="26"/>
      <c r="C38" s="212"/>
      <c r="D38" s="212"/>
      <c r="E38" s="213">
        <f t="shared" si="0"/>
        <v>0</v>
      </c>
      <c r="F38" s="2"/>
      <c r="G38" s="21"/>
      <c r="H38" s="21"/>
      <c r="I38" s="21"/>
    </row>
    <row r="39" spans="1:9">
      <c r="A39" s="409"/>
      <c r="B39" s="26"/>
      <c r="C39" s="212"/>
      <c r="D39" s="212"/>
      <c r="E39" s="213">
        <f t="shared" si="0"/>
        <v>0</v>
      </c>
      <c r="F39" s="2"/>
      <c r="G39" s="21"/>
      <c r="H39" s="21"/>
      <c r="I39" s="21"/>
    </row>
    <row r="40" spans="1:9">
      <c r="A40" s="409"/>
      <c r="B40" s="26"/>
      <c r="C40" s="212"/>
      <c r="D40" s="212"/>
      <c r="E40" s="213">
        <f t="shared" si="0"/>
        <v>0</v>
      </c>
      <c r="F40" s="2"/>
      <c r="G40" s="21"/>
      <c r="H40" s="21"/>
      <c r="I40" s="21"/>
    </row>
    <row r="41" spans="1:9">
      <c r="A41" s="409"/>
      <c r="B41" s="26"/>
      <c r="C41" s="212"/>
      <c r="D41" s="212"/>
      <c r="E41" s="213">
        <f t="shared" si="0"/>
        <v>0</v>
      </c>
      <c r="F41" s="2"/>
      <c r="G41" s="21"/>
      <c r="H41" s="21"/>
      <c r="I41" s="21"/>
    </row>
    <row r="42" spans="1:9">
      <c r="A42" s="409"/>
      <c r="B42" s="26"/>
      <c r="C42" s="212"/>
      <c r="D42" s="212"/>
      <c r="E42" s="213">
        <f t="shared" si="0"/>
        <v>0</v>
      </c>
      <c r="F42" s="2"/>
      <c r="G42" s="21"/>
      <c r="H42" s="21"/>
      <c r="I42" s="21"/>
    </row>
    <row r="43" spans="1:9">
      <c r="A43" s="409"/>
      <c r="B43" s="26"/>
      <c r="C43" s="212"/>
      <c r="D43" s="212"/>
      <c r="E43" s="213">
        <f t="shared" si="0"/>
        <v>0</v>
      </c>
      <c r="F43" s="2"/>
      <c r="G43" s="21"/>
      <c r="H43" s="21"/>
      <c r="I43" s="21"/>
    </row>
    <row r="44" spans="1:9">
      <c r="A44" s="409"/>
      <c r="B44" s="26"/>
      <c r="C44" s="212"/>
      <c r="D44" s="212"/>
      <c r="E44" s="213">
        <f t="shared" si="0"/>
        <v>0</v>
      </c>
      <c r="F44" s="2"/>
      <c r="G44" s="21"/>
      <c r="H44" s="21"/>
      <c r="I44" s="21"/>
    </row>
    <row r="45" spans="1:9">
      <c r="A45" s="409"/>
      <c r="B45" s="26"/>
      <c r="C45" s="212"/>
      <c r="D45" s="212"/>
      <c r="E45" s="213">
        <f t="shared" si="0"/>
        <v>0</v>
      </c>
      <c r="F45" s="2"/>
      <c r="G45" s="21"/>
      <c r="H45" s="21"/>
      <c r="I45" s="21"/>
    </row>
    <row r="46" spans="1:9">
      <c r="A46" s="409"/>
      <c r="B46" s="26"/>
      <c r="C46" s="212"/>
      <c r="D46" s="212"/>
      <c r="E46" s="213">
        <f t="shared" si="0"/>
        <v>0</v>
      </c>
      <c r="F46" s="2"/>
      <c r="G46" s="21"/>
      <c r="H46" s="21"/>
      <c r="I46" s="21"/>
    </row>
    <row r="47" spans="1:9">
      <c r="A47" s="409"/>
      <c r="B47" s="26"/>
      <c r="C47" s="212"/>
      <c r="D47" s="212"/>
      <c r="E47" s="213">
        <f t="shared" si="0"/>
        <v>0</v>
      </c>
      <c r="F47" s="2"/>
      <c r="G47" s="21"/>
      <c r="H47" s="21"/>
      <c r="I47" s="21"/>
    </row>
    <row r="48" spans="1:9">
      <c r="A48" s="409"/>
      <c r="B48" s="26"/>
      <c r="C48" s="212"/>
      <c r="D48" s="212"/>
      <c r="E48" s="213">
        <f t="shared" si="0"/>
        <v>0</v>
      </c>
      <c r="F48" s="2"/>
      <c r="G48" s="21"/>
      <c r="H48" s="21"/>
      <c r="I48" s="21"/>
    </row>
    <row r="49" spans="1:9">
      <c r="A49" s="409"/>
      <c r="B49" s="26"/>
      <c r="C49" s="212"/>
      <c r="D49" s="212"/>
      <c r="E49" s="213">
        <f t="shared" si="0"/>
        <v>0</v>
      </c>
      <c r="F49" s="2"/>
      <c r="G49" s="21"/>
      <c r="H49" s="21"/>
      <c r="I49" s="21"/>
    </row>
    <row r="50" spans="1:9">
      <c r="A50" s="409"/>
      <c r="B50" s="26"/>
      <c r="C50" s="212"/>
      <c r="D50" s="212"/>
      <c r="E50" s="213">
        <f t="shared" si="0"/>
        <v>0</v>
      </c>
      <c r="F50" s="2"/>
      <c r="G50" s="21"/>
      <c r="H50" s="21"/>
      <c r="I50" s="21"/>
    </row>
    <row r="51" spans="1:9">
      <c r="A51" s="409"/>
      <c r="B51" s="26"/>
      <c r="C51" s="212"/>
      <c r="D51" s="212"/>
      <c r="E51" s="213">
        <f t="shared" si="0"/>
        <v>0</v>
      </c>
      <c r="F51" s="2"/>
      <c r="G51" s="21"/>
      <c r="H51" s="21"/>
      <c r="I51" s="21"/>
    </row>
    <row r="52" spans="1:9">
      <c r="A52" s="409"/>
      <c r="B52" s="26"/>
      <c r="C52" s="212"/>
      <c r="D52" s="212"/>
      <c r="E52" s="213">
        <f t="shared" si="0"/>
        <v>0</v>
      </c>
      <c r="F52" s="2"/>
      <c r="G52" s="21"/>
      <c r="H52" s="21"/>
      <c r="I52" s="21"/>
    </row>
    <row r="53" spans="1:9">
      <c r="A53" s="409"/>
      <c r="B53" s="26"/>
      <c r="C53" s="212"/>
      <c r="D53" s="212"/>
      <c r="E53" s="213">
        <f t="shared" si="0"/>
        <v>0</v>
      </c>
      <c r="F53" s="2"/>
      <c r="G53" s="21"/>
      <c r="H53" s="21"/>
      <c r="I53" s="21"/>
    </row>
    <row r="54" spans="1:9">
      <c r="A54" s="409"/>
      <c r="B54" s="26"/>
      <c r="C54" s="212"/>
      <c r="D54" s="212"/>
      <c r="E54" s="213">
        <f t="shared" si="0"/>
        <v>0</v>
      </c>
      <c r="F54" s="2"/>
      <c r="G54" s="21"/>
      <c r="H54" s="21"/>
      <c r="I54" s="21"/>
    </row>
    <row r="55" spans="1:9">
      <c r="A55" s="409"/>
      <c r="B55" s="26"/>
      <c r="C55" s="212"/>
      <c r="D55" s="212"/>
      <c r="E55" s="213">
        <f t="shared" si="0"/>
        <v>0</v>
      </c>
      <c r="F55" s="2"/>
      <c r="G55" s="21"/>
      <c r="H55" s="21"/>
      <c r="I55" s="21"/>
    </row>
    <row r="56" spans="1:9">
      <c r="A56" s="409"/>
      <c r="B56" s="26"/>
      <c r="C56" s="212"/>
      <c r="D56" s="212"/>
      <c r="E56" s="213">
        <f t="shared" si="0"/>
        <v>0</v>
      </c>
      <c r="F56" s="2"/>
      <c r="G56" s="21"/>
      <c r="H56" s="21"/>
      <c r="I56" s="21"/>
    </row>
    <row r="57" spans="1:9">
      <c r="A57" s="409"/>
      <c r="B57" s="26"/>
      <c r="C57" s="212"/>
      <c r="D57" s="212"/>
      <c r="E57" s="213">
        <f t="shared" si="0"/>
        <v>0</v>
      </c>
      <c r="F57" s="2"/>
    </row>
    <row r="58" spans="1:9">
      <c r="A58" s="409"/>
      <c r="B58" s="26"/>
      <c r="C58" s="212"/>
      <c r="D58" s="212"/>
      <c r="E58" s="213">
        <f t="shared" si="0"/>
        <v>0</v>
      </c>
      <c r="F58" s="2"/>
    </row>
    <row r="59" spans="1:9">
      <c r="A59" s="409"/>
      <c r="B59" s="26"/>
      <c r="C59" s="212"/>
      <c r="D59" s="212"/>
      <c r="E59" s="213">
        <f t="shared" si="0"/>
        <v>0</v>
      </c>
      <c r="F59" s="2"/>
    </row>
    <row r="60" spans="1:9">
      <c r="A60" s="409"/>
      <c r="B60" s="26"/>
      <c r="C60" s="212"/>
      <c r="D60" s="212"/>
      <c r="E60" s="213">
        <f t="shared" si="0"/>
        <v>0</v>
      </c>
      <c r="F60" s="2"/>
    </row>
    <row r="61" spans="1:9">
      <c r="A61" s="409"/>
      <c r="B61" s="26"/>
      <c r="C61" s="212"/>
      <c r="D61" s="212"/>
      <c r="E61" s="213">
        <f t="shared" si="0"/>
        <v>0</v>
      </c>
      <c r="F61" s="2"/>
    </row>
    <row r="62" spans="1:9">
      <c r="A62" s="409"/>
      <c r="B62" s="26"/>
      <c r="C62" s="212"/>
      <c r="D62" s="212"/>
      <c r="E62" s="213">
        <f t="shared" si="0"/>
        <v>0</v>
      </c>
      <c r="F62" s="2"/>
    </row>
    <row r="63" spans="1:9">
      <c r="A63" s="409"/>
      <c r="B63" s="26"/>
      <c r="C63" s="212"/>
      <c r="D63" s="212"/>
      <c r="E63" s="213">
        <f t="shared" si="0"/>
        <v>0</v>
      </c>
      <c r="F63" s="2"/>
    </row>
    <row r="64" spans="1:9">
      <c r="A64" s="409"/>
      <c r="B64" s="26"/>
      <c r="C64" s="212"/>
      <c r="D64" s="212"/>
      <c r="E64" s="213">
        <f t="shared" si="0"/>
        <v>0</v>
      </c>
      <c r="F64" s="2"/>
    </row>
    <row r="65" spans="1:7">
      <c r="A65" s="409"/>
      <c r="B65" s="26"/>
      <c r="C65" s="212"/>
      <c r="D65" s="212"/>
      <c r="E65" s="213">
        <f t="shared" si="0"/>
        <v>0</v>
      </c>
      <c r="F65" s="2"/>
    </row>
    <row r="66" spans="1:7">
      <c r="A66" s="409"/>
      <c r="B66" s="26"/>
      <c r="C66" s="212"/>
      <c r="D66" s="212"/>
      <c r="E66" s="213">
        <f t="shared" si="0"/>
        <v>0</v>
      </c>
      <c r="F66" s="2"/>
    </row>
    <row r="67" spans="1:7">
      <c r="A67" s="409"/>
      <c r="B67" s="26"/>
      <c r="C67" s="212"/>
      <c r="D67" s="212"/>
      <c r="E67" s="213">
        <f t="shared" si="0"/>
        <v>0</v>
      </c>
      <c r="F67" s="2"/>
    </row>
    <row r="68" spans="1:7">
      <c r="A68" s="409"/>
      <c r="B68" s="26"/>
      <c r="C68" s="212"/>
      <c r="D68" s="212"/>
      <c r="E68" s="213">
        <f t="shared" si="0"/>
        <v>0</v>
      </c>
      <c r="F68" s="2"/>
    </row>
    <row r="69" spans="1:7">
      <c r="A69" s="409"/>
      <c r="B69" s="26"/>
      <c r="C69" s="212"/>
      <c r="D69" s="212"/>
      <c r="E69" s="213">
        <f t="shared" si="0"/>
        <v>0</v>
      </c>
      <c r="F69" s="2"/>
    </row>
    <row r="70" spans="1:7">
      <c r="A70" s="409"/>
      <c r="B70" s="26"/>
      <c r="C70" s="212"/>
      <c r="D70" s="212"/>
      <c r="E70" s="213">
        <f t="shared" ref="E70:E82" si="1">E69+C70-D70</f>
        <v>0</v>
      </c>
      <c r="F70" s="2"/>
    </row>
    <row r="71" spans="1:7">
      <c r="A71" s="409"/>
      <c r="B71" s="26"/>
      <c r="C71" s="212"/>
      <c r="D71" s="212"/>
      <c r="E71" s="213">
        <f t="shared" si="1"/>
        <v>0</v>
      </c>
      <c r="F71" s="2"/>
    </row>
    <row r="72" spans="1:7">
      <c r="A72" s="409"/>
      <c r="B72" s="26"/>
      <c r="C72" s="212"/>
      <c r="D72" s="212"/>
      <c r="E72" s="213">
        <f t="shared" si="1"/>
        <v>0</v>
      </c>
      <c r="F72" s="2"/>
    </row>
    <row r="73" spans="1:7">
      <c r="A73" s="409"/>
      <c r="B73" s="26"/>
      <c r="C73" s="212"/>
      <c r="D73" s="212"/>
      <c r="E73" s="213">
        <f t="shared" si="1"/>
        <v>0</v>
      </c>
      <c r="F73" s="2"/>
    </row>
    <row r="74" spans="1:7">
      <c r="A74" s="409"/>
      <c r="B74" s="26"/>
      <c r="C74" s="212"/>
      <c r="D74" s="212"/>
      <c r="E74" s="213">
        <f t="shared" si="1"/>
        <v>0</v>
      </c>
      <c r="F74" s="2"/>
    </row>
    <row r="75" spans="1:7">
      <c r="A75" s="409"/>
      <c r="B75" s="26"/>
      <c r="C75" s="212"/>
      <c r="D75" s="212"/>
      <c r="E75" s="213">
        <f t="shared" si="1"/>
        <v>0</v>
      </c>
      <c r="F75" s="2"/>
    </row>
    <row r="76" spans="1:7">
      <c r="A76" s="409"/>
      <c r="B76" s="26"/>
      <c r="C76" s="212"/>
      <c r="D76" s="212"/>
      <c r="E76" s="213">
        <f t="shared" si="1"/>
        <v>0</v>
      </c>
      <c r="F76" s="2"/>
    </row>
    <row r="77" spans="1:7">
      <c r="A77" s="409"/>
      <c r="B77" s="26"/>
      <c r="C77" s="212"/>
      <c r="D77" s="212"/>
      <c r="E77" s="213">
        <f t="shared" si="1"/>
        <v>0</v>
      </c>
      <c r="F77" s="2"/>
    </row>
    <row r="78" spans="1:7">
      <c r="A78" s="409"/>
      <c r="B78" s="26"/>
      <c r="C78" s="212"/>
      <c r="D78" s="212"/>
      <c r="E78" s="213">
        <f t="shared" si="1"/>
        <v>0</v>
      </c>
      <c r="F78" s="2"/>
    </row>
    <row r="79" spans="1:7">
      <c r="A79" s="409"/>
      <c r="B79" s="26"/>
      <c r="C79" s="212"/>
      <c r="D79" s="212"/>
      <c r="E79" s="213">
        <f t="shared" si="1"/>
        <v>0</v>
      </c>
      <c r="F79" s="18"/>
      <c r="G79" s="2"/>
    </row>
    <row r="80" spans="1:7">
      <c r="A80" s="409"/>
      <c r="B80" s="26"/>
      <c r="C80" s="212"/>
      <c r="D80" s="212"/>
      <c r="E80" s="213">
        <f t="shared" si="1"/>
        <v>0</v>
      </c>
      <c r="F80" s="18"/>
      <c r="G80" s="2"/>
    </row>
    <row r="81" spans="1:7">
      <c r="A81" s="409"/>
      <c r="B81" s="26"/>
      <c r="C81" s="212"/>
      <c r="D81" s="212"/>
      <c r="E81" s="213">
        <f t="shared" si="1"/>
        <v>0</v>
      </c>
      <c r="F81" s="18"/>
      <c r="G81" s="2"/>
    </row>
    <row r="82" spans="1:7">
      <c r="A82" s="409"/>
      <c r="B82" s="26"/>
      <c r="C82" s="212"/>
      <c r="D82" s="212"/>
      <c r="E82" s="213">
        <f t="shared" si="1"/>
        <v>0</v>
      </c>
      <c r="F82" s="18"/>
      <c r="G82" s="2"/>
    </row>
    <row r="83" spans="1:7">
      <c r="A83" s="409"/>
      <c r="B83" s="31"/>
      <c r="C83" s="213">
        <f>SUM(C5:C72)</f>
        <v>400000</v>
      </c>
      <c r="D83" s="213">
        <f>SUM(D5:D77)</f>
        <v>400000</v>
      </c>
      <c r="E83" s="215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J8" sqref="J8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16" t="s">
        <v>14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</row>
    <row r="2" spans="1:24" s="59" customFormat="1" ht="18">
      <c r="A2" s="417" t="s">
        <v>62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</row>
    <row r="3" spans="1:24" s="60" customFormat="1" ht="16.5" thickBot="1">
      <c r="A3" s="418" t="s">
        <v>286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20"/>
      <c r="S3" s="45"/>
      <c r="T3" s="7"/>
      <c r="U3" s="7"/>
      <c r="V3" s="7"/>
      <c r="W3" s="7"/>
      <c r="X3" s="16"/>
    </row>
    <row r="4" spans="1:24" s="61" customFormat="1" ht="12.75" customHeight="1">
      <c r="A4" s="421" t="s">
        <v>27</v>
      </c>
      <c r="B4" s="423" t="s">
        <v>28</v>
      </c>
      <c r="C4" s="412" t="s">
        <v>29</v>
      </c>
      <c r="D4" s="412" t="s">
        <v>30</v>
      </c>
      <c r="E4" s="412" t="s">
        <v>31</v>
      </c>
      <c r="F4" s="412" t="s">
        <v>235</v>
      </c>
      <c r="G4" s="412" t="s">
        <v>32</v>
      </c>
      <c r="H4" s="412" t="s">
        <v>141</v>
      </c>
      <c r="I4" s="412"/>
      <c r="J4" s="412" t="s">
        <v>33</v>
      </c>
      <c r="K4" s="412" t="s">
        <v>34</v>
      </c>
      <c r="L4" s="412" t="s">
        <v>100</v>
      </c>
      <c r="M4" s="412" t="s">
        <v>236</v>
      </c>
      <c r="N4" s="412" t="s">
        <v>35</v>
      </c>
      <c r="O4" s="414" t="s">
        <v>108</v>
      </c>
      <c r="P4" s="425" t="s">
        <v>248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22"/>
      <c r="B5" s="424"/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5"/>
      <c r="P5" s="426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287</v>
      </c>
      <c r="B6" s="69">
        <v>1200</v>
      </c>
      <c r="C6" s="69"/>
      <c r="D6" s="70"/>
      <c r="E6" s="70"/>
      <c r="F6" s="70"/>
      <c r="G6" s="70"/>
      <c r="H6" s="70">
        <v>1100</v>
      </c>
      <c r="I6" s="70"/>
      <c r="J6" s="71">
        <v>20</v>
      </c>
      <c r="K6" s="70"/>
      <c r="L6" s="70"/>
      <c r="M6" s="70"/>
      <c r="N6" s="105"/>
      <c r="O6" s="70"/>
      <c r="P6" s="72"/>
      <c r="Q6" s="73">
        <f t="shared" ref="Q6:Q36" si="0">SUM(B6:P6)</f>
        <v>2320</v>
      </c>
      <c r="R6" s="74"/>
      <c r="S6" s="75"/>
      <c r="T6" s="32"/>
      <c r="U6" s="5"/>
      <c r="V6" s="32"/>
      <c r="W6" s="5"/>
    </row>
    <row r="7" spans="1:24" s="13" customFormat="1">
      <c r="A7" s="68" t="s">
        <v>295</v>
      </c>
      <c r="B7" s="69"/>
      <c r="C7" s="69"/>
      <c r="D7" s="70"/>
      <c r="E7" s="70"/>
      <c r="F7" s="70"/>
      <c r="G7" s="70"/>
      <c r="H7" s="404">
        <v>1640</v>
      </c>
      <c r="I7" s="70"/>
      <c r="J7" s="71">
        <v>55</v>
      </c>
      <c r="K7" s="70"/>
      <c r="L7" s="70"/>
      <c r="M7" s="70"/>
      <c r="N7" s="105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/>
      <c r="B8" s="76"/>
      <c r="C8" s="69"/>
      <c r="D8" s="77"/>
      <c r="E8" s="77"/>
      <c r="F8" s="77"/>
      <c r="G8" s="77"/>
      <c r="H8" s="77"/>
      <c r="I8" s="77"/>
      <c r="J8" s="78"/>
      <c r="K8" s="77"/>
      <c r="L8" s="77"/>
      <c r="M8" s="77"/>
      <c r="N8" s="106"/>
      <c r="O8" s="77"/>
      <c r="P8" s="79"/>
      <c r="Q8" s="73">
        <f>SUM(B8:P8)</f>
        <v>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/>
      <c r="B9" s="76"/>
      <c r="C9" s="69"/>
      <c r="D9" s="77"/>
      <c r="E9" s="77"/>
      <c r="F9" s="77"/>
      <c r="G9" s="77"/>
      <c r="H9" s="77"/>
      <c r="I9" s="77"/>
      <c r="J9" s="78"/>
      <c r="K9" s="77"/>
      <c r="L9" s="77"/>
      <c r="M9" s="77"/>
      <c r="N9" s="106"/>
      <c r="O9" s="77"/>
      <c r="P9" s="79"/>
      <c r="Q9" s="73">
        <f t="shared" si="0"/>
        <v>0</v>
      </c>
      <c r="R9" s="74"/>
      <c r="S9" s="9"/>
      <c r="T9" s="9"/>
      <c r="U9" s="32"/>
      <c r="V9" s="32"/>
      <c r="W9" s="32"/>
    </row>
    <row r="10" spans="1:24" s="13" customFormat="1">
      <c r="A10" s="68"/>
      <c r="B10" s="76"/>
      <c r="C10" s="69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106"/>
      <c r="O10" s="77"/>
      <c r="P10" s="79"/>
      <c r="Q10" s="73">
        <f t="shared" si="0"/>
        <v>0</v>
      </c>
      <c r="R10" s="74"/>
      <c r="S10" s="32"/>
      <c r="T10" s="32"/>
      <c r="U10" s="5"/>
      <c r="V10" s="32"/>
      <c r="W10" s="5"/>
    </row>
    <row r="11" spans="1:24" s="13" customFormat="1">
      <c r="A11" s="68"/>
      <c r="B11" s="76"/>
      <c r="C11" s="69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06"/>
      <c r="O11" s="77"/>
      <c r="P11" s="79"/>
      <c r="Q11" s="73">
        <f t="shared" si="0"/>
        <v>0</v>
      </c>
      <c r="R11" s="74"/>
      <c r="S11" s="32"/>
      <c r="T11" s="32"/>
      <c r="U11" s="32"/>
      <c r="V11" s="32"/>
      <c r="W11" s="32"/>
    </row>
    <row r="12" spans="1:24" s="13" customFormat="1">
      <c r="A12" s="68"/>
      <c r="B12" s="76"/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06"/>
      <c r="O12" s="77"/>
      <c r="P12" s="79"/>
      <c r="Q12" s="73">
        <f t="shared" si="0"/>
        <v>0</v>
      </c>
      <c r="R12" s="74"/>
      <c r="S12" s="32"/>
      <c r="T12" s="32"/>
      <c r="U12" s="5"/>
      <c r="V12" s="32"/>
      <c r="W12" s="5"/>
    </row>
    <row r="13" spans="1:24" s="13" customFormat="1">
      <c r="A13" s="68"/>
      <c r="B13" s="76"/>
      <c r="C13" s="69"/>
      <c r="D13" s="77"/>
      <c r="E13" s="77"/>
      <c r="F13" s="77"/>
      <c r="G13" s="77"/>
      <c r="H13" s="77"/>
      <c r="I13" s="77"/>
      <c r="J13" s="77"/>
      <c r="K13" s="77"/>
      <c r="L13" s="80"/>
      <c r="M13" s="77"/>
      <c r="N13" s="106"/>
      <c r="O13" s="77"/>
      <c r="P13" s="79"/>
      <c r="Q13" s="73">
        <f t="shared" si="0"/>
        <v>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6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6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6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6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6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7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6"/>
      <c r="G20" s="77"/>
      <c r="H20" s="77"/>
      <c r="I20" s="77"/>
      <c r="J20" s="77"/>
      <c r="K20" s="77"/>
      <c r="L20" s="77"/>
      <c r="M20" s="77"/>
      <c r="N20" s="106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6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6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05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1200</v>
      </c>
      <c r="C37" s="93">
        <f t="shared" ref="C37:P37" si="1">SUM(C6:C36)</f>
        <v>0</v>
      </c>
      <c r="D37" s="93">
        <f t="shared" si="1"/>
        <v>0</v>
      </c>
      <c r="E37" s="93">
        <f t="shared" si="1"/>
        <v>0</v>
      </c>
      <c r="F37" s="93">
        <f t="shared" si="1"/>
        <v>0</v>
      </c>
      <c r="G37" s="93">
        <f>SUM(G6:G36)</f>
        <v>0</v>
      </c>
      <c r="H37" s="93">
        <f t="shared" si="1"/>
        <v>2740</v>
      </c>
      <c r="I37" s="93">
        <f t="shared" si="1"/>
        <v>0</v>
      </c>
      <c r="J37" s="93">
        <f t="shared" si="1"/>
        <v>75</v>
      </c>
      <c r="K37" s="93">
        <f t="shared" si="1"/>
        <v>0</v>
      </c>
      <c r="L37" s="93">
        <f t="shared" si="1"/>
        <v>0</v>
      </c>
      <c r="M37" s="93">
        <f t="shared" si="1"/>
        <v>0</v>
      </c>
      <c r="N37" s="109">
        <f t="shared" si="1"/>
        <v>0</v>
      </c>
      <c r="O37" s="93">
        <f t="shared" si="1"/>
        <v>0</v>
      </c>
      <c r="P37" s="94">
        <f t="shared" si="1"/>
        <v>0</v>
      </c>
      <c r="Q37" s="95">
        <f>SUM(Q6:Q36)</f>
        <v>4015</v>
      </c>
      <c r="S37" s="219"/>
      <c r="T37" s="219"/>
      <c r="U37" s="219"/>
      <c r="V37" s="219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9" customFormat="1">
      <c r="A44" s="219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19"/>
  <sheetViews>
    <sheetView topLeftCell="A70" zoomScale="130" zoomScaleNormal="130" workbookViewId="0">
      <selection activeCell="F83" sqref="F83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34" t="s">
        <v>14</v>
      </c>
      <c r="B1" s="435"/>
      <c r="C1" s="435"/>
      <c r="D1" s="435"/>
      <c r="E1" s="435"/>
      <c r="F1" s="436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37" t="s">
        <v>288</v>
      </c>
      <c r="B2" s="438"/>
      <c r="C2" s="438"/>
      <c r="D2" s="438"/>
      <c r="E2" s="438"/>
      <c r="F2" s="439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0" t="s">
        <v>61</v>
      </c>
      <c r="B3" s="441"/>
      <c r="C3" s="441"/>
      <c r="D3" s="441"/>
      <c r="E3" s="441"/>
      <c r="F3" s="442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07" t="s">
        <v>0</v>
      </c>
      <c r="B4" s="168" t="s">
        <v>15</v>
      </c>
      <c r="C4" s="308" t="s">
        <v>16</v>
      </c>
      <c r="D4" s="168" t="s">
        <v>17</v>
      </c>
      <c r="E4" s="168" t="s">
        <v>18</v>
      </c>
      <c r="F4" s="309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05" t="s">
        <v>287</v>
      </c>
      <c r="B5" s="306">
        <v>219908</v>
      </c>
      <c r="C5" s="175">
        <v>830797</v>
      </c>
      <c r="D5" s="306">
        <v>2320</v>
      </c>
      <c r="E5" s="306">
        <f>C5+D5</f>
        <v>833117</v>
      </c>
      <c r="F5" s="275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5" t="s">
        <v>295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60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5"/>
      <c r="B7" s="44"/>
      <c r="C7" s="47"/>
      <c r="D7" s="44"/>
      <c r="E7" s="44">
        <f t="shared" si="0"/>
        <v>0</v>
      </c>
      <c r="F7" s="160"/>
      <c r="G7" s="141" t="s">
        <v>218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5"/>
      <c r="B8" s="44"/>
      <c r="C8" s="47"/>
      <c r="D8" s="44"/>
      <c r="E8" s="44">
        <f t="shared" si="0"/>
        <v>0</v>
      </c>
      <c r="F8" s="300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5"/>
      <c r="B9" s="44"/>
      <c r="C9" s="47"/>
      <c r="D9" s="44"/>
      <c r="E9" s="44">
        <f t="shared" si="0"/>
        <v>0</v>
      </c>
      <c r="F9" s="301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5"/>
      <c r="B10" s="44"/>
      <c r="C10" s="47"/>
      <c r="D10" s="44"/>
      <c r="E10" s="44">
        <f t="shared" si="0"/>
        <v>0</v>
      </c>
      <c r="F10" s="302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5"/>
      <c r="B11" s="44"/>
      <c r="C11" s="47"/>
      <c r="D11" s="44"/>
      <c r="E11" s="44">
        <f t="shared" si="0"/>
        <v>0</v>
      </c>
      <c r="F11" s="300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5"/>
      <c r="B12" s="44"/>
      <c r="C12" s="47"/>
      <c r="D12" s="44"/>
      <c r="E12" s="44">
        <f t="shared" si="0"/>
        <v>0</v>
      </c>
      <c r="F12" s="300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5"/>
      <c r="B13" s="44"/>
      <c r="C13" s="47"/>
      <c r="D13" s="44"/>
      <c r="E13" s="44">
        <f t="shared" si="0"/>
        <v>0</v>
      </c>
      <c r="F13" s="302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5"/>
      <c r="B14" s="44"/>
      <c r="C14" s="47"/>
      <c r="D14" s="44"/>
      <c r="E14" s="44">
        <f t="shared" si="0"/>
        <v>0</v>
      </c>
      <c r="F14" s="301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5"/>
      <c r="B15" s="44"/>
      <c r="C15" s="47"/>
      <c r="D15" s="44"/>
      <c r="E15" s="44">
        <f t="shared" si="0"/>
        <v>0</v>
      </c>
      <c r="F15" s="300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5"/>
      <c r="B16" s="44"/>
      <c r="C16" s="47"/>
      <c r="D16" s="44"/>
      <c r="E16" s="44">
        <f t="shared" si="0"/>
        <v>0</v>
      </c>
      <c r="F16" s="300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5"/>
      <c r="B17" s="44"/>
      <c r="C17" s="47"/>
      <c r="D17" s="44"/>
      <c r="E17" s="44">
        <f t="shared" si="0"/>
        <v>0</v>
      </c>
      <c r="F17" s="160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5"/>
      <c r="B18" s="44"/>
      <c r="C18" s="47"/>
      <c r="D18" s="44"/>
      <c r="E18" s="44">
        <f t="shared" si="0"/>
        <v>0</v>
      </c>
      <c r="F18" s="302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5"/>
      <c r="B19" s="44"/>
      <c r="C19" s="47"/>
      <c r="D19" s="44"/>
      <c r="E19" s="44">
        <f>C19+D19</f>
        <v>0</v>
      </c>
      <c r="F19" s="301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5"/>
      <c r="B20" s="44"/>
      <c r="C20" s="47"/>
      <c r="D20" s="44"/>
      <c r="E20" s="44">
        <f t="shared" ref="E20:E23" si="1">C20+D20</f>
        <v>0</v>
      </c>
      <c r="F20" s="160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5"/>
      <c r="B21" s="44"/>
      <c r="C21" s="47"/>
      <c r="D21" s="44"/>
      <c r="E21" s="44">
        <f t="shared" si="1"/>
        <v>0</v>
      </c>
      <c r="F21" s="160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5"/>
      <c r="B22" s="44"/>
      <c r="C22" s="47"/>
      <c r="D22" s="44"/>
      <c r="E22" s="44">
        <f t="shared" si="1"/>
        <v>0</v>
      </c>
      <c r="F22" s="160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5"/>
      <c r="B23" s="44"/>
      <c r="C23" s="47"/>
      <c r="D23" s="44"/>
      <c r="E23" s="44">
        <f t="shared" si="1"/>
        <v>0</v>
      </c>
      <c r="F23" s="160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5"/>
      <c r="B24" s="44"/>
      <c r="C24" s="47"/>
      <c r="D24" s="44"/>
      <c r="E24" s="44">
        <f t="shared" si="0"/>
        <v>0</v>
      </c>
      <c r="F24" s="160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5"/>
      <c r="B25" s="44"/>
      <c r="C25" s="47"/>
      <c r="D25" s="44"/>
      <c r="E25" s="44">
        <f t="shared" si="0"/>
        <v>0</v>
      </c>
      <c r="F25" s="301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5"/>
      <c r="B26" s="44"/>
      <c r="C26" s="47"/>
      <c r="D26" s="44"/>
      <c r="E26" s="44">
        <f t="shared" si="0"/>
        <v>0</v>
      </c>
      <c r="F26" s="303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5"/>
      <c r="B27" s="44"/>
      <c r="C27" s="47"/>
      <c r="D27" s="44"/>
      <c r="E27" s="44">
        <f t="shared" si="0"/>
        <v>0</v>
      </c>
      <c r="F27" s="301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5"/>
      <c r="B28" s="44"/>
      <c r="C28" s="47"/>
      <c r="D28" s="44"/>
      <c r="E28" s="44">
        <f t="shared" si="0"/>
        <v>0</v>
      </c>
      <c r="F28" s="301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5"/>
      <c r="B29" s="44"/>
      <c r="C29" s="47"/>
      <c r="D29" s="44"/>
      <c r="E29" s="44">
        <f t="shared" si="0"/>
        <v>0</v>
      </c>
      <c r="F29" s="301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5"/>
      <c r="B30" s="44"/>
      <c r="C30" s="47"/>
      <c r="D30" s="44"/>
      <c r="E30" s="44">
        <f t="shared" si="0"/>
        <v>0</v>
      </c>
      <c r="F30" s="300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5"/>
      <c r="B31" s="44"/>
      <c r="C31" s="47"/>
      <c r="D31" s="44"/>
      <c r="E31" s="44">
        <f t="shared" si="0"/>
        <v>0</v>
      </c>
      <c r="F31" s="300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69"/>
      <c r="B32" s="120"/>
      <c r="C32" s="209"/>
      <c r="D32" s="120"/>
      <c r="E32" s="120">
        <f t="shared" si="0"/>
        <v>0</v>
      </c>
      <c r="F32" s="304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86" t="s">
        <v>4</v>
      </c>
      <c r="B33" s="216">
        <f>SUM(B5:B32)</f>
        <v>430785</v>
      </c>
      <c r="C33" s="217">
        <f>SUM(C5:C32)</f>
        <v>1490138</v>
      </c>
      <c r="D33" s="216">
        <f>SUM(D5:D32)</f>
        <v>4015</v>
      </c>
      <c r="E33" s="216">
        <f>SUM(E5:E32)</f>
        <v>1494153</v>
      </c>
      <c r="F33" s="216">
        <f>B33-E33</f>
        <v>-1063368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58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1" t="s">
        <v>19</v>
      </c>
      <c r="C35" s="431"/>
      <c r="D35" s="431"/>
      <c r="E35" s="431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86" t="s">
        <v>54</v>
      </c>
      <c r="B36" s="186" t="s">
        <v>20</v>
      </c>
      <c r="C36" s="186" t="s">
        <v>21</v>
      </c>
      <c r="D36" s="187" t="s">
        <v>22</v>
      </c>
      <c r="E36" s="187" t="s">
        <v>0</v>
      </c>
      <c r="F36" s="166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67" t="s">
        <v>94</v>
      </c>
      <c r="B37" s="274" t="s">
        <v>238</v>
      </c>
      <c r="C37" s="118" t="s">
        <v>98</v>
      </c>
      <c r="D37" s="329">
        <v>16000</v>
      </c>
      <c r="E37" s="275" t="s">
        <v>295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67" t="s">
        <v>94</v>
      </c>
      <c r="B38" s="111" t="s">
        <v>240</v>
      </c>
      <c r="C38" s="110" t="s">
        <v>239</v>
      </c>
      <c r="D38" s="189">
        <v>10700</v>
      </c>
      <c r="E38" s="160" t="s">
        <v>261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67" t="s">
        <v>94</v>
      </c>
      <c r="B39" s="51" t="s">
        <v>241</v>
      </c>
      <c r="C39" s="110" t="s">
        <v>150</v>
      </c>
      <c r="D39" s="189">
        <v>106250</v>
      </c>
      <c r="E39" s="161" t="s">
        <v>234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67" t="s">
        <v>94</v>
      </c>
      <c r="B40" s="51" t="s">
        <v>242</v>
      </c>
      <c r="C40" s="110" t="s">
        <v>105</v>
      </c>
      <c r="D40" s="189">
        <v>15000</v>
      </c>
      <c r="E40" s="160" t="s">
        <v>295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3" t="s">
        <v>94</v>
      </c>
      <c r="B41" s="51" t="s">
        <v>243</v>
      </c>
      <c r="C41" s="110" t="s">
        <v>170</v>
      </c>
      <c r="D41" s="189">
        <v>3230</v>
      </c>
      <c r="E41" s="161" t="s">
        <v>230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3"/>
      <c r="B42" s="51"/>
      <c r="C42" s="330"/>
      <c r="D42" s="189"/>
      <c r="E42" s="160"/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67" t="s">
        <v>94</v>
      </c>
      <c r="B43" s="111" t="s">
        <v>244</v>
      </c>
      <c r="C43" s="110" t="s">
        <v>239</v>
      </c>
      <c r="D43" s="189">
        <v>9230</v>
      </c>
      <c r="E43" s="160" t="s">
        <v>255</v>
      </c>
      <c r="F43" s="124"/>
      <c r="G43" s="432"/>
      <c r="H43" s="432"/>
      <c r="I43" s="432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167" t="s">
        <v>94</v>
      </c>
      <c r="B44" s="111"/>
      <c r="C44" s="330"/>
      <c r="D44" s="189"/>
      <c r="E44" s="160"/>
      <c r="F44" s="125"/>
      <c r="G44" s="158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4" t="s">
        <v>54</v>
      </c>
      <c r="B45" s="184" t="s">
        <v>51</v>
      </c>
      <c r="C45" s="184" t="s">
        <v>52</v>
      </c>
      <c r="D45" s="190" t="s">
        <v>50</v>
      </c>
      <c r="E45" s="185" t="s">
        <v>53</v>
      </c>
      <c r="F45" s="122"/>
      <c r="G45" s="200" t="s">
        <v>55</v>
      </c>
      <c r="H45" s="196" t="s">
        <v>56</v>
      </c>
      <c r="I45" s="196" t="s">
        <v>50</v>
      </c>
      <c r="J45" s="201" t="s">
        <v>57</v>
      </c>
      <c r="K45" s="202" t="s">
        <v>23</v>
      </c>
      <c r="L45" s="203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3" t="s">
        <v>76</v>
      </c>
      <c r="B46" s="316" t="s">
        <v>104</v>
      </c>
      <c r="C46" s="264">
        <v>1748971798</v>
      </c>
      <c r="D46" s="317">
        <v>85100</v>
      </c>
      <c r="E46" s="265" t="s">
        <v>251</v>
      </c>
      <c r="F46" s="121"/>
      <c r="G46" s="173" t="s">
        <v>238</v>
      </c>
      <c r="H46" s="174" t="s">
        <v>98</v>
      </c>
      <c r="I46" s="175">
        <v>16000</v>
      </c>
      <c r="J46" s="118" t="s">
        <v>142</v>
      </c>
      <c r="K46" s="176">
        <v>16000</v>
      </c>
      <c r="L46" s="177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3" t="s">
        <v>225</v>
      </c>
      <c r="B47" s="266" t="s">
        <v>67</v>
      </c>
      <c r="C47" s="267">
        <v>1758035002</v>
      </c>
      <c r="D47" s="268">
        <v>50000</v>
      </c>
      <c r="E47" s="269" t="s">
        <v>223</v>
      </c>
      <c r="F47" s="122"/>
      <c r="G47" s="170" t="s">
        <v>240</v>
      </c>
      <c r="H47" s="49" t="s">
        <v>239</v>
      </c>
      <c r="I47" s="47">
        <v>10700</v>
      </c>
      <c r="J47" s="47" t="s">
        <v>261</v>
      </c>
      <c r="K47" s="119">
        <v>10700</v>
      </c>
      <c r="L47" s="171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3" t="s">
        <v>76</v>
      </c>
      <c r="B48" s="271" t="s">
        <v>229</v>
      </c>
      <c r="C48" s="267">
        <v>1753838319</v>
      </c>
      <c r="D48" s="268">
        <v>10000</v>
      </c>
      <c r="E48" s="272" t="s">
        <v>228</v>
      </c>
      <c r="F48" s="122"/>
      <c r="G48" s="170" t="s">
        <v>241</v>
      </c>
      <c r="H48" s="49" t="s">
        <v>150</v>
      </c>
      <c r="I48" s="47">
        <v>106250</v>
      </c>
      <c r="J48" s="156" t="s">
        <v>234</v>
      </c>
      <c r="K48" s="119">
        <v>106250</v>
      </c>
      <c r="L48" s="171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3" t="s">
        <v>196</v>
      </c>
      <c r="B49" s="270" t="s">
        <v>166</v>
      </c>
      <c r="C49" s="267"/>
      <c r="D49" s="268">
        <v>145300</v>
      </c>
      <c r="E49" s="272" t="s">
        <v>249</v>
      </c>
      <c r="F49" s="122"/>
      <c r="G49" s="170" t="s">
        <v>242</v>
      </c>
      <c r="H49" s="49" t="s">
        <v>105</v>
      </c>
      <c r="I49" s="47">
        <v>17000</v>
      </c>
      <c r="J49" s="156" t="s">
        <v>216</v>
      </c>
      <c r="K49" s="119">
        <v>17000</v>
      </c>
      <c r="L49" s="171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3" t="s">
        <v>171</v>
      </c>
      <c r="B50" s="271" t="s">
        <v>172</v>
      </c>
      <c r="C50" s="267">
        <v>1717271613</v>
      </c>
      <c r="D50" s="268">
        <v>76566</v>
      </c>
      <c r="E50" s="269" t="s">
        <v>264</v>
      </c>
      <c r="F50" s="122"/>
      <c r="G50" s="159" t="s">
        <v>243</v>
      </c>
      <c r="H50" s="50" t="s">
        <v>170</v>
      </c>
      <c r="I50" s="154">
        <v>3230</v>
      </c>
      <c r="J50" s="155" t="s">
        <v>230</v>
      </c>
      <c r="K50" s="119">
        <v>3230</v>
      </c>
      <c r="L50" s="171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3" t="s">
        <v>171</v>
      </c>
      <c r="B51" s="270" t="s">
        <v>70</v>
      </c>
      <c r="C51" s="267">
        <v>1717436223</v>
      </c>
      <c r="D51" s="268">
        <v>151505</v>
      </c>
      <c r="E51" s="269" t="s">
        <v>264</v>
      </c>
      <c r="F51" s="122"/>
      <c r="G51" s="170" t="s">
        <v>245</v>
      </c>
      <c r="H51" s="49" t="s">
        <v>209</v>
      </c>
      <c r="I51" s="47">
        <v>9000</v>
      </c>
      <c r="J51" s="156" t="s">
        <v>205</v>
      </c>
      <c r="K51" s="119">
        <v>9000</v>
      </c>
      <c r="L51" s="171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3" t="s">
        <v>171</v>
      </c>
      <c r="B52" s="270" t="s">
        <v>258</v>
      </c>
      <c r="C52" s="267"/>
      <c r="D52" s="268">
        <v>48645</v>
      </c>
      <c r="E52" s="272" t="s">
        <v>261</v>
      </c>
      <c r="F52" s="122"/>
      <c r="G52" s="170" t="s">
        <v>244</v>
      </c>
      <c r="H52" s="49" t="s">
        <v>239</v>
      </c>
      <c r="I52" s="47">
        <v>9230</v>
      </c>
      <c r="J52" s="156" t="s">
        <v>255</v>
      </c>
      <c r="K52" s="119">
        <v>9230</v>
      </c>
      <c r="L52" s="171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3" t="s">
        <v>79</v>
      </c>
      <c r="B53" s="270" t="s">
        <v>83</v>
      </c>
      <c r="C53" s="267">
        <v>1719461935</v>
      </c>
      <c r="D53" s="268">
        <v>315684</v>
      </c>
      <c r="E53" s="269" t="s">
        <v>287</v>
      </c>
      <c r="F53" s="122"/>
      <c r="G53" s="170" t="s">
        <v>104</v>
      </c>
      <c r="H53" s="49">
        <v>1748971798</v>
      </c>
      <c r="I53" s="47">
        <v>85100</v>
      </c>
      <c r="J53" s="156" t="s">
        <v>251</v>
      </c>
      <c r="K53" s="119">
        <v>85100</v>
      </c>
      <c r="L53" s="171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3" t="s">
        <v>79</v>
      </c>
      <c r="B54" s="270" t="s">
        <v>174</v>
      </c>
      <c r="C54" s="267">
        <v>1713585965</v>
      </c>
      <c r="D54" s="268">
        <v>172098</v>
      </c>
      <c r="E54" s="269" t="s">
        <v>287</v>
      </c>
      <c r="F54" s="122"/>
      <c r="G54" s="172" t="s">
        <v>67</v>
      </c>
      <c r="H54" s="55">
        <v>1758035002</v>
      </c>
      <c r="I54" s="47">
        <v>50000</v>
      </c>
      <c r="J54" s="156" t="s">
        <v>223</v>
      </c>
      <c r="K54" s="119">
        <v>50000</v>
      </c>
      <c r="L54" s="171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3"/>
      <c r="B55" s="271"/>
      <c r="C55" s="267"/>
      <c r="D55" s="268"/>
      <c r="E55" s="272"/>
      <c r="F55" s="122"/>
      <c r="G55" s="170" t="s">
        <v>77</v>
      </c>
      <c r="H55" s="49">
        <v>1750605655</v>
      </c>
      <c r="I55" s="47">
        <v>218260</v>
      </c>
      <c r="J55" s="156" t="s">
        <v>255</v>
      </c>
      <c r="K55" s="119">
        <v>218260</v>
      </c>
      <c r="L55" s="171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3"/>
      <c r="B56" s="270"/>
      <c r="C56" s="267"/>
      <c r="D56" s="268"/>
      <c r="E56" s="272"/>
      <c r="F56" s="122"/>
      <c r="G56" s="170" t="s">
        <v>229</v>
      </c>
      <c r="H56" s="49">
        <v>1753838319</v>
      </c>
      <c r="I56" s="47">
        <v>10000</v>
      </c>
      <c r="J56" s="110" t="s">
        <v>228</v>
      </c>
      <c r="K56" s="119">
        <v>10000</v>
      </c>
      <c r="L56" s="171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63"/>
      <c r="B57" s="270"/>
      <c r="C57" s="267"/>
      <c r="D57" s="268"/>
      <c r="E57" s="272"/>
      <c r="F57" s="122" t="s">
        <v>12</v>
      </c>
      <c r="G57" s="170" t="s">
        <v>166</v>
      </c>
      <c r="H57" s="49"/>
      <c r="I57" s="47">
        <v>145300</v>
      </c>
      <c r="J57" s="156" t="s">
        <v>249</v>
      </c>
      <c r="K57" s="119">
        <v>145300</v>
      </c>
      <c r="L57" s="171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63"/>
      <c r="B58" s="270"/>
      <c r="C58" s="267"/>
      <c r="D58" s="268"/>
      <c r="E58" s="272"/>
      <c r="F58" s="122"/>
      <c r="G58" s="170" t="s">
        <v>172</v>
      </c>
      <c r="H58" s="49">
        <v>1717271613</v>
      </c>
      <c r="I58" s="47">
        <v>76566</v>
      </c>
      <c r="J58" s="156" t="s">
        <v>264</v>
      </c>
      <c r="K58" s="119">
        <v>76566</v>
      </c>
      <c r="L58" s="171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63"/>
      <c r="B59" s="270"/>
      <c r="C59" s="267"/>
      <c r="D59" s="268"/>
      <c r="E59" s="272"/>
      <c r="F59" s="122"/>
      <c r="G59" s="170" t="s">
        <v>70</v>
      </c>
      <c r="H59" s="49">
        <v>1717436223</v>
      </c>
      <c r="I59" s="47">
        <v>151505</v>
      </c>
      <c r="J59" s="156" t="s">
        <v>264</v>
      </c>
      <c r="K59" s="119">
        <v>151505</v>
      </c>
      <c r="L59" s="171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48" t="s">
        <v>74</v>
      </c>
      <c r="B60" s="255" t="s">
        <v>75</v>
      </c>
      <c r="C60" s="250"/>
      <c r="D60" s="251">
        <v>590810</v>
      </c>
      <c r="E60" s="252" t="s">
        <v>261</v>
      </c>
      <c r="F60" s="122"/>
      <c r="G60" s="159" t="s">
        <v>258</v>
      </c>
      <c r="H60" s="50"/>
      <c r="I60" s="154">
        <v>48645</v>
      </c>
      <c r="J60" s="155" t="s">
        <v>261</v>
      </c>
      <c r="K60" s="119">
        <v>48645</v>
      </c>
      <c r="L60" s="171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48" t="s">
        <v>68</v>
      </c>
      <c r="B61" s="254" t="s">
        <v>154</v>
      </c>
      <c r="C61" s="250"/>
      <c r="D61" s="251">
        <v>0</v>
      </c>
      <c r="E61" s="252" t="s">
        <v>295</v>
      </c>
      <c r="F61" s="124"/>
      <c r="G61" s="170" t="s">
        <v>83</v>
      </c>
      <c r="H61" s="49">
        <v>1719461935</v>
      </c>
      <c r="I61" s="47">
        <v>365684</v>
      </c>
      <c r="J61" s="156" t="s">
        <v>260</v>
      </c>
      <c r="K61" s="119">
        <v>365684</v>
      </c>
      <c r="L61" s="171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48" t="s">
        <v>68</v>
      </c>
      <c r="B62" s="249" t="s">
        <v>93</v>
      </c>
      <c r="C62" s="250"/>
      <c r="D62" s="251">
        <v>345407</v>
      </c>
      <c r="E62" s="262" t="s">
        <v>295</v>
      </c>
      <c r="F62" s="121"/>
      <c r="G62" s="170" t="s">
        <v>174</v>
      </c>
      <c r="H62" s="49">
        <v>1713585965</v>
      </c>
      <c r="I62" s="47">
        <v>262098</v>
      </c>
      <c r="J62" s="157" t="s">
        <v>269</v>
      </c>
      <c r="K62" s="119">
        <v>262098</v>
      </c>
      <c r="L62" s="171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48" t="s">
        <v>181</v>
      </c>
      <c r="B63" s="249" t="s">
        <v>182</v>
      </c>
      <c r="C63" s="250"/>
      <c r="D63" s="251">
        <v>70000</v>
      </c>
      <c r="E63" s="253" t="s">
        <v>205</v>
      </c>
      <c r="F63" s="122"/>
      <c r="G63" s="159" t="s">
        <v>75</v>
      </c>
      <c r="H63" s="50"/>
      <c r="I63" s="154">
        <v>590810</v>
      </c>
      <c r="J63" s="155" t="s">
        <v>261</v>
      </c>
      <c r="K63" s="119">
        <v>590810</v>
      </c>
      <c r="L63" s="171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48" t="s">
        <v>68</v>
      </c>
      <c r="B64" s="249" t="s">
        <v>80</v>
      </c>
      <c r="C64" s="250"/>
      <c r="D64" s="251">
        <v>104712</v>
      </c>
      <c r="E64" s="253" t="s">
        <v>232</v>
      </c>
      <c r="F64" s="122"/>
      <c r="G64" s="159" t="s">
        <v>154</v>
      </c>
      <c r="H64" s="50"/>
      <c r="I64" s="154">
        <v>385590</v>
      </c>
      <c r="J64" s="155" t="s">
        <v>232</v>
      </c>
      <c r="K64" s="119">
        <v>385590</v>
      </c>
      <c r="L64" s="171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48" t="s">
        <v>74</v>
      </c>
      <c r="B65" s="249" t="s">
        <v>188</v>
      </c>
      <c r="C65" s="250"/>
      <c r="D65" s="251">
        <v>113000</v>
      </c>
      <c r="E65" s="253" t="s">
        <v>250</v>
      </c>
      <c r="F65" s="122"/>
      <c r="G65" s="170" t="s">
        <v>93</v>
      </c>
      <c r="H65" s="49"/>
      <c r="I65" s="47">
        <v>365407</v>
      </c>
      <c r="J65" s="156" t="s">
        <v>255</v>
      </c>
      <c r="K65" s="119">
        <v>365407</v>
      </c>
      <c r="L65" s="171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48" t="s">
        <v>181</v>
      </c>
      <c r="B66" s="249" t="s">
        <v>207</v>
      </c>
      <c r="C66" s="250"/>
      <c r="D66" s="251">
        <v>110000</v>
      </c>
      <c r="E66" s="252" t="s">
        <v>205</v>
      </c>
      <c r="F66" s="122"/>
      <c r="G66" s="170" t="s">
        <v>182</v>
      </c>
      <c r="H66" s="49"/>
      <c r="I66" s="47">
        <v>70000</v>
      </c>
      <c r="J66" s="156" t="s">
        <v>205</v>
      </c>
      <c r="K66" s="119">
        <v>70000</v>
      </c>
      <c r="L66" s="171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48" t="s">
        <v>74</v>
      </c>
      <c r="B67" s="249" t="s">
        <v>219</v>
      </c>
      <c r="C67" s="250"/>
      <c r="D67" s="251">
        <v>39000</v>
      </c>
      <c r="E67" s="253" t="s">
        <v>251</v>
      </c>
      <c r="F67" s="122"/>
      <c r="G67" s="170" t="s">
        <v>80</v>
      </c>
      <c r="H67" s="49"/>
      <c r="I67" s="47">
        <v>104712</v>
      </c>
      <c r="J67" s="156" t="s">
        <v>232</v>
      </c>
      <c r="K67" s="119">
        <v>104712</v>
      </c>
      <c r="L67" s="171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8"/>
      <c r="B68" s="249"/>
      <c r="C68" s="250"/>
      <c r="D68" s="251"/>
      <c r="E68" s="252"/>
      <c r="F68" s="122"/>
      <c r="G68" s="170" t="s">
        <v>188</v>
      </c>
      <c r="H68" s="49"/>
      <c r="I68" s="47">
        <v>113000</v>
      </c>
      <c r="J68" s="47" t="s">
        <v>250</v>
      </c>
      <c r="K68" s="119">
        <v>113000</v>
      </c>
      <c r="L68" s="171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8"/>
      <c r="B69" s="249"/>
      <c r="C69" s="250"/>
      <c r="D69" s="251"/>
      <c r="E69" s="253"/>
      <c r="F69" s="54"/>
      <c r="G69" s="170" t="s">
        <v>207</v>
      </c>
      <c r="H69" s="49"/>
      <c r="I69" s="47">
        <v>110000</v>
      </c>
      <c r="J69" s="110" t="s">
        <v>205</v>
      </c>
      <c r="K69" s="119">
        <v>110000</v>
      </c>
      <c r="L69" s="171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8"/>
      <c r="B70" s="249"/>
      <c r="C70" s="250"/>
      <c r="D70" s="251"/>
      <c r="E70" s="252"/>
      <c r="F70" s="278"/>
      <c r="G70" s="159" t="s">
        <v>219</v>
      </c>
      <c r="H70" s="50"/>
      <c r="I70" s="154">
        <v>39000</v>
      </c>
      <c r="J70" s="155" t="s">
        <v>251</v>
      </c>
      <c r="K70" s="119">
        <v>39000</v>
      </c>
      <c r="L70" s="171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8"/>
      <c r="B71" s="249"/>
      <c r="C71" s="250"/>
      <c r="D71" s="251"/>
      <c r="E71" s="253"/>
      <c r="F71" s="278"/>
      <c r="G71" s="283" t="s">
        <v>231</v>
      </c>
      <c r="H71" s="52"/>
      <c r="I71" s="47">
        <v>20000</v>
      </c>
      <c r="J71" s="110" t="s">
        <v>252</v>
      </c>
      <c r="K71" s="119">
        <v>20000</v>
      </c>
      <c r="L71" s="171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8"/>
      <c r="B72" s="249"/>
      <c r="C72" s="250"/>
      <c r="D72" s="251"/>
      <c r="E72" s="253"/>
      <c r="F72" s="124"/>
      <c r="G72" s="159" t="s">
        <v>69</v>
      </c>
      <c r="H72" s="50"/>
      <c r="I72" s="154">
        <v>327408</v>
      </c>
      <c r="J72" s="155" t="s">
        <v>270</v>
      </c>
      <c r="K72" s="119">
        <v>327408</v>
      </c>
      <c r="L72" s="171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2" t="s">
        <v>65</v>
      </c>
      <c r="B73" s="243" t="s">
        <v>69</v>
      </c>
      <c r="C73" s="244"/>
      <c r="D73" s="245">
        <v>371273</v>
      </c>
      <c r="E73" s="247" t="s">
        <v>295</v>
      </c>
      <c r="F73" s="124"/>
      <c r="G73" s="170" t="s">
        <v>66</v>
      </c>
      <c r="H73" s="49"/>
      <c r="I73" s="47">
        <v>351819</v>
      </c>
      <c r="J73" s="156" t="s">
        <v>251</v>
      </c>
      <c r="K73" s="119">
        <v>351819</v>
      </c>
      <c r="L73" s="171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2" t="s">
        <v>65</v>
      </c>
      <c r="B74" s="243" t="s">
        <v>66</v>
      </c>
      <c r="C74" s="244"/>
      <c r="D74" s="245">
        <v>187420</v>
      </c>
      <c r="E74" s="247" t="s">
        <v>287</v>
      </c>
      <c r="F74" s="278"/>
      <c r="G74" s="159" t="s">
        <v>78</v>
      </c>
      <c r="H74" s="50"/>
      <c r="I74" s="154">
        <v>501262</v>
      </c>
      <c r="J74" s="155" t="s">
        <v>269</v>
      </c>
      <c r="K74" s="119">
        <v>501262</v>
      </c>
      <c r="L74" s="171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2" t="s">
        <v>65</v>
      </c>
      <c r="B75" s="243" t="s">
        <v>78</v>
      </c>
      <c r="C75" s="244"/>
      <c r="D75" s="245">
        <v>501262</v>
      </c>
      <c r="E75" s="247" t="s">
        <v>269</v>
      </c>
      <c r="F75" s="278"/>
      <c r="G75" s="170" t="s">
        <v>103</v>
      </c>
      <c r="H75" s="49"/>
      <c r="I75" s="47">
        <v>69599</v>
      </c>
      <c r="J75" s="110" t="s">
        <v>261</v>
      </c>
      <c r="K75" s="119">
        <v>69599</v>
      </c>
      <c r="L75" s="171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2" t="s">
        <v>65</v>
      </c>
      <c r="B76" s="243" t="s">
        <v>99</v>
      </c>
      <c r="C76" s="244"/>
      <c r="D76" s="245">
        <v>452619</v>
      </c>
      <c r="E76" s="256" t="s">
        <v>295</v>
      </c>
      <c r="F76" s="122"/>
      <c r="G76" s="159" t="s">
        <v>99</v>
      </c>
      <c r="H76" s="50"/>
      <c r="I76" s="154">
        <v>494509</v>
      </c>
      <c r="J76" s="154" t="s">
        <v>270</v>
      </c>
      <c r="K76" s="119">
        <v>494509</v>
      </c>
      <c r="L76" s="171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2" t="s">
        <v>65</v>
      </c>
      <c r="B77" s="243" t="s">
        <v>82</v>
      </c>
      <c r="C77" s="244"/>
      <c r="D77" s="245">
        <v>401035</v>
      </c>
      <c r="E77" s="247" t="s">
        <v>295</v>
      </c>
      <c r="F77" s="122"/>
      <c r="G77" s="170" t="s">
        <v>82</v>
      </c>
      <c r="H77" s="49"/>
      <c r="I77" s="47">
        <v>399530</v>
      </c>
      <c r="J77" s="156" t="s">
        <v>270</v>
      </c>
      <c r="K77" s="119">
        <v>399530</v>
      </c>
      <c r="L77" s="171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2" t="s">
        <v>65</v>
      </c>
      <c r="B78" s="243" t="s">
        <v>184</v>
      </c>
      <c r="C78" s="244"/>
      <c r="D78" s="245">
        <v>78918</v>
      </c>
      <c r="E78" s="246" t="s">
        <v>232</v>
      </c>
      <c r="F78" s="122"/>
      <c r="G78" s="170" t="s">
        <v>184</v>
      </c>
      <c r="H78" s="49"/>
      <c r="I78" s="47">
        <v>78918</v>
      </c>
      <c r="J78" s="156" t="s">
        <v>232</v>
      </c>
      <c r="K78" s="119">
        <v>78918</v>
      </c>
      <c r="L78" s="171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2" t="s">
        <v>65</v>
      </c>
      <c r="B79" s="243" t="s">
        <v>221</v>
      </c>
      <c r="C79" s="244"/>
      <c r="D79" s="245">
        <v>90252</v>
      </c>
      <c r="E79" s="247" t="s">
        <v>254</v>
      </c>
      <c r="F79" s="122"/>
      <c r="G79" s="170" t="s">
        <v>221</v>
      </c>
      <c r="H79" s="49"/>
      <c r="I79" s="47">
        <v>90252</v>
      </c>
      <c r="J79" s="156" t="s">
        <v>254</v>
      </c>
      <c r="K79" s="119">
        <v>90252</v>
      </c>
      <c r="L79" s="171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2"/>
      <c r="B80" s="243"/>
      <c r="C80" s="244"/>
      <c r="D80" s="245"/>
      <c r="E80" s="247"/>
      <c r="F80" s="122" t="s">
        <v>12</v>
      </c>
      <c r="G80" s="170"/>
      <c r="H80" s="49"/>
      <c r="I80" s="47"/>
      <c r="J80" s="156"/>
      <c r="K80" s="119"/>
      <c r="L80" s="171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2"/>
      <c r="B81" s="243"/>
      <c r="C81" s="244"/>
      <c r="D81" s="245"/>
      <c r="E81" s="247"/>
      <c r="F81" s="122"/>
      <c r="G81" s="170" t="s">
        <v>281</v>
      </c>
      <c r="H81" s="49" t="s">
        <v>190</v>
      </c>
      <c r="I81" s="47">
        <v>10800</v>
      </c>
      <c r="J81" s="156" t="s">
        <v>205</v>
      </c>
      <c r="K81" s="119">
        <v>10800</v>
      </c>
      <c r="L81" s="171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1" t="s">
        <v>193</v>
      </c>
      <c r="B82" s="341" t="s">
        <v>281</v>
      </c>
      <c r="C82" s="342" t="s">
        <v>190</v>
      </c>
      <c r="D82" s="343">
        <v>10800</v>
      </c>
      <c r="E82" s="344" t="s">
        <v>205</v>
      </c>
      <c r="F82" s="124"/>
      <c r="G82" s="170" t="s">
        <v>191</v>
      </c>
      <c r="H82" s="49" t="s">
        <v>190</v>
      </c>
      <c r="I82" s="47">
        <v>14000</v>
      </c>
      <c r="J82" s="156" t="s">
        <v>215</v>
      </c>
      <c r="K82" s="119">
        <v>14000</v>
      </c>
      <c r="L82" s="171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0" t="s">
        <v>192</v>
      </c>
      <c r="B83" s="341" t="s">
        <v>191</v>
      </c>
      <c r="C83" s="342" t="s">
        <v>190</v>
      </c>
      <c r="D83" s="343">
        <v>14000</v>
      </c>
      <c r="E83" s="344" t="s">
        <v>215</v>
      </c>
      <c r="F83" s="124"/>
      <c r="G83" s="170" t="s">
        <v>257</v>
      </c>
      <c r="H83" s="49" t="s">
        <v>256</v>
      </c>
      <c r="I83" s="47">
        <v>3500</v>
      </c>
      <c r="J83" s="156" t="s">
        <v>264</v>
      </c>
      <c r="K83" s="119">
        <v>3500</v>
      </c>
      <c r="L83" s="171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54"/>
      <c r="B84" s="379"/>
      <c r="C84" s="110"/>
      <c r="D84" s="191"/>
      <c r="E84" s="162"/>
      <c r="F84" s="124"/>
      <c r="G84" s="170" t="s">
        <v>246</v>
      </c>
      <c r="H84" s="49" t="s">
        <v>247</v>
      </c>
      <c r="I84" s="47">
        <v>47000</v>
      </c>
      <c r="J84" s="156" t="s">
        <v>234</v>
      </c>
      <c r="K84" s="119">
        <v>47000</v>
      </c>
      <c r="L84" s="171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54"/>
      <c r="B85" s="48"/>
      <c r="C85" s="110"/>
      <c r="D85" s="191"/>
      <c r="E85" s="164"/>
      <c r="F85" s="124"/>
      <c r="G85" s="170" t="s">
        <v>165</v>
      </c>
      <c r="H85" s="49" t="s">
        <v>253</v>
      </c>
      <c r="I85" s="47">
        <v>15000</v>
      </c>
      <c r="J85" s="156" t="s">
        <v>287</v>
      </c>
      <c r="K85" s="119">
        <v>15000</v>
      </c>
      <c r="L85" s="171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4"/>
      <c r="B86" s="380"/>
      <c r="C86" s="110"/>
      <c r="D86" s="191"/>
      <c r="E86" s="162"/>
      <c r="F86" s="124"/>
      <c r="G86" s="170" t="s">
        <v>268</v>
      </c>
      <c r="H86" s="49"/>
      <c r="I86" s="47">
        <v>18000</v>
      </c>
      <c r="J86" s="156" t="s">
        <v>264</v>
      </c>
      <c r="K86" s="119">
        <v>18000</v>
      </c>
      <c r="L86" s="171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4" t="s">
        <v>296</v>
      </c>
      <c r="B87" s="380" t="s">
        <v>257</v>
      </c>
      <c r="C87" s="110" t="s">
        <v>256</v>
      </c>
      <c r="D87" s="191">
        <v>3500</v>
      </c>
      <c r="E87" s="162" t="s">
        <v>264</v>
      </c>
      <c r="F87" s="122"/>
      <c r="G87" s="170"/>
      <c r="H87" s="49"/>
      <c r="I87" s="47"/>
      <c r="J87" s="156"/>
      <c r="K87" s="119"/>
      <c r="L87" s="171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4" t="s">
        <v>208</v>
      </c>
      <c r="B88" s="48" t="s">
        <v>245</v>
      </c>
      <c r="C88" s="110" t="s">
        <v>209</v>
      </c>
      <c r="D88" s="191">
        <v>9000</v>
      </c>
      <c r="E88" s="162" t="s">
        <v>205</v>
      </c>
      <c r="F88" s="122"/>
      <c r="G88" s="170"/>
      <c r="H88" s="49"/>
      <c r="I88" s="47"/>
      <c r="J88" s="156"/>
      <c r="K88" s="119"/>
      <c r="L88" s="171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4" t="s">
        <v>94</v>
      </c>
      <c r="B89" s="111" t="s">
        <v>165</v>
      </c>
      <c r="C89" s="110" t="s">
        <v>253</v>
      </c>
      <c r="D89" s="191">
        <v>15000</v>
      </c>
      <c r="E89" s="163" t="s">
        <v>287</v>
      </c>
      <c r="F89" s="122"/>
      <c r="G89" s="170"/>
      <c r="H89" s="49"/>
      <c r="I89" s="47"/>
      <c r="J89" s="47"/>
      <c r="K89" s="119"/>
      <c r="L89" s="171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54" t="s">
        <v>267</v>
      </c>
      <c r="B90" s="48" t="s">
        <v>268</v>
      </c>
      <c r="C90" s="110"/>
      <c r="D90" s="191">
        <v>18000</v>
      </c>
      <c r="E90" s="164" t="s">
        <v>264</v>
      </c>
      <c r="F90" s="122"/>
      <c r="G90" s="170"/>
      <c r="H90" s="49"/>
      <c r="I90" s="47"/>
      <c r="J90" s="156"/>
      <c r="K90" s="119"/>
      <c r="L90" s="171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29" t="s">
        <v>25</v>
      </c>
      <c r="B91" s="430"/>
      <c r="C91" s="433"/>
      <c r="D91" s="192">
        <f>SUM(D37:D90)</f>
        <v>4741316</v>
      </c>
      <c r="E91" s="188"/>
      <c r="F91" s="128"/>
      <c r="G91" s="159"/>
      <c r="H91" s="50"/>
      <c r="I91" s="154"/>
      <c r="J91" s="156"/>
      <c r="K91" s="119"/>
      <c r="L91" s="171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78"/>
      <c r="H92" s="179"/>
      <c r="I92" s="180"/>
      <c r="J92" s="181"/>
      <c r="K92" s="182"/>
      <c r="L92" s="183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29" t="s">
        <v>26</v>
      </c>
      <c r="B93" s="430"/>
      <c r="C93" s="430"/>
      <c r="D93" s="192">
        <f>D91+L93</f>
        <v>4741316</v>
      </c>
      <c r="E93" s="188"/>
      <c r="F93" s="128"/>
      <c r="G93" s="195"/>
      <c r="H93" s="168"/>
      <c r="I93" s="196">
        <f>SUM(I46:I92)</f>
        <v>5804684</v>
      </c>
      <c r="J93" s="197"/>
      <c r="K93" s="198">
        <f>SUM(K46:K92)</f>
        <v>5804684</v>
      </c>
      <c r="L93" s="199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3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 ht="15.75">
      <c r="A95" s="427" t="s">
        <v>271</v>
      </c>
      <c r="B95" s="427"/>
      <c r="C95" s="427"/>
      <c r="D95" s="390" t="s">
        <v>277</v>
      </c>
      <c r="E95" s="128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 ht="15.75">
      <c r="A96" s="383" t="s">
        <v>201</v>
      </c>
      <c r="B96" s="384" t="s">
        <v>202</v>
      </c>
      <c r="C96" s="327">
        <v>4800</v>
      </c>
      <c r="D96" s="391" t="s">
        <v>278</v>
      </c>
      <c r="E96" s="128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 ht="15.75">
      <c r="A97" s="383" t="s">
        <v>197</v>
      </c>
      <c r="B97" s="384" t="s">
        <v>198</v>
      </c>
      <c r="C97" s="327">
        <v>6000</v>
      </c>
      <c r="D97" s="391" t="s">
        <v>278</v>
      </c>
      <c r="E97" s="128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 ht="15.75">
      <c r="A98" s="385" t="s">
        <v>199</v>
      </c>
      <c r="B98" s="386" t="s">
        <v>200</v>
      </c>
      <c r="C98" s="327">
        <v>3000</v>
      </c>
      <c r="D98" s="391" t="s">
        <v>278</v>
      </c>
      <c r="E98" s="128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 ht="15.75">
      <c r="A99" s="385" t="s">
        <v>203</v>
      </c>
      <c r="B99" s="386" t="s">
        <v>204</v>
      </c>
      <c r="C99" s="327">
        <v>200</v>
      </c>
      <c r="D99" s="391" t="s">
        <v>278</v>
      </c>
      <c r="E99" s="54"/>
      <c r="F99" s="54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 ht="15.75">
      <c r="A100" s="387"/>
      <c r="B100" s="388"/>
      <c r="C100" s="389"/>
      <c r="D100" s="382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 s="46" customFormat="1" ht="15.75">
      <c r="A101" s="428" t="s">
        <v>272</v>
      </c>
      <c r="B101" s="428"/>
      <c r="C101" s="428"/>
      <c r="D101" s="390" t="s">
        <v>277</v>
      </c>
      <c r="E101" s="54"/>
      <c r="F101" s="54"/>
      <c r="G101" s="54"/>
      <c r="H101" s="138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6"/>
      <c r="BJ101" s="126"/>
      <c r="BK101" s="126"/>
      <c r="BL101" s="126"/>
      <c r="BM101" s="126"/>
      <c r="BN101" s="126"/>
      <c r="BO101" s="126"/>
      <c r="BP101" s="126"/>
      <c r="BQ101" s="126"/>
      <c r="BR101" s="126"/>
      <c r="BS101" s="126"/>
      <c r="BT101" s="126"/>
      <c r="BU101" s="126"/>
      <c r="BV101" s="126"/>
      <c r="BW101" s="126"/>
      <c r="BX101" s="126"/>
      <c r="BY101" s="126"/>
      <c r="BZ101" s="126"/>
      <c r="CA101" s="126"/>
      <c r="CB101" s="126"/>
      <c r="CC101" s="126"/>
      <c r="CD101" s="126"/>
      <c r="CE101" s="126"/>
      <c r="CF101" s="126"/>
      <c r="CG101" s="126"/>
      <c r="CH101" s="126"/>
      <c r="CI101" s="126"/>
      <c r="CJ101" s="126"/>
      <c r="CK101" s="126"/>
      <c r="CL101" s="126"/>
      <c r="CM101" s="126"/>
      <c r="CN101" s="126"/>
      <c r="CO101" s="126"/>
      <c r="CP101" s="126"/>
      <c r="CQ101" s="126"/>
      <c r="CR101" s="126"/>
    </row>
    <row r="102" spans="1:96" s="128" customFormat="1" ht="15.75">
      <c r="A102" s="392" t="s">
        <v>197</v>
      </c>
      <c r="B102" s="384" t="s">
        <v>274</v>
      </c>
      <c r="C102" s="327">
        <v>5600</v>
      </c>
      <c r="D102" s="391" t="s">
        <v>278</v>
      </c>
      <c r="E102" s="54"/>
      <c r="F102" s="54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8" customFormat="1" ht="15.75">
      <c r="A103" s="392" t="s">
        <v>199</v>
      </c>
      <c r="B103" s="386" t="s">
        <v>273</v>
      </c>
      <c r="C103" s="327">
        <v>5200</v>
      </c>
      <c r="D103" s="391" t="s">
        <v>278</v>
      </c>
      <c r="E103" s="54"/>
      <c r="F103" s="54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8" customFormat="1" ht="15.75">
      <c r="A104" s="392" t="s">
        <v>276</v>
      </c>
      <c r="B104" s="386" t="s">
        <v>275</v>
      </c>
      <c r="C104" s="327">
        <v>1300</v>
      </c>
      <c r="D104" s="393" t="s">
        <v>280</v>
      </c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8" customFormat="1" ht="15">
      <c r="A105" s="382"/>
      <c r="B105" s="382"/>
      <c r="C105" s="382"/>
      <c r="D105" s="382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8" customFormat="1" ht="15.75">
      <c r="A106" s="428" t="s">
        <v>279</v>
      </c>
      <c r="B106" s="428"/>
      <c r="C106" s="428"/>
      <c r="D106" s="390" t="s">
        <v>277</v>
      </c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8" customFormat="1" ht="15.75">
      <c r="A107" s="392" t="s">
        <v>197</v>
      </c>
      <c r="B107" s="384" t="s">
        <v>274</v>
      </c>
      <c r="C107" s="327">
        <v>14000</v>
      </c>
      <c r="D107" s="393" t="s">
        <v>280</v>
      </c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8" customFormat="1" ht="15.75">
      <c r="A108" s="392" t="s">
        <v>199</v>
      </c>
      <c r="B108" s="386" t="s">
        <v>273</v>
      </c>
      <c r="C108" s="327">
        <v>13000</v>
      </c>
      <c r="D108" s="391" t="s">
        <v>278</v>
      </c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8" customFormat="1" ht="15.75">
      <c r="A109" s="392" t="s">
        <v>276</v>
      </c>
      <c r="B109" s="386" t="s">
        <v>275</v>
      </c>
      <c r="C109" s="327">
        <v>13000</v>
      </c>
      <c r="D109" s="391" t="s">
        <v>280</v>
      </c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8" customFormat="1">
      <c r="B110" s="153"/>
      <c r="C110" s="153"/>
      <c r="D110" s="194"/>
      <c r="G110" s="54"/>
      <c r="H110" s="133"/>
      <c r="I110" s="133"/>
      <c r="J110" s="54"/>
      <c r="K110" s="133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8" customFormat="1">
      <c r="B111" s="153"/>
      <c r="C111" s="153"/>
      <c r="D111" s="194"/>
      <c r="G111" s="54"/>
      <c r="H111" s="133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8" customFormat="1">
      <c r="B112" s="153"/>
      <c r="C112" s="153"/>
      <c r="D112" s="19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8" customFormat="1">
      <c r="B113" s="153"/>
      <c r="C113" s="153"/>
      <c r="D113" s="19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8" customFormat="1">
      <c r="B114" s="153"/>
      <c r="C114" s="153"/>
      <c r="D114" s="194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8" customFormat="1">
      <c r="B115" s="153"/>
      <c r="C115" s="153"/>
      <c r="D115" s="194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8" customFormat="1">
      <c r="B116" s="153"/>
      <c r="C116" s="153"/>
      <c r="D116" s="194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8" customFormat="1">
      <c r="B117" s="153"/>
      <c r="C117" s="153"/>
      <c r="D117" s="194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8" customFormat="1">
      <c r="B118" s="153"/>
      <c r="C118" s="153"/>
      <c r="D118" s="194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8" customFormat="1">
      <c r="B119" s="153"/>
      <c r="C119" s="153"/>
      <c r="D119" s="194"/>
      <c r="G119" s="54"/>
      <c r="H119" s="133"/>
      <c r="I119" s="133"/>
      <c r="J119" s="54"/>
      <c r="K119" s="133"/>
      <c r="L119" s="54"/>
    </row>
    <row r="120" spans="2:20" s="128" customFormat="1">
      <c r="B120" s="153"/>
      <c r="C120" s="153"/>
      <c r="D120" s="194"/>
      <c r="G120" s="54"/>
      <c r="H120" s="133"/>
      <c r="I120" s="133"/>
      <c r="J120" s="54"/>
      <c r="K120" s="133"/>
      <c r="L120" s="54"/>
    </row>
    <row r="121" spans="2:20" s="128" customFormat="1">
      <c r="B121" s="153"/>
      <c r="C121" s="153"/>
      <c r="D121" s="194"/>
      <c r="G121" s="54"/>
      <c r="H121" s="133"/>
      <c r="I121" s="133"/>
      <c r="J121" s="54"/>
      <c r="K121" s="133"/>
      <c r="L121" s="54"/>
    </row>
    <row r="122" spans="2:20" s="128" customFormat="1">
      <c r="B122" s="153"/>
      <c r="C122" s="153"/>
      <c r="D122" s="194"/>
      <c r="G122" s="54"/>
      <c r="H122" s="133"/>
      <c r="I122" s="133"/>
      <c r="J122" s="54"/>
      <c r="K122" s="133"/>
      <c r="L122" s="54"/>
    </row>
    <row r="123" spans="2:20" s="128" customFormat="1">
      <c r="B123" s="153"/>
      <c r="C123" s="153"/>
      <c r="D123" s="194"/>
      <c r="G123" s="54"/>
      <c r="H123" s="133"/>
      <c r="I123" s="133"/>
      <c r="J123" s="54"/>
      <c r="K123" s="133"/>
      <c r="L123" s="54"/>
    </row>
    <row r="124" spans="2:20" s="128" customFormat="1">
      <c r="B124" s="153"/>
      <c r="C124" s="153"/>
      <c r="D124" s="194"/>
      <c r="G124" s="54"/>
      <c r="H124" s="133"/>
      <c r="I124" s="133"/>
      <c r="J124" s="54"/>
      <c r="K124" s="133"/>
      <c r="L124" s="54"/>
    </row>
    <row r="125" spans="2:20" s="128" customFormat="1">
      <c r="B125" s="153"/>
      <c r="C125" s="153"/>
      <c r="D125" s="194"/>
      <c r="G125" s="54"/>
      <c r="H125" s="133"/>
      <c r="I125" s="133"/>
      <c r="J125" s="54"/>
      <c r="K125" s="133"/>
      <c r="L125" s="54"/>
    </row>
    <row r="126" spans="2:20" s="128" customFormat="1">
      <c r="B126" s="153"/>
      <c r="C126" s="153"/>
      <c r="D126" s="194"/>
      <c r="G126" s="54"/>
      <c r="H126" s="133"/>
      <c r="I126" s="133"/>
      <c r="J126" s="54"/>
      <c r="K126" s="133"/>
      <c r="L126" s="54"/>
    </row>
    <row r="127" spans="2:20" s="128" customFormat="1">
      <c r="B127" s="153"/>
      <c r="C127" s="153"/>
      <c r="D127" s="194"/>
      <c r="G127" s="54"/>
      <c r="H127" s="133"/>
      <c r="I127" s="133"/>
      <c r="J127" s="54"/>
      <c r="K127" s="133"/>
      <c r="L127" s="54"/>
    </row>
    <row r="128" spans="2:20" s="128" customFormat="1">
      <c r="B128" s="153"/>
      <c r="C128" s="153"/>
      <c r="D128" s="194"/>
      <c r="G128" s="54"/>
      <c r="H128" s="133"/>
      <c r="I128" s="133"/>
      <c r="J128" s="54"/>
      <c r="K128" s="133"/>
      <c r="L128" s="54"/>
    </row>
    <row r="129" spans="2:13" s="128" customFormat="1">
      <c r="B129" s="153"/>
      <c r="C129" s="153"/>
      <c r="D129" s="194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4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4"/>
      <c r="G131" s="54"/>
      <c r="H131" s="133"/>
      <c r="I131" s="133"/>
      <c r="J131" s="54"/>
      <c r="K131" s="133"/>
      <c r="L131" s="54"/>
      <c r="M131" s="54"/>
    </row>
    <row r="132" spans="2:13" s="128" customFormat="1">
      <c r="B132" s="153"/>
      <c r="C132" s="153"/>
      <c r="D132" s="194"/>
      <c r="G132" s="54"/>
      <c r="H132" s="133"/>
      <c r="I132" s="133"/>
      <c r="J132" s="54"/>
      <c r="K132" s="133"/>
      <c r="L132" s="54"/>
      <c r="M132" s="54"/>
    </row>
    <row r="133" spans="2:13" s="128" customFormat="1">
      <c r="B133" s="153"/>
      <c r="C133" s="153"/>
      <c r="D133" s="194"/>
      <c r="G133" s="54"/>
      <c r="H133" s="133"/>
      <c r="I133" s="133"/>
      <c r="J133" s="54"/>
      <c r="K133" s="133"/>
      <c r="L133" s="54"/>
      <c r="M133" s="54"/>
    </row>
    <row r="134" spans="2:13" s="128" customFormat="1">
      <c r="B134" s="153"/>
      <c r="C134" s="153"/>
      <c r="D134" s="194"/>
      <c r="G134" s="54"/>
      <c r="H134" s="138"/>
      <c r="I134" s="133"/>
      <c r="J134" s="54"/>
      <c r="K134" s="133"/>
      <c r="L134" s="54"/>
      <c r="M134" s="54"/>
    </row>
    <row r="135" spans="2:13" s="128" customFormat="1">
      <c r="B135" s="153"/>
      <c r="C135" s="153"/>
      <c r="D135" s="194"/>
      <c r="G135" s="54"/>
      <c r="H135" s="133"/>
      <c r="I135" s="133"/>
      <c r="J135" s="54"/>
      <c r="K135" s="133"/>
      <c r="L135" s="54"/>
      <c r="M135" s="54"/>
    </row>
    <row r="136" spans="2:13" s="128" customFormat="1">
      <c r="B136" s="153"/>
      <c r="C136" s="153"/>
      <c r="D136" s="194"/>
      <c r="F136" s="54"/>
      <c r="G136" s="54"/>
      <c r="H136" s="133"/>
      <c r="I136" s="133"/>
      <c r="J136" s="54"/>
      <c r="K136" s="133"/>
      <c r="L136" s="54"/>
      <c r="M136" s="54"/>
    </row>
    <row r="137" spans="2:13" s="128" customFormat="1">
      <c r="B137" s="153"/>
      <c r="C137" s="153"/>
      <c r="D137" s="194"/>
      <c r="F137" s="54"/>
      <c r="G137" s="54"/>
      <c r="H137" s="133"/>
      <c r="I137" s="133"/>
      <c r="J137" s="54"/>
      <c r="K137" s="133"/>
      <c r="L137" s="54"/>
      <c r="M137" s="54"/>
    </row>
    <row r="138" spans="2:13" s="128" customFormat="1">
      <c r="B138" s="153"/>
      <c r="C138" s="153"/>
      <c r="D138" s="194"/>
      <c r="F138" s="54"/>
      <c r="G138" s="54"/>
      <c r="H138" s="133"/>
      <c r="I138" s="133"/>
      <c r="J138" s="54"/>
      <c r="K138" s="133"/>
      <c r="L138" s="54"/>
      <c r="M138" s="54"/>
    </row>
    <row r="139" spans="2:13" s="128" customFormat="1">
      <c r="B139" s="153"/>
      <c r="C139" s="153"/>
      <c r="D139" s="194"/>
      <c r="F139" s="54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4"/>
      <c r="F140" s="54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4"/>
      <c r="F141" s="54"/>
      <c r="G141" s="54"/>
      <c r="H141" s="133"/>
      <c r="I141" s="133"/>
      <c r="J141" s="54"/>
      <c r="K141" s="133"/>
      <c r="L141" s="54"/>
    </row>
    <row r="142" spans="2:13" s="128" customFormat="1">
      <c r="B142" s="153"/>
      <c r="C142" s="153"/>
      <c r="D142" s="194"/>
      <c r="F142" s="54"/>
      <c r="G142" s="54"/>
      <c r="H142" s="133"/>
      <c r="I142" s="133"/>
      <c r="J142" s="54"/>
      <c r="K142" s="133"/>
      <c r="L142" s="54"/>
    </row>
    <row r="143" spans="2:13" s="128" customFormat="1">
      <c r="B143" s="153"/>
      <c r="C143" s="153"/>
      <c r="D143" s="194"/>
      <c r="F143" s="54"/>
      <c r="G143" s="54"/>
      <c r="H143" s="133"/>
      <c r="I143" s="133"/>
      <c r="J143" s="54"/>
      <c r="K143" s="133"/>
      <c r="L143" s="54"/>
    </row>
    <row r="144" spans="2:13" s="128" customFormat="1">
      <c r="B144" s="153"/>
      <c r="C144" s="153"/>
      <c r="D144" s="194"/>
      <c r="F144" s="54"/>
      <c r="G144" s="54"/>
      <c r="H144" s="133"/>
      <c r="I144" s="133"/>
      <c r="J144" s="54"/>
      <c r="K144" s="133"/>
      <c r="L144" s="54"/>
    </row>
    <row r="145" spans="2:12" s="128" customFormat="1">
      <c r="B145" s="153"/>
      <c r="C145" s="153"/>
      <c r="D145" s="194"/>
      <c r="F145" s="54"/>
      <c r="G145" s="54"/>
      <c r="H145" s="133"/>
      <c r="I145" s="133"/>
      <c r="J145" s="54"/>
      <c r="K145" s="133"/>
      <c r="L145" s="54"/>
    </row>
    <row r="146" spans="2:12" s="128" customFormat="1">
      <c r="B146" s="153"/>
      <c r="C146" s="153"/>
      <c r="D146" s="194"/>
      <c r="F146" s="54"/>
      <c r="G146" s="54"/>
      <c r="H146" s="133"/>
      <c r="I146" s="133"/>
      <c r="J146" s="54"/>
      <c r="K146" s="133"/>
      <c r="L146" s="54"/>
    </row>
    <row r="147" spans="2:12" s="128" customFormat="1">
      <c r="B147" s="153"/>
      <c r="C147" s="153"/>
      <c r="D147" s="194"/>
      <c r="F147" s="54"/>
      <c r="G147" s="54"/>
      <c r="H147" s="133"/>
      <c r="I147" s="133"/>
      <c r="J147" s="54"/>
      <c r="K147" s="133"/>
      <c r="L147" s="54"/>
    </row>
    <row r="148" spans="2:12" s="128" customFormat="1">
      <c r="B148" s="153"/>
      <c r="C148" s="153"/>
      <c r="D148" s="194"/>
      <c r="F148" s="54"/>
      <c r="G148" s="54"/>
      <c r="H148" s="133"/>
      <c r="I148" s="133"/>
      <c r="J148" s="54"/>
      <c r="K148" s="133"/>
      <c r="L148" s="54"/>
    </row>
    <row r="149" spans="2:12" s="128" customFormat="1">
      <c r="B149" s="153"/>
      <c r="C149" s="153"/>
      <c r="D149" s="194"/>
      <c r="F149" s="54"/>
      <c r="G149" s="54"/>
      <c r="H149" s="133"/>
      <c r="I149" s="133"/>
      <c r="J149" s="54"/>
      <c r="K149" s="133"/>
      <c r="L149" s="54"/>
    </row>
    <row r="150" spans="2:12" s="128" customFormat="1">
      <c r="B150" s="153"/>
      <c r="C150" s="153"/>
      <c r="D150" s="194"/>
      <c r="F150" s="54"/>
      <c r="G150" s="54"/>
      <c r="H150" s="133"/>
      <c r="I150" s="133"/>
      <c r="J150" s="54"/>
      <c r="K150" s="133"/>
      <c r="L150" s="54"/>
    </row>
    <row r="151" spans="2:12" s="128" customFormat="1">
      <c r="B151" s="153"/>
      <c r="C151" s="153"/>
      <c r="D151" s="194"/>
      <c r="F151" s="54"/>
      <c r="G151" s="54"/>
      <c r="H151" s="133"/>
      <c r="I151" s="133"/>
      <c r="J151" s="54"/>
      <c r="K151" s="133"/>
      <c r="L151" s="54"/>
    </row>
    <row r="152" spans="2:12" s="128" customFormat="1">
      <c r="B152" s="153"/>
      <c r="C152" s="153"/>
      <c r="D152" s="194"/>
      <c r="F152" s="54"/>
      <c r="G152" s="54"/>
      <c r="H152" s="133"/>
      <c r="I152" s="133"/>
      <c r="J152" s="54"/>
      <c r="K152" s="133"/>
      <c r="L152" s="54"/>
    </row>
    <row r="153" spans="2:12" s="128" customFormat="1">
      <c r="B153" s="153"/>
      <c r="C153" s="153"/>
      <c r="D153" s="194"/>
      <c r="F153" s="54"/>
      <c r="G153" s="54"/>
      <c r="H153" s="133"/>
      <c r="I153" s="133"/>
      <c r="J153" s="54"/>
      <c r="K153" s="133"/>
      <c r="L153" s="54"/>
    </row>
    <row r="154" spans="2:12" s="128" customFormat="1">
      <c r="B154" s="153"/>
      <c r="C154" s="153"/>
      <c r="D154" s="194"/>
      <c r="F154" s="54"/>
      <c r="G154" s="54"/>
      <c r="H154" s="133"/>
      <c r="I154" s="133"/>
      <c r="J154" s="54"/>
      <c r="K154" s="133"/>
      <c r="L154" s="54"/>
    </row>
    <row r="155" spans="2:12" s="128" customFormat="1">
      <c r="B155" s="153"/>
      <c r="C155" s="153"/>
      <c r="D155" s="194"/>
      <c r="F155" s="54"/>
      <c r="G155" s="54"/>
      <c r="H155" s="133"/>
      <c r="I155" s="133"/>
      <c r="J155" s="54"/>
      <c r="K155" s="133"/>
      <c r="L155" s="54"/>
    </row>
    <row r="156" spans="2:12" s="128" customFormat="1">
      <c r="B156" s="153"/>
      <c r="C156" s="153"/>
      <c r="D156" s="194"/>
      <c r="F156" s="54"/>
      <c r="G156" s="54"/>
      <c r="H156" s="133"/>
      <c r="I156" s="133"/>
      <c r="J156" s="54"/>
      <c r="K156" s="133"/>
      <c r="L156" s="54"/>
    </row>
    <row r="157" spans="2:12" s="128" customFormat="1">
      <c r="B157" s="153"/>
      <c r="C157" s="153"/>
      <c r="D157" s="194"/>
      <c r="F157" s="54"/>
      <c r="G157" s="54"/>
      <c r="H157" s="133"/>
      <c r="I157" s="133"/>
      <c r="J157" s="54"/>
      <c r="K157" s="133"/>
      <c r="L157" s="54"/>
    </row>
    <row r="158" spans="2:12" s="128" customFormat="1">
      <c r="B158" s="153"/>
      <c r="C158" s="153"/>
      <c r="D158" s="194"/>
      <c r="F158" s="54"/>
      <c r="G158" s="54"/>
      <c r="H158" s="133"/>
      <c r="I158" s="133"/>
      <c r="J158" s="54"/>
      <c r="K158" s="133"/>
      <c r="L158" s="54"/>
    </row>
    <row r="159" spans="2:12" s="128" customFormat="1">
      <c r="B159" s="153"/>
      <c r="C159" s="153"/>
      <c r="D159" s="194"/>
      <c r="F159" s="54"/>
      <c r="G159" s="54"/>
      <c r="H159" s="133"/>
      <c r="I159" s="133"/>
      <c r="J159" s="54"/>
      <c r="K159" s="133"/>
      <c r="L159" s="54"/>
    </row>
    <row r="160" spans="2:12" s="128" customFormat="1">
      <c r="B160" s="153"/>
      <c r="C160" s="153"/>
      <c r="D160" s="194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4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4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4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4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4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4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4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4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4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4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4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4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4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4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4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4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4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4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4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4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4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4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4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4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4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4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K202" s="140"/>
      <c r="L202" s="54"/>
    </row>
    <row r="203" spans="2:12" s="128" customFormat="1">
      <c r="B203" s="153"/>
      <c r="C203" s="153"/>
      <c r="F203" s="54"/>
      <c r="G203" s="54"/>
      <c r="H203" s="133"/>
      <c r="I203" s="133"/>
      <c r="K203" s="140"/>
    </row>
    <row r="204" spans="2:12" s="128" customFormat="1">
      <c r="B204" s="153"/>
      <c r="C204" s="153"/>
      <c r="F204" s="54"/>
      <c r="G204" s="54"/>
      <c r="H204" s="133"/>
      <c r="I204" s="133"/>
      <c r="K204" s="140"/>
    </row>
    <row r="205" spans="2:12" s="128" customFormat="1">
      <c r="B205" s="153"/>
      <c r="C205" s="153"/>
      <c r="F205" s="54"/>
      <c r="G205" s="54"/>
      <c r="H205" s="133"/>
      <c r="I205" s="133"/>
      <c r="K205" s="140"/>
    </row>
    <row r="206" spans="2:12" s="128" customFormat="1">
      <c r="B206" s="153"/>
      <c r="C206" s="153"/>
      <c r="F206" s="54"/>
      <c r="G206" s="54"/>
      <c r="H206" s="133"/>
      <c r="I206" s="133"/>
      <c r="K206" s="140"/>
    </row>
    <row r="207" spans="2:12" s="128" customFormat="1">
      <c r="B207" s="153"/>
      <c r="C207" s="153"/>
      <c r="F207" s="54"/>
      <c r="G207" s="54"/>
      <c r="H207" s="133"/>
      <c r="I207" s="133"/>
      <c r="K207" s="140"/>
    </row>
    <row r="208" spans="2:12" s="128" customFormat="1">
      <c r="B208" s="153"/>
      <c r="C208" s="153"/>
      <c r="F208" s="54"/>
      <c r="G208" s="54"/>
      <c r="H208" s="133"/>
      <c r="I208" s="133"/>
      <c r="K208" s="140"/>
    </row>
    <row r="209" spans="2:11" s="128" customFormat="1">
      <c r="B209" s="153"/>
      <c r="C209" s="153"/>
      <c r="F209" s="54"/>
      <c r="G209" s="54"/>
      <c r="H209" s="133"/>
      <c r="I209" s="133"/>
      <c r="K209" s="140"/>
    </row>
    <row r="210" spans="2:11" s="128" customFormat="1">
      <c r="B210" s="153"/>
      <c r="C210" s="153"/>
      <c r="F210" s="54"/>
      <c r="G210" s="54"/>
      <c r="H210" s="133"/>
      <c r="I210" s="133"/>
      <c r="K210" s="140"/>
    </row>
    <row r="211" spans="2:11" s="128" customFormat="1">
      <c r="B211" s="153"/>
      <c r="C211" s="153"/>
      <c r="F211" s="54"/>
      <c r="H211" s="140"/>
      <c r="I211" s="140"/>
      <c r="K211" s="140"/>
    </row>
    <row r="212" spans="2:11" s="128" customFormat="1">
      <c r="B212" s="153"/>
      <c r="C212" s="153"/>
      <c r="H212" s="140"/>
      <c r="I212" s="140"/>
      <c r="K212" s="140"/>
    </row>
    <row r="213" spans="2:11" s="128" customFormat="1">
      <c r="B213" s="153"/>
      <c r="C213" s="153"/>
      <c r="H213" s="140"/>
      <c r="I213" s="140"/>
      <c r="K213" s="140"/>
    </row>
    <row r="214" spans="2:11" s="128" customFormat="1">
      <c r="B214" s="153"/>
      <c r="C214" s="153"/>
      <c r="H214" s="140"/>
      <c r="I214" s="140"/>
      <c r="K214" s="140"/>
    </row>
    <row r="215" spans="2:11" s="128" customFormat="1">
      <c r="B215" s="153"/>
      <c r="C215" s="153"/>
      <c r="H215" s="140"/>
      <c r="I215" s="140"/>
      <c r="K215" s="140"/>
    </row>
    <row r="216" spans="2:11" s="128" customFormat="1">
      <c r="B216" s="153"/>
      <c r="C216" s="153"/>
      <c r="H216" s="140"/>
      <c r="I216" s="140"/>
      <c r="K216" s="140"/>
    </row>
    <row r="217" spans="2:11" s="128" customFormat="1">
      <c r="B217" s="153"/>
      <c r="C217" s="153"/>
      <c r="H217" s="140"/>
      <c r="I217" s="140"/>
      <c r="K217" s="140"/>
    </row>
    <row r="218" spans="2:11" s="128" customFormat="1">
      <c r="B218" s="153"/>
      <c r="C218" s="153"/>
      <c r="H218" s="140"/>
      <c r="I218" s="140"/>
      <c r="K218" s="140"/>
    </row>
    <row r="219" spans="2:11" s="128" customFormat="1">
      <c r="B219" s="153"/>
      <c r="C219" s="153"/>
      <c r="H219" s="140"/>
      <c r="I219" s="140"/>
      <c r="K219" s="140"/>
    </row>
    <row r="220" spans="2:11" s="128" customFormat="1">
      <c r="B220" s="153"/>
      <c r="C220" s="153"/>
      <c r="H220" s="140"/>
      <c r="I220" s="140"/>
      <c r="K220" s="140"/>
    </row>
    <row r="221" spans="2:11" s="128" customFormat="1">
      <c r="B221" s="153"/>
      <c r="C221" s="153"/>
      <c r="H221" s="140"/>
      <c r="I221" s="140"/>
      <c r="K221" s="140"/>
    </row>
    <row r="222" spans="2:11" s="128" customFormat="1">
      <c r="B222" s="153"/>
      <c r="C222" s="153"/>
      <c r="H222" s="140"/>
      <c r="I222" s="140"/>
      <c r="K222" s="140"/>
    </row>
    <row r="223" spans="2:11" s="128" customFormat="1">
      <c r="B223" s="153"/>
      <c r="C223" s="153"/>
      <c r="H223" s="140"/>
      <c r="I223" s="140"/>
      <c r="K223" s="140"/>
    </row>
    <row r="224" spans="2:11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G1319" s="42"/>
      <c r="H1319" s="43"/>
      <c r="I1319" s="43"/>
      <c r="J1319" s="42"/>
      <c r="K1319" s="43"/>
    </row>
  </sheetData>
  <sortState ref="A73:E80">
    <sortCondition ref="A73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43" t="s">
        <v>84</v>
      </c>
      <c r="B1" s="444"/>
      <c r="C1" s="444"/>
      <c r="D1" s="444"/>
      <c r="E1" s="445"/>
      <c r="F1" s="5"/>
      <c r="G1" s="5"/>
      <c r="H1" s="5"/>
      <c r="I1" s="458"/>
      <c r="J1" s="458"/>
      <c r="K1" s="458"/>
    </row>
    <row r="2" spans="1:18" ht="20.25">
      <c r="A2" s="452" t="s">
        <v>60</v>
      </c>
      <c r="B2" s="453"/>
      <c r="C2" s="453"/>
      <c r="D2" s="453"/>
      <c r="E2" s="454"/>
      <c r="F2" s="5"/>
      <c r="G2" s="5"/>
      <c r="H2" s="5"/>
      <c r="I2" s="222" t="s">
        <v>86</v>
      </c>
      <c r="J2" s="222" t="s">
        <v>92</v>
      </c>
      <c r="K2" s="222" t="s">
        <v>87</v>
      </c>
      <c r="L2" s="222" t="s">
        <v>4</v>
      </c>
      <c r="M2" s="222" t="s">
        <v>88</v>
      </c>
    </row>
    <row r="3" spans="1:18" ht="23.25">
      <c r="A3" s="446" t="s">
        <v>294</v>
      </c>
      <c r="B3" s="447"/>
      <c r="C3" s="447"/>
      <c r="D3" s="447"/>
      <c r="E3" s="448"/>
      <c r="F3" s="5"/>
      <c r="G3" s="10"/>
      <c r="H3" s="10"/>
      <c r="I3" s="24" t="s">
        <v>89</v>
      </c>
      <c r="J3" s="284">
        <v>30000</v>
      </c>
      <c r="K3" s="277">
        <v>10000</v>
      </c>
      <c r="L3" s="284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5" t="s">
        <v>63</v>
      </c>
      <c r="B4" s="456"/>
      <c r="C4" s="456"/>
      <c r="D4" s="456"/>
      <c r="E4" s="457"/>
      <c r="F4" s="5"/>
      <c r="G4" s="40"/>
      <c r="H4" s="40"/>
      <c r="I4" s="24" t="s">
        <v>90</v>
      </c>
      <c r="J4" s="284">
        <v>9000</v>
      </c>
      <c r="K4" s="284">
        <v>5900</v>
      </c>
      <c r="L4" s="284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26" t="s">
        <v>58</v>
      </c>
      <c r="B5" s="210">
        <v>13000000</v>
      </c>
      <c r="C5" s="37"/>
      <c r="D5" s="37" t="s">
        <v>10</v>
      </c>
      <c r="E5" s="225">
        <v>8792288</v>
      </c>
      <c r="F5" s="33"/>
      <c r="G5" s="221"/>
      <c r="H5" s="221"/>
      <c r="I5" s="24" t="s">
        <v>85</v>
      </c>
      <c r="J5" s="284">
        <v>24500</v>
      </c>
      <c r="K5" s="277">
        <v>10000</v>
      </c>
      <c r="L5" s="284">
        <f t="shared" si="0"/>
        <v>34500</v>
      </c>
      <c r="M5" s="24" t="s">
        <v>91</v>
      </c>
      <c r="O5" s="7"/>
      <c r="P5" s="7"/>
      <c r="Q5" s="314">
        <v>40500</v>
      </c>
      <c r="R5" s="314" t="s">
        <v>167</v>
      </c>
    </row>
    <row r="6" spans="1:18" ht="21.75">
      <c r="A6" s="224" t="s">
        <v>6</v>
      </c>
      <c r="B6" s="210">
        <v>-9037.9160000000011</v>
      </c>
      <c r="C6" s="39"/>
      <c r="D6" s="37" t="s">
        <v>206</v>
      </c>
      <c r="E6" s="225">
        <v>83357</v>
      </c>
      <c r="F6" s="7"/>
      <c r="G6" s="261"/>
      <c r="H6" s="218"/>
      <c r="I6" s="24" t="s">
        <v>85</v>
      </c>
      <c r="J6" s="284">
        <v>29500</v>
      </c>
      <c r="K6" s="277">
        <v>10000</v>
      </c>
      <c r="L6" s="284">
        <f t="shared" si="0"/>
        <v>39500</v>
      </c>
      <c r="M6" s="24" t="s">
        <v>91</v>
      </c>
      <c r="N6" s="7"/>
      <c r="P6" s="7"/>
      <c r="Q6" s="314">
        <v>35000</v>
      </c>
      <c r="R6" s="314" t="s">
        <v>168</v>
      </c>
    </row>
    <row r="7" spans="1:18" ht="21.75">
      <c r="A7" s="226"/>
      <c r="B7" s="210"/>
      <c r="C7" s="39"/>
      <c r="D7" s="37" t="s">
        <v>64</v>
      </c>
      <c r="E7" s="225">
        <v>66435.08400000073</v>
      </c>
      <c r="F7" s="7"/>
      <c r="G7" s="260"/>
      <c r="H7" s="218"/>
      <c r="I7" s="284" t="s">
        <v>85</v>
      </c>
      <c r="J7" s="284">
        <v>35000</v>
      </c>
      <c r="K7" s="284">
        <v>10000</v>
      </c>
      <c r="L7" s="284">
        <f t="shared" si="0"/>
        <v>45000</v>
      </c>
      <c r="M7" s="284" t="s">
        <v>91</v>
      </c>
      <c r="N7" s="285" t="s">
        <v>97</v>
      </c>
      <c r="P7" s="7"/>
      <c r="Q7" s="314">
        <v>28100</v>
      </c>
      <c r="R7" s="314" t="s">
        <v>169</v>
      </c>
    </row>
    <row r="8" spans="1:18" ht="21.75">
      <c r="A8" s="224"/>
      <c r="B8" s="210"/>
      <c r="C8" s="37"/>
      <c r="D8" s="323"/>
      <c r="E8" s="225"/>
      <c r="F8" s="7"/>
      <c r="G8" s="206"/>
      <c r="H8" s="206"/>
      <c r="I8" s="284" t="s">
        <v>85</v>
      </c>
      <c r="J8" s="284"/>
      <c r="K8" s="284">
        <v>10000</v>
      </c>
      <c r="L8" s="284">
        <f t="shared" si="0"/>
        <v>10000</v>
      </c>
      <c r="M8" s="284" t="s">
        <v>78</v>
      </c>
      <c r="N8" s="285" t="s">
        <v>101</v>
      </c>
      <c r="O8" s="7"/>
      <c r="P8" s="7"/>
      <c r="Q8" s="315">
        <f>SUM(Q5:Q7)</f>
        <v>103600</v>
      </c>
      <c r="R8" s="277" t="s">
        <v>4</v>
      </c>
    </row>
    <row r="9" spans="1:18" ht="23.25">
      <c r="A9" s="224" t="s">
        <v>81</v>
      </c>
      <c r="B9" s="210">
        <v>3995</v>
      </c>
      <c r="C9" s="38"/>
      <c r="D9" s="323" t="s">
        <v>11</v>
      </c>
      <c r="E9" s="313">
        <v>4741316</v>
      </c>
      <c r="F9" s="7"/>
      <c r="G9" s="207"/>
      <c r="H9" s="103"/>
      <c r="I9" s="284" t="s">
        <v>107</v>
      </c>
      <c r="J9" s="284">
        <v>19250</v>
      </c>
      <c r="K9" s="284">
        <v>0</v>
      </c>
      <c r="L9" s="284">
        <f t="shared" si="0"/>
        <v>19250</v>
      </c>
      <c r="M9" s="24" t="s">
        <v>78</v>
      </c>
      <c r="N9" s="285" t="s">
        <v>106</v>
      </c>
      <c r="O9" s="7"/>
      <c r="P9" s="7"/>
      <c r="Q9" s="7"/>
      <c r="R9" s="7"/>
    </row>
    <row r="10" spans="1:18" ht="23.25">
      <c r="A10" s="224" t="s">
        <v>217</v>
      </c>
      <c r="B10" s="210">
        <v>0</v>
      </c>
      <c r="C10" s="38"/>
      <c r="D10" s="323" t="s">
        <v>183</v>
      </c>
      <c r="E10" s="313">
        <v>-754109</v>
      </c>
      <c r="F10" s="7"/>
      <c r="G10" s="206"/>
      <c r="H10" s="206"/>
      <c r="I10" s="24" t="s">
        <v>111</v>
      </c>
      <c r="J10" s="284">
        <v>16500</v>
      </c>
      <c r="K10" s="284">
        <v>0</v>
      </c>
      <c r="L10" s="284">
        <f t="shared" si="0"/>
        <v>16500</v>
      </c>
      <c r="M10" s="24" t="s">
        <v>78</v>
      </c>
      <c r="N10" s="24" t="s">
        <v>110</v>
      </c>
      <c r="O10" s="7"/>
      <c r="P10" s="7"/>
      <c r="Q10" s="7"/>
      <c r="R10" s="7"/>
    </row>
    <row r="11" spans="1:18" ht="21.75">
      <c r="A11" s="402" t="s">
        <v>102</v>
      </c>
      <c r="B11" s="403">
        <f>B6-B9-B10</f>
        <v>-13032.916000000001</v>
      </c>
      <c r="C11" s="38"/>
      <c r="D11" s="37" t="s">
        <v>109</v>
      </c>
      <c r="E11" s="227">
        <v>55510</v>
      </c>
      <c r="F11" s="7"/>
      <c r="G11" s="206"/>
      <c r="H11" s="206"/>
      <c r="I11" s="276" t="s">
        <v>85</v>
      </c>
      <c r="J11" s="31">
        <v>29500</v>
      </c>
      <c r="K11" s="31">
        <v>10000</v>
      </c>
      <c r="L11" s="284">
        <f t="shared" si="0"/>
        <v>39500</v>
      </c>
      <c r="M11" s="31" t="s">
        <v>83</v>
      </c>
      <c r="N11" s="276" t="s">
        <v>127</v>
      </c>
      <c r="O11" s="7"/>
      <c r="P11" s="7"/>
      <c r="Q11" s="7"/>
      <c r="R11" s="7"/>
    </row>
    <row r="12" spans="1:18" ht="21.75">
      <c r="A12" s="226"/>
      <c r="B12" s="210"/>
      <c r="C12" s="38"/>
      <c r="D12" s="37" t="s">
        <v>265</v>
      </c>
      <c r="E12" s="227">
        <v>2170</v>
      </c>
      <c r="F12" s="7" t="s">
        <v>39</v>
      </c>
      <c r="G12" s="206"/>
      <c r="H12" s="207"/>
      <c r="I12" s="31" t="s">
        <v>113</v>
      </c>
      <c r="J12" s="31">
        <v>22500</v>
      </c>
      <c r="K12" s="277">
        <v>10000</v>
      </c>
      <c r="L12" s="284">
        <f t="shared" si="0"/>
        <v>32500</v>
      </c>
      <c r="M12" s="31" t="s">
        <v>114</v>
      </c>
      <c r="N12" s="31" t="s">
        <v>112</v>
      </c>
      <c r="O12" s="7"/>
      <c r="P12" s="7"/>
      <c r="Q12" s="7"/>
      <c r="R12" s="7"/>
    </row>
    <row r="13" spans="1:18" s="239" customFormat="1" ht="21.75">
      <c r="A13" s="226"/>
      <c r="B13" s="210"/>
      <c r="C13" s="38"/>
      <c r="D13" s="281"/>
      <c r="E13" s="282"/>
      <c r="F13" s="7"/>
      <c r="G13" s="206"/>
      <c r="H13" s="207"/>
      <c r="I13" s="276" t="s">
        <v>125</v>
      </c>
      <c r="J13" s="31"/>
      <c r="K13" s="277">
        <v>10000</v>
      </c>
      <c r="L13" s="284">
        <f t="shared" si="0"/>
        <v>10000</v>
      </c>
      <c r="M13" s="31"/>
      <c r="N13" s="24" t="s">
        <v>126</v>
      </c>
      <c r="O13" s="7"/>
      <c r="P13" s="7"/>
      <c r="Q13" s="7"/>
      <c r="R13" s="7"/>
    </row>
    <row r="14" spans="1:18" ht="21.75">
      <c r="A14" s="226"/>
      <c r="B14" s="210"/>
      <c r="C14" s="38"/>
      <c r="D14" s="281"/>
      <c r="E14" s="282"/>
      <c r="F14" s="7"/>
      <c r="G14" s="234" t="s">
        <v>12</v>
      </c>
      <c r="H14" s="208"/>
      <c r="I14" s="276" t="s">
        <v>124</v>
      </c>
      <c r="J14" s="31"/>
      <c r="K14" s="31">
        <v>10000</v>
      </c>
      <c r="L14" s="284">
        <f t="shared" si="0"/>
        <v>10000</v>
      </c>
      <c r="M14" s="31"/>
      <c r="N14" s="24" t="s">
        <v>126</v>
      </c>
      <c r="O14" s="7"/>
      <c r="P14" s="7"/>
      <c r="Q14" s="7"/>
      <c r="R14" s="7"/>
    </row>
    <row r="15" spans="1:18" ht="21.75">
      <c r="A15" s="226"/>
      <c r="B15" s="210"/>
      <c r="C15" s="38"/>
      <c r="D15" s="281"/>
      <c r="E15" s="282"/>
      <c r="F15" s="7"/>
      <c r="G15" s="235"/>
      <c r="H15" s="208"/>
      <c r="I15" s="31"/>
      <c r="J15" s="31"/>
      <c r="K15" s="31"/>
      <c r="L15" s="284">
        <f t="shared" si="0"/>
        <v>0</v>
      </c>
      <c r="M15" s="31"/>
      <c r="N15" s="286"/>
      <c r="O15" s="7"/>
      <c r="P15" s="7"/>
      <c r="Q15" s="7"/>
      <c r="R15" s="7"/>
    </row>
    <row r="16" spans="1:18" ht="21.75">
      <c r="A16" s="226"/>
      <c r="B16" s="210"/>
      <c r="C16" s="38"/>
      <c r="D16" s="281"/>
      <c r="E16" s="282"/>
      <c r="F16" s="5"/>
      <c r="G16" s="12"/>
      <c r="H16" s="259"/>
      <c r="I16" s="31"/>
      <c r="J16" s="31"/>
      <c r="K16" s="31"/>
      <c r="L16" s="284">
        <f t="shared" si="0"/>
        <v>0</v>
      </c>
      <c r="M16" s="31"/>
      <c r="N16" s="286"/>
      <c r="O16" s="7"/>
      <c r="P16" s="7"/>
      <c r="Q16" s="7"/>
      <c r="R16" s="7"/>
    </row>
    <row r="17" spans="1:18" ht="21.75">
      <c r="A17" s="224" t="s">
        <v>5</v>
      </c>
      <c r="B17" s="211">
        <f>B5+B11</f>
        <v>12986967.084000001</v>
      </c>
      <c r="C17" s="38"/>
      <c r="D17" s="38" t="s">
        <v>7</v>
      </c>
      <c r="E17" s="227">
        <f>SUM(E5:E16)</f>
        <v>12986967.084000001</v>
      </c>
      <c r="F17" s="5"/>
      <c r="G17" s="104">
        <f>B17-E17</f>
        <v>0</v>
      </c>
      <c r="H17" s="259"/>
      <c r="I17" s="459" t="s">
        <v>128</v>
      </c>
      <c r="J17" s="459"/>
      <c r="K17" s="459"/>
      <c r="L17" s="287">
        <f>SUM(L3:L16)</f>
        <v>311650</v>
      </c>
      <c r="M17" s="287"/>
      <c r="N17" s="7"/>
      <c r="O17" s="7"/>
      <c r="P17" s="7"/>
      <c r="Q17" s="7"/>
      <c r="R17" s="7"/>
    </row>
    <row r="18" spans="1:18" ht="21.75">
      <c r="A18" s="224"/>
      <c r="B18" s="223" t="s">
        <v>12</v>
      </c>
      <c r="C18" s="38"/>
      <c r="D18" s="38"/>
      <c r="E18" s="228"/>
      <c r="F18" s="5"/>
      <c r="G18" s="9"/>
      <c r="H18" s="259"/>
      <c r="I18" s="460" t="s">
        <v>95</v>
      </c>
      <c r="J18" s="460"/>
      <c r="K18" s="460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9" t="s">
        <v>13</v>
      </c>
      <c r="B19" s="450"/>
      <c r="C19" s="450"/>
      <c r="D19" s="450"/>
      <c r="E19" s="451"/>
      <c r="F19" s="5"/>
      <c r="G19" s="8"/>
      <c r="H19" s="8"/>
      <c r="I19" s="467" t="s">
        <v>149</v>
      </c>
      <c r="J19" s="467"/>
      <c r="K19" s="467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0" t="s">
        <v>161</v>
      </c>
      <c r="B20" s="311">
        <v>590810</v>
      </c>
      <c r="C20" s="231"/>
      <c r="D20" s="240" t="s">
        <v>157</v>
      </c>
      <c r="E20" s="241">
        <v>501262</v>
      </c>
      <c r="F20" s="5"/>
      <c r="G20" s="16"/>
      <c r="H20" s="16"/>
      <c r="I20" s="461" t="s">
        <v>131</v>
      </c>
      <c r="J20" s="461"/>
      <c r="K20" s="461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0" t="s">
        <v>226</v>
      </c>
      <c r="B21" s="112">
        <v>50000</v>
      </c>
      <c r="C21" s="37"/>
      <c r="D21" s="220" t="s">
        <v>155</v>
      </c>
      <c r="E21" s="229">
        <v>371273</v>
      </c>
      <c r="G21" s="17"/>
      <c r="H21" s="17"/>
      <c r="I21" s="462" t="s">
        <v>148</v>
      </c>
      <c r="J21" s="463"/>
      <c r="K21" s="464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0" t="s">
        <v>189</v>
      </c>
      <c r="B22" s="112">
        <v>113000</v>
      </c>
      <c r="C22" s="37"/>
      <c r="D22" s="220" t="s">
        <v>156</v>
      </c>
      <c r="E22" s="229">
        <v>187420</v>
      </c>
      <c r="I22" s="467" t="s">
        <v>151</v>
      </c>
      <c r="J22" s="467"/>
      <c r="K22" s="467"/>
      <c r="L22" s="312">
        <v>20000</v>
      </c>
      <c r="M22" s="312"/>
      <c r="N22" s="7"/>
      <c r="O22" s="7"/>
      <c r="P22" s="7"/>
      <c r="Q22" s="7"/>
      <c r="R22" s="7"/>
    </row>
    <row r="23" spans="1:18" ht="21.75" customHeight="1">
      <c r="A23" s="230" t="s">
        <v>220</v>
      </c>
      <c r="B23" s="112">
        <v>39000</v>
      </c>
      <c r="C23" s="37"/>
      <c r="D23" s="220" t="s">
        <v>158</v>
      </c>
      <c r="E23" s="229">
        <v>452619</v>
      </c>
      <c r="I23" s="468" t="s">
        <v>164</v>
      </c>
      <c r="J23" s="469"/>
      <c r="K23" s="470"/>
      <c r="L23" s="312">
        <v>40000</v>
      </c>
      <c r="M23" s="312"/>
      <c r="N23" s="7"/>
      <c r="O23" s="7"/>
      <c r="P23" s="7"/>
      <c r="Q23" s="7"/>
      <c r="R23" s="7"/>
    </row>
    <row r="24" spans="1:18" ht="21.75" customHeight="1">
      <c r="A24" s="230" t="s">
        <v>233</v>
      </c>
      <c r="B24" s="112">
        <v>10000</v>
      </c>
      <c r="C24" s="37"/>
      <c r="D24" s="279" t="s">
        <v>159</v>
      </c>
      <c r="E24" s="280">
        <v>401035</v>
      </c>
      <c r="I24" s="467" t="s">
        <v>176</v>
      </c>
      <c r="J24" s="467"/>
      <c r="K24" s="467"/>
      <c r="L24" s="299">
        <v>30000</v>
      </c>
      <c r="M24" s="299"/>
      <c r="N24" s="7"/>
      <c r="O24" s="7"/>
      <c r="P24" s="7"/>
      <c r="Q24" s="7"/>
      <c r="R24" s="7"/>
    </row>
    <row r="25" spans="1:18" ht="21.75">
      <c r="A25" s="230" t="s">
        <v>163</v>
      </c>
      <c r="B25" s="112">
        <v>85100</v>
      </c>
      <c r="C25" s="113"/>
      <c r="D25" s="220" t="s">
        <v>211</v>
      </c>
      <c r="E25" s="229">
        <v>70000</v>
      </c>
      <c r="I25" s="467" t="s">
        <v>195</v>
      </c>
      <c r="J25" s="467"/>
      <c r="K25" s="467"/>
      <c r="L25" s="299">
        <v>20000</v>
      </c>
      <c r="M25" s="299"/>
      <c r="N25" s="7"/>
      <c r="O25" s="7"/>
      <c r="P25" s="7"/>
      <c r="Q25" s="7"/>
      <c r="R25" s="7"/>
    </row>
    <row r="26" spans="1:18" ht="21.75">
      <c r="A26" s="398" t="s">
        <v>227</v>
      </c>
      <c r="B26" s="399">
        <v>145300</v>
      </c>
      <c r="C26" s="320"/>
      <c r="D26" s="321" t="s">
        <v>210</v>
      </c>
      <c r="E26" s="322">
        <v>110000</v>
      </c>
      <c r="I26" s="459" t="s">
        <v>152</v>
      </c>
      <c r="J26" s="459"/>
      <c r="K26" s="459"/>
      <c r="L26" s="287">
        <f>L17-L18-L19-L20-L21-L22-L23-L24-L25</f>
        <v>78150</v>
      </c>
      <c r="M26" s="287"/>
      <c r="N26" s="7"/>
      <c r="O26" s="7"/>
      <c r="P26" s="7"/>
      <c r="Q26" s="7"/>
      <c r="R26" s="7"/>
    </row>
    <row r="27" spans="1:18" s="239" customFormat="1" ht="21.75">
      <c r="A27" s="318" t="s">
        <v>259</v>
      </c>
      <c r="B27" s="319">
        <v>48645</v>
      </c>
      <c r="C27" s="320"/>
      <c r="D27" s="321" t="s">
        <v>185</v>
      </c>
      <c r="E27" s="322">
        <v>78918</v>
      </c>
      <c r="L27" s="239">
        <v>28100</v>
      </c>
      <c r="M27" s="239" t="s">
        <v>237</v>
      </c>
      <c r="N27" s="7"/>
      <c r="O27" s="7"/>
      <c r="P27" s="7"/>
      <c r="Q27" s="7"/>
      <c r="R27" s="7"/>
    </row>
    <row r="28" spans="1:18" ht="20.100000000000001" customHeight="1">
      <c r="A28" s="230" t="s">
        <v>173</v>
      </c>
      <c r="B28" s="112">
        <v>76566</v>
      </c>
      <c r="C28" s="113"/>
      <c r="D28" s="220" t="s">
        <v>222</v>
      </c>
      <c r="E28" s="229">
        <v>90252</v>
      </c>
      <c r="I28" s="471" t="s">
        <v>178</v>
      </c>
      <c r="J28" s="472"/>
      <c r="K28" s="472"/>
      <c r="L28" s="472"/>
      <c r="M28" s="473"/>
    </row>
    <row r="29" spans="1:18" ht="20.100000000000001" customHeight="1">
      <c r="A29" s="230" t="s">
        <v>177</v>
      </c>
      <c r="B29" s="112">
        <v>151505</v>
      </c>
      <c r="C29" s="113"/>
      <c r="D29" s="220" t="s">
        <v>266</v>
      </c>
      <c r="E29" s="229">
        <v>16000</v>
      </c>
      <c r="I29" s="465" t="s">
        <v>120</v>
      </c>
      <c r="J29" s="465"/>
      <c r="K29" s="466"/>
      <c r="L29" s="326">
        <v>213170</v>
      </c>
      <c r="M29" s="327"/>
      <c r="N29" s="7"/>
      <c r="O29" s="7"/>
      <c r="P29" s="7"/>
      <c r="Q29" s="7"/>
      <c r="R29" s="7"/>
    </row>
    <row r="30" spans="1:18" s="239" customFormat="1" ht="20.100000000000001" customHeight="1">
      <c r="A30" s="318" t="s">
        <v>293</v>
      </c>
      <c r="B30" s="319">
        <v>15000</v>
      </c>
      <c r="C30" s="320"/>
      <c r="D30" s="321" t="s">
        <v>180</v>
      </c>
      <c r="E30" s="322">
        <v>365407</v>
      </c>
      <c r="I30" s="352"/>
      <c r="J30" s="352"/>
      <c r="K30" s="353"/>
      <c r="L30" s="326"/>
      <c r="M30" s="327"/>
      <c r="N30" s="7"/>
      <c r="O30" s="7"/>
      <c r="P30" s="7"/>
      <c r="Q30" s="7"/>
      <c r="R30" s="7"/>
    </row>
    <row r="31" spans="1:18" ht="21.75">
      <c r="A31" s="318" t="s">
        <v>160</v>
      </c>
      <c r="B31" s="319">
        <v>15000</v>
      </c>
      <c r="C31" s="5"/>
      <c r="D31" s="321" t="s">
        <v>186</v>
      </c>
      <c r="E31" s="322">
        <v>104712</v>
      </c>
      <c r="I31" s="477" t="s">
        <v>143</v>
      </c>
      <c r="J31" s="461"/>
      <c r="K31" s="461"/>
      <c r="L31" s="325">
        <v>79500</v>
      </c>
      <c r="M31" s="325" t="s">
        <v>179</v>
      </c>
      <c r="N31" s="7"/>
      <c r="O31" s="7"/>
      <c r="P31" s="7"/>
      <c r="Q31" s="7"/>
      <c r="R31" s="7"/>
    </row>
    <row r="32" spans="1:18" ht="21.75">
      <c r="A32" s="230" t="s">
        <v>162</v>
      </c>
      <c r="B32" s="112">
        <v>315684</v>
      </c>
      <c r="C32" s="113"/>
      <c r="D32" s="220" t="s">
        <v>194</v>
      </c>
      <c r="E32" s="229">
        <v>24800</v>
      </c>
      <c r="I32" s="477" t="s">
        <v>143</v>
      </c>
      <c r="J32" s="461"/>
      <c r="K32" s="461"/>
      <c r="L32" s="325">
        <v>47500</v>
      </c>
      <c r="M32" s="325" t="s">
        <v>144</v>
      </c>
      <c r="N32" s="7"/>
      <c r="O32" s="7"/>
      <c r="P32" s="7"/>
      <c r="Q32" s="7"/>
      <c r="R32" s="7"/>
    </row>
    <row r="33" spans="1:18" ht="22.5" thickBot="1">
      <c r="A33" s="355" t="s">
        <v>175</v>
      </c>
      <c r="B33" s="356">
        <v>172098</v>
      </c>
      <c r="C33" s="378"/>
      <c r="D33" s="357" t="s">
        <v>153</v>
      </c>
      <c r="E33" s="358">
        <v>106250</v>
      </c>
      <c r="I33" s="474" t="s">
        <v>143</v>
      </c>
      <c r="J33" s="475"/>
      <c r="K33" s="476"/>
      <c r="L33" s="325">
        <v>50000</v>
      </c>
      <c r="M33" s="325" t="s">
        <v>145</v>
      </c>
      <c r="N33" s="7"/>
      <c r="O33" s="7"/>
      <c r="P33" s="7"/>
      <c r="Q33" s="7"/>
      <c r="R33" s="7"/>
    </row>
    <row r="34" spans="1:18" ht="21.75">
      <c r="A34" s="361"/>
      <c r="B34" s="362"/>
      <c r="C34" s="5"/>
      <c r="D34" s="364"/>
      <c r="E34" s="365"/>
      <c r="I34" s="468"/>
      <c r="J34" s="469"/>
      <c r="K34" s="470"/>
      <c r="L34" s="325">
        <v>10000</v>
      </c>
      <c r="M34" s="325"/>
      <c r="N34" s="7"/>
      <c r="O34" s="7"/>
      <c r="P34" s="7"/>
      <c r="Q34" s="7"/>
      <c r="R34" s="7"/>
    </row>
    <row r="35" spans="1:18" ht="21.75">
      <c r="A35" s="361"/>
      <c r="B35" s="362"/>
      <c r="C35" s="5"/>
      <c r="D35" s="364"/>
      <c r="E35" s="365"/>
      <c r="I35" s="459" t="s">
        <v>96</v>
      </c>
      <c r="J35" s="459"/>
      <c r="K35" s="459"/>
      <c r="L35" s="324">
        <f>L29-L31-L32-L33-L34</f>
        <v>26170</v>
      </c>
      <c r="M35" s="324"/>
      <c r="N35" s="7"/>
      <c r="O35" s="7"/>
      <c r="P35" s="7"/>
      <c r="Q35" s="7"/>
      <c r="R35" s="7"/>
    </row>
    <row r="36" spans="1:18" ht="21.75">
      <c r="A36" s="361"/>
      <c r="B36" s="362"/>
      <c r="C36" s="363"/>
      <c r="D36" s="364"/>
      <c r="E36" s="365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61"/>
      <c r="B37" s="362"/>
      <c r="C37" s="363"/>
      <c r="D37" s="364"/>
      <c r="E37" s="365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61"/>
      <c r="B38" s="362"/>
      <c r="C38" s="363"/>
      <c r="D38" s="364"/>
      <c r="E38" s="365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59"/>
      <c r="C39" s="7"/>
      <c r="D39" s="360"/>
      <c r="E39" s="366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59"/>
      <c r="C40" s="7"/>
      <c r="D40" s="360"/>
      <c r="E40" s="366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59"/>
      <c r="C41" s="7"/>
      <c r="D41" s="360"/>
      <c r="E41" s="366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3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3" activeCellId="1" sqref="C4:C5 G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8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8" t="s">
        <v>140</v>
      </c>
      <c r="B1" s="479"/>
      <c r="C1" s="233">
        <f>C73+G10-G11</f>
        <v>-211490</v>
      </c>
      <c r="D1" s="237"/>
      <c r="E1" s="236"/>
    </row>
    <row r="2" spans="1:12" ht="15">
      <c r="A2" s="236"/>
      <c r="B2" s="236"/>
      <c r="C2" s="236"/>
      <c r="D2" s="236"/>
      <c r="E2" s="236"/>
      <c r="F2" s="346" t="s">
        <v>289</v>
      </c>
      <c r="G2" s="347">
        <v>213500</v>
      </c>
      <c r="H2" s="348"/>
    </row>
    <row r="3" spans="1:12" ht="15.75">
      <c r="A3" s="222" t="s">
        <v>71</v>
      </c>
      <c r="B3" s="222" t="s">
        <v>72</v>
      </c>
      <c r="C3" s="222" t="s">
        <v>36</v>
      </c>
      <c r="D3" s="222" t="s">
        <v>86</v>
      </c>
      <c r="F3" s="331" t="s">
        <v>224</v>
      </c>
      <c r="G3" s="296">
        <v>19810</v>
      </c>
      <c r="H3" s="332"/>
      <c r="J3" s="482" t="s">
        <v>146</v>
      </c>
      <c r="K3" s="482"/>
      <c r="L3" s="482"/>
    </row>
    <row r="4" spans="1:12">
      <c r="A4" s="24" t="s">
        <v>287</v>
      </c>
      <c r="B4" s="24" t="s">
        <v>292</v>
      </c>
      <c r="C4" s="401">
        <v>20600</v>
      </c>
      <c r="D4" s="24"/>
      <c r="E4" s="59"/>
      <c r="F4" s="349"/>
      <c r="G4" s="345"/>
      <c r="H4" s="350"/>
      <c r="I4" s="294"/>
      <c r="J4" s="289" t="s">
        <v>118</v>
      </c>
      <c r="K4" s="290">
        <v>5000</v>
      </c>
      <c r="L4" s="289" t="s">
        <v>116</v>
      </c>
    </row>
    <row r="5" spans="1:12" ht="15">
      <c r="A5" s="24" t="s">
        <v>295</v>
      </c>
      <c r="B5" s="24" t="s">
        <v>292</v>
      </c>
      <c r="C5" s="405">
        <v>15100</v>
      </c>
      <c r="D5" s="24"/>
      <c r="E5" s="59"/>
      <c r="F5" s="331"/>
      <c r="G5" s="296"/>
      <c r="H5" s="332"/>
      <c r="I5" s="294"/>
      <c r="J5" s="289" t="s">
        <v>117</v>
      </c>
      <c r="K5" s="290">
        <v>5000</v>
      </c>
      <c r="L5" s="289" t="s">
        <v>116</v>
      </c>
    </row>
    <row r="6" spans="1:12" ht="15">
      <c r="A6" s="24"/>
      <c r="B6" s="24"/>
      <c r="C6" s="401"/>
      <c r="D6" s="24"/>
      <c r="E6" s="59"/>
      <c r="F6" s="331"/>
      <c r="G6" s="296"/>
      <c r="H6" s="332"/>
      <c r="I6" s="294"/>
      <c r="J6" s="290" t="s">
        <v>118</v>
      </c>
      <c r="K6" s="290">
        <v>8000</v>
      </c>
      <c r="L6" s="290" t="s">
        <v>119</v>
      </c>
    </row>
    <row r="7" spans="1:12" ht="15">
      <c r="A7" s="24"/>
      <c r="B7" s="24"/>
      <c r="C7" s="401"/>
      <c r="D7" s="24"/>
      <c r="E7" s="59"/>
      <c r="F7" s="331"/>
      <c r="G7" s="296"/>
      <c r="H7" s="332"/>
      <c r="I7" s="295"/>
      <c r="J7" s="290" t="s">
        <v>117</v>
      </c>
      <c r="K7" s="290">
        <v>6000</v>
      </c>
      <c r="L7" s="290" t="s">
        <v>121</v>
      </c>
    </row>
    <row r="8" spans="1:12" ht="15">
      <c r="A8" s="24"/>
      <c r="B8" s="24"/>
      <c r="C8" s="401"/>
      <c r="D8" s="24"/>
      <c r="E8" s="59"/>
      <c r="F8" s="331"/>
      <c r="G8" s="296"/>
      <c r="H8" s="332"/>
      <c r="J8" s="290" t="s">
        <v>117</v>
      </c>
      <c r="K8" s="290">
        <v>7000</v>
      </c>
      <c r="L8" s="290" t="s">
        <v>122</v>
      </c>
    </row>
    <row r="9" spans="1:12" ht="15">
      <c r="A9" s="24"/>
      <c r="B9" s="24"/>
      <c r="C9" s="401"/>
      <c r="D9" s="24"/>
      <c r="E9" s="59"/>
      <c r="F9" s="331"/>
      <c r="G9" s="296"/>
      <c r="H9" s="332"/>
      <c r="J9" s="289" t="s">
        <v>115</v>
      </c>
      <c r="K9" s="290">
        <v>2000</v>
      </c>
      <c r="L9" s="289" t="s">
        <v>123</v>
      </c>
    </row>
    <row r="10" spans="1:12" ht="15">
      <c r="A10" s="24"/>
      <c r="B10" s="24"/>
      <c r="C10" s="401"/>
      <c r="D10" s="24"/>
      <c r="E10" s="59"/>
      <c r="F10" s="333" t="s">
        <v>147</v>
      </c>
      <c r="G10" s="297">
        <f>SUM(G2:G9)</f>
        <v>233310</v>
      </c>
      <c r="H10" s="334"/>
      <c r="J10" s="289" t="s">
        <v>118</v>
      </c>
      <c r="K10" s="290">
        <v>7500</v>
      </c>
      <c r="L10" s="289" t="s">
        <v>129</v>
      </c>
    </row>
    <row r="11" spans="1:12">
      <c r="A11" s="24"/>
      <c r="B11" s="24"/>
      <c r="C11" s="401"/>
      <c r="D11" s="24"/>
      <c r="E11" s="59"/>
      <c r="F11" s="335" t="s">
        <v>291</v>
      </c>
      <c r="G11" s="299">
        <v>480500</v>
      </c>
      <c r="H11" s="336" t="s">
        <v>284</v>
      </c>
      <c r="J11" s="289" t="s">
        <v>117</v>
      </c>
      <c r="K11" s="290">
        <v>20500</v>
      </c>
      <c r="L11" s="289" t="s">
        <v>129</v>
      </c>
    </row>
    <row r="12" spans="1:12">
      <c r="A12" s="24"/>
      <c r="B12" s="24"/>
      <c r="C12" s="401"/>
      <c r="D12" s="24"/>
      <c r="E12" s="59"/>
      <c r="F12" s="335"/>
      <c r="G12" s="299"/>
      <c r="H12" s="336"/>
      <c r="J12" s="290" t="s">
        <v>117</v>
      </c>
      <c r="K12" s="290">
        <v>9000</v>
      </c>
      <c r="L12" s="290" t="s">
        <v>130</v>
      </c>
    </row>
    <row r="13" spans="1:12" ht="15.75" thickBot="1">
      <c r="A13" s="24"/>
      <c r="B13" s="24"/>
      <c r="C13" s="401"/>
      <c r="D13" s="24"/>
      <c r="E13" s="59"/>
      <c r="F13" s="337"/>
      <c r="G13" s="338">
        <f>G10-G11-G12</f>
        <v>-247190</v>
      </c>
      <c r="H13" s="339"/>
      <c r="J13" s="290" t="s">
        <v>132</v>
      </c>
      <c r="K13" s="290">
        <v>13500</v>
      </c>
      <c r="L13" s="290" t="s">
        <v>130</v>
      </c>
    </row>
    <row r="14" spans="1:12" ht="13.5" thickBot="1">
      <c r="A14" s="24"/>
      <c r="B14" s="24"/>
      <c r="C14" s="401"/>
      <c r="D14" s="24"/>
      <c r="E14" s="59"/>
      <c r="J14" s="290" t="s">
        <v>117</v>
      </c>
      <c r="K14" s="290">
        <v>1000</v>
      </c>
      <c r="L14" s="290" t="s">
        <v>133</v>
      </c>
    </row>
    <row r="15" spans="1:12" ht="15.75">
      <c r="A15" s="24"/>
      <c r="B15" s="24"/>
      <c r="C15" s="401"/>
      <c r="D15" s="24"/>
      <c r="E15" s="59"/>
      <c r="F15" s="486" t="s">
        <v>290</v>
      </c>
      <c r="G15" s="487"/>
      <c r="H15" s="488"/>
      <c r="J15" s="290" t="s">
        <v>132</v>
      </c>
      <c r="K15" s="290">
        <v>34500</v>
      </c>
      <c r="L15" s="290" t="s">
        <v>133</v>
      </c>
    </row>
    <row r="16" spans="1:12" ht="14.25">
      <c r="A16" s="24"/>
      <c r="B16" s="24"/>
      <c r="C16" s="401"/>
      <c r="D16" s="24"/>
      <c r="E16" s="59"/>
      <c r="F16" s="483" t="s">
        <v>212</v>
      </c>
      <c r="G16" s="484"/>
      <c r="H16" s="485"/>
      <c r="J16" s="290" t="s">
        <v>118</v>
      </c>
      <c r="K16" s="290">
        <v>500</v>
      </c>
      <c r="L16" s="290" t="s">
        <v>133</v>
      </c>
    </row>
    <row r="17" spans="1:12">
      <c r="A17" s="24"/>
      <c r="B17" s="24"/>
      <c r="C17" s="401"/>
      <c r="D17" s="24"/>
      <c r="E17" s="205"/>
      <c r="F17" s="376"/>
      <c r="G17" s="381"/>
      <c r="H17" s="377"/>
      <c r="J17" s="290" t="s">
        <v>117</v>
      </c>
      <c r="K17" s="290">
        <v>6500</v>
      </c>
      <c r="L17" s="290" t="s">
        <v>134</v>
      </c>
    </row>
    <row r="18" spans="1:12">
      <c r="A18" s="24"/>
      <c r="B18" s="24"/>
      <c r="C18" s="401"/>
      <c r="D18" s="24"/>
      <c r="E18" s="205"/>
      <c r="F18" s="367"/>
      <c r="G18" s="299"/>
      <c r="H18" s="368"/>
      <c r="J18" s="290" t="s">
        <v>135</v>
      </c>
      <c r="K18" s="290">
        <v>2500</v>
      </c>
      <c r="L18" s="290" t="s">
        <v>134</v>
      </c>
    </row>
    <row r="19" spans="1:12">
      <c r="A19" s="24"/>
      <c r="B19" s="24"/>
      <c r="C19" s="401"/>
      <c r="D19" s="24"/>
      <c r="E19" s="205"/>
      <c r="F19" s="367"/>
      <c r="G19" s="299"/>
      <c r="H19" s="368"/>
      <c r="J19" s="289" t="s">
        <v>118</v>
      </c>
      <c r="K19" s="290">
        <v>4000</v>
      </c>
      <c r="L19" s="290" t="s">
        <v>134</v>
      </c>
    </row>
    <row r="20" spans="1:12">
      <c r="A20" s="24"/>
      <c r="B20" s="24"/>
      <c r="C20" s="401"/>
      <c r="D20" s="24"/>
      <c r="E20" s="205"/>
      <c r="F20" s="367"/>
      <c r="G20" s="381"/>
      <c r="H20" s="377"/>
      <c r="J20" s="291" t="s">
        <v>135</v>
      </c>
      <c r="K20" s="291">
        <v>23000</v>
      </c>
      <c r="L20" s="291" t="s">
        <v>136</v>
      </c>
    </row>
    <row r="21" spans="1:12">
      <c r="A21" s="24"/>
      <c r="B21" s="24"/>
      <c r="C21" s="401"/>
      <c r="D21" s="24"/>
      <c r="E21" s="205"/>
      <c r="F21" s="376"/>
      <c r="G21" s="299"/>
      <c r="H21" s="368"/>
      <c r="J21" s="292" t="s">
        <v>117</v>
      </c>
      <c r="K21" s="292">
        <v>6500</v>
      </c>
      <c r="L21" s="292" t="s">
        <v>137</v>
      </c>
    </row>
    <row r="22" spans="1:12">
      <c r="A22" s="24"/>
      <c r="B22" s="24"/>
      <c r="C22" s="401"/>
      <c r="D22" s="24"/>
      <c r="E22" s="205"/>
      <c r="F22" s="367"/>
      <c r="G22" s="397"/>
      <c r="H22" s="377"/>
      <c r="J22" s="290" t="s">
        <v>117</v>
      </c>
      <c r="K22" s="290">
        <v>2000</v>
      </c>
      <c r="L22" s="290" t="s">
        <v>138</v>
      </c>
    </row>
    <row r="23" spans="1:12">
      <c r="A23" s="24"/>
      <c r="B23" s="24"/>
      <c r="C23" s="401"/>
      <c r="D23" s="24"/>
      <c r="E23" s="205"/>
      <c r="F23" s="376"/>
      <c r="G23" s="381"/>
      <c r="H23" s="377"/>
      <c r="J23" s="293" t="s">
        <v>117</v>
      </c>
      <c r="K23" s="293">
        <v>9500</v>
      </c>
      <c r="L23" s="293" t="s">
        <v>139</v>
      </c>
    </row>
    <row r="24" spans="1:12">
      <c r="A24" s="24"/>
      <c r="B24" s="24"/>
      <c r="C24" s="401"/>
      <c r="D24" s="24"/>
      <c r="E24" s="205"/>
      <c r="F24" s="367"/>
      <c r="G24" s="299"/>
      <c r="H24" s="368"/>
      <c r="J24" s="290"/>
      <c r="K24" s="290"/>
      <c r="L24" s="290"/>
    </row>
    <row r="25" spans="1:12" ht="15">
      <c r="A25" s="24"/>
      <c r="B25" s="24"/>
      <c r="C25" s="401"/>
      <c r="D25" s="24"/>
      <c r="E25" s="205"/>
      <c r="F25" s="367"/>
      <c r="G25" s="299"/>
      <c r="H25" s="336"/>
      <c r="J25" s="288" t="s">
        <v>4</v>
      </c>
      <c r="K25" s="288">
        <f>SUM(K4:K24)</f>
        <v>173500</v>
      </c>
      <c r="L25" s="288"/>
    </row>
    <row r="26" spans="1:12">
      <c r="A26" s="24"/>
      <c r="B26" s="24"/>
      <c r="C26" s="401"/>
      <c r="D26" s="24"/>
      <c r="E26" s="205"/>
      <c r="F26" s="367"/>
      <c r="G26" s="299"/>
      <c r="H26" s="336"/>
    </row>
    <row r="27" spans="1:12">
      <c r="A27" s="24"/>
      <c r="B27" s="24"/>
      <c r="C27" s="401"/>
      <c r="D27" s="24"/>
      <c r="E27" s="205"/>
      <c r="F27" s="367"/>
      <c r="G27" s="299"/>
      <c r="H27" s="368"/>
    </row>
    <row r="28" spans="1:12">
      <c r="A28" s="24"/>
      <c r="B28" s="24"/>
      <c r="C28" s="401"/>
      <c r="D28" s="24"/>
      <c r="E28" s="205"/>
      <c r="F28" s="367"/>
      <c r="G28" s="299"/>
      <c r="H28" s="368"/>
    </row>
    <row r="29" spans="1:12">
      <c r="A29" s="24"/>
      <c r="B29" s="24"/>
      <c r="C29" s="401"/>
      <c r="D29" s="24"/>
      <c r="E29" s="205"/>
      <c r="F29" s="367"/>
      <c r="G29" s="299"/>
      <c r="H29" s="368"/>
    </row>
    <row r="30" spans="1:12">
      <c r="A30" s="24"/>
      <c r="B30" s="24"/>
      <c r="C30" s="401"/>
      <c r="D30" s="24"/>
      <c r="E30" s="205"/>
      <c r="F30" s="394"/>
      <c r="G30" s="395"/>
      <c r="H30" s="396"/>
    </row>
    <row r="31" spans="1:12">
      <c r="A31" s="24"/>
      <c r="B31" s="24"/>
      <c r="C31" s="401"/>
      <c r="D31" s="24"/>
      <c r="E31" s="205"/>
      <c r="F31" s="369"/>
      <c r="G31" s="328"/>
      <c r="H31" s="370"/>
    </row>
    <row r="32" spans="1:12">
      <c r="A32" s="24"/>
      <c r="B32" s="24"/>
      <c r="C32" s="401"/>
      <c r="D32" s="24"/>
      <c r="E32" s="205"/>
      <c r="F32" s="371"/>
      <c r="G32" s="328"/>
      <c r="H32" s="372"/>
    </row>
    <row r="33" spans="1:8">
      <c r="A33" s="24"/>
      <c r="B33" s="24"/>
      <c r="C33" s="401"/>
      <c r="D33" s="24"/>
      <c r="E33" s="205"/>
      <c r="F33" s="371"/>
      <c r="G33" s="328"/>
      <c r="H33" s="372"/>
    </row>
    <row r="34" spans="1:8" ht="15.75" thickBot="1">
      <c r="A34" s="24"/>
      <c r="B34" s="24"/>
      <c r="C34" s="401"/>
      <c r="D34" s="24"/>
      <c r="E34" s="205"/>
      <c r="F34" s="373" t="s">
        <v>187</v>
      </c>
      <c r="G34" s="374">
        <f>SUM(G17:G33)</f>
        <v>0</v>
      </c>
      <c r="H34" s="375"/>
    </row>
    <row r="35" spans="1:8">
      <c r="A35" s="24"/>
      <c r="B35" s="24"/>
      <c r="C35" s="401"/>
      <c r="D35" s="24"/>
      <c r="E35" s="59"/>
    </row>
    <row r="36" spans="1:8">
      <c r="A36" s="24"/>
      <c r="B36" s="24"/>
      <c r="C36" s="401"/>
      <c r="D36" s="24"/>
      <c r="E36" s="205"/>
    </row>
    <row r="37" spans="1:8" ht="13.5" thickBot="1">
      <c r="A37" s="24"/>
      <c r="B37" s="24"/>
      <c r="C37" s="401"/>
      <c r="D37" s="24"/>
      <c r="E37" s="59"/>
    </row>
    <row r="38" spans="1:8" ht="15.75">
      <c r="A38" s="24"/>
      <c r="B38" s="24"/>
      <c r="C38" s="401"/>
      <c r="D38" s="24"/>
      <c r="E38" s="205"/>
      <c r="F38" s="486" t="s">
        <v>262</v>
      </c>
      <c r="G38" s="487"/>
      <c r="H38" s="488"/>
    </row>
    <row r="39" spans="1:8" ht="14.25">
      <c r="A39" s="24"/>
      <c r="B39" s="24"/>
      <c r="C39" s="401"/>
      <c r="D39" s="24"/>
      <c r="E39" s="205"/>
      <c r="F39" s="483" t="s">
        <v>212</v>
      </c>
      <c r="G39" s="484"/>
      <c r="H39" s="485"/>
    </row>
    <row r="40" spans="1:8">
      <c r="A40" s="24"/>
      <c r="B40" s="24"/>
      <c r="C40" s="401"/>
      <c r="D40" s="24"/>
      <c r="E40" s="205"/>
      <c r="F40" s="376" t="s">
        <v>117</v>
      </c>
      <c r="G40" s="400">
        <v>5400</v>
      </c>
      <c r="H40" s="377" t="s">
        <v>261</v>
      </c>
    </row>
    <row r="41" spans="1:8">
      <c r="A41" s="24"/>
      <c r="B41" s="24"/>
      <c r="C41" s="401"/>
      <c r="D41" s="24"/>
      <c r="E41" s="205"/>
      <c r="F41" s="367" t="s">
        <v>118</v>
      </c>
      <c r="G41" s="299">
        <v>57400</v>
      </c>
      <c r="H41" s="368" t="s">
        <v>261</v>
      </c>
    </row>
    <row r="42" spans="1:8">
      <c r="A42" s="24"/>
      <c r="B42" s="24"/>
      <c r="C42" s="401"/>
      <c r="D42" s="24"/>
      <c r="E42" s="205"/>
      <c r="F42" s="367" t="s">
        <v>118</v>
      </c>
      <c r="G42" s="299">
        <v>40200</v>
      </c>
      <c r="H42" s="368" t="s">
        <v>264</v>
      </c>
    </row>
    <row r="43" spans="1:8">
      <c r="A43" s="24"/>
      <c r="B43" s="24"/>
      <c r="C43" s="401"/>
      <c r="D43" s="24"/>
      <c r="E43" s="273"/>
      <c r="F43" s="367" t="s">
        <v>118</v>
      </c>
      <c r="G43" s="400">
        <v>6400</v>
      </c>
      <c r="H43" s="377" t="s">
        <v>269</v>
      </c>
    </row>
    <row r="44" spans="1:8">
      <c r="A44" s="24"/>
      <c r="B44" s="24"/>
      <c r="C44" s="401"/>
      <c r="D44" s="24"/>
      <c r="E44" s="273"/>
      <c r="F44" s="376" t="s">
        <v>117</v>
      </c>
      <c r="G44" s="299">
        <v>28400</v>
      </c>
      <c r="H44" s="368" t="s">
        <v>269</v>
      </c>
    </row>
    <row r="45" spans="1:8">
      <c r="A45" s="24"/>
      <c r="B45" s="24"/>
      <c r="C45" s="401"/>
      <c r="D45" s="24"/>
      <c r="E45" s="273"/>
      <c r="F45" s="367" t="s">
        <v>118</v>
      </c>
      <c r="G45" s="400">
        <v>2600</v>
      </c>
      <c r="H45" s="377" t="s">
        <v>284</v>
      </c>
    </row>
    <row r="46" spans="1:8">
      <c r="A46" s="24"/>
      <c r="B46" s="24"/>
      <c r="C46" s="401"/>
      <c r="D46" s="24"/>
      <c r="E46" s="273"/>
      <c r="F46" s="376" t="s">
        <v>117</v>
      </c>
      <c r="G46" s="299">
        <v>3600</v>
      </c>
      <c r="H46" s="368" t="s">
        <v>295</v>
      </c>
    </row>
    <row r="47" spans="1:8">
      <c r="A47" s="24"/>
      <c r="B47" s="24"/>
      <c r="C47" s="401"/>
      <c r="D47" s="24"/>
      <c r="E47" s="273"/>
      <c r="F47" s="367"/>
      <c r="G47" s="299"/>
      <c r="H47" s="368"/>
    </row>
    <row r="48" spans="1:8">
      <c r="A48" s="24"/>
      <c r="B48" s="24"/>
      <c r="C48" s="401"/>
      <c r="D48" s="24"/>
      <c r="E48" s="273"/>
      <c r="F48" s="367"/>
      <c r="G48" s="299" t="s">
        <v>12</v>
      </c>
      <c r="H48" s="336"/>
    </row>
    <row r="49" spans="1:8">
      <c r="A49" s="24"/>
      <c r="B49" s="24"/>
      <c r="C49" s="401"/>
      <c r="D49" s="24"/>
      <c r="E49" s="273"/>
      <c r="F49" s="367"/>
      <c r="G49" s="299"/>
      <c r="H49" s="336" t="s">
        <v>12</v>
      </c>
    </row>
    <row r="50" spans="1:8">
      <c r="A50" s="24"/>
      <c r="B50" s="24"/>
      <c r="C50" s="401"/>
      <c r="D50" s="24"/>
      <c r="E50" s="273"/>
      <c r="F50" s="367"/>
      <c r="G50" s="299"/>
      <c r="H50" s="368"/>
    </row>
    <row r="51" spans="1:8">
      <c r="A51" s="24"/>
      <c r="B51" s="24"/>
      <c r="C51" s="401"/>
      <c r="D51" s="24"/>
      <c r="E51" s="273"/>
      <c r="F51" s="367"/>
      <c r="G51" s="299"/>
      <c r="H51" s="368"/>
    </row>
    <row r="52" spans="1:8">
      <c r="A52" s="24"/>
      <c r="B52" s="24"/>
      <c r="C52" s="401"/>
      <c r="D52" s="24"/>
      <c r="E52" s="273"/>
      <c r="F52" s="367"/>
      <c r="G52" s="299"/>
      <c r="H52" s="368"/>
    </row>
    <row r="53" spans="1:8">
      <c r="A53" s="24"/>
      <c r="B53" s="24"/>
      <c r="C53" s="298"/>
      <c r="D53" s="24"/>
      <c r="E53" s="273"/>
      <c r="F53" s="394" t="s">
        <v>282</v>
      </c>
      <c r="G53" s="395">
        <v>21600</v>
      </c>
      <c r="H53" s="396"/>
    </row>
    <row r="54" spans="1:8">
      <c r="A54" s="24"/>
      <c r="B54" s="24"/>
      <c r="C54" s="298"/>
      <c r="D54" s="24"/>
      <c r="E54" s="273"/>
      <c r="F54" s="369" t="s">
        <v>283</v>
      </c>
      <c r="G54" s="328">
        <v>13000</v>
      </c>
      <c r="H54" s="370" t="s">
        <v>263</v>
      </c>
    </row>
    <row r="55" spans="1:8">
      <c r="A55" s="24"/>
      <c r="B55" s="24"/>
      <c r="C55" s="298"/>
      <c r="D55" s="24"/>
      <c r="E55" s="273"/>
      <c r="F55" s="371" t="s">
        <v>213</v>
      </c>
      <c r="G55" s="328">
        <v>115900</v>
      </c>
      <c r="H55" s="372" t="s">
        <v>263</v>
      </c>
    </row>
    <row r="56" spans="1:8">
      <c r="A56" s="24"/>
      <c r="B56" s="24"/>
      <c r="C56" s="298"/>
      <c r="D56" s="24"/>
      <c r="E56" s="273"/>
      <c r="F56" s="371" t="s">
        <v>214</v>
      </c>
      <c r="G56" s="328">
        <v>11000</v>
      </c>
      <c r="H56" s="372" t="s">
        <v>263</v>
      </c>
    </row>
    <row r="57" spans="1:8" ht="15.75" thickBot="1">
      <c r="A57" s="24"/>
      <c r="B57" s="24"/>
      <c r="C57" s="298"/>
      <c r="D57" s="24"/>
      <c r="E57" s="273"/>
      <c r="F57" s="373" t="s">
        <v>187</v>
      </c>
      <c r="G57" s="374">
        <f>SUM(G40:G56)</f>
        <v>305500</v>
      </c>
      <c r="H57" s="375"/>
    </row>
    <row r="58" spans="1:8">
      <c r="A58" s="24"/>
      <c r="B58" s="24"/>
      <c r="C58" s="298"/>
      <c r="D58" s="24"/>
      <c r="E58" s="273"/>
    </row>
    <row r="59" spans="1:8">
      <c r="A59" s="24"/>
      <c r="B59" s="24"/>
      <c r="C59" s="298"/>
      <c r="D59" s="24"/>
      <c r="E59" s="273"/>
    </row>
    <row r="60" spans="1:8">
      <c r="A60" s="24"/>
      <c r="B60" s="24"/>
      <c r="C60" s="298"/>
      <c r="D60" s="24"/>
      <c r="E60" s="273"/>
    </row>
    <row r="61" spans="1:8">
      <c r="A61" s="24"/>
      <c r="B61" s="24"/>
      <c r="C61" s="298"/>
      <c r="D61" s="24"/>
      <c r="E61" s="273"/>
    </row>
    <row r="62" spans="1:8">
      <c r="A62" s="24"/>
      <c r="B62" s="24"/>
      <c r="C62" s="298"/>
      <c r="D62" s="24"/>
      <c r="E62" s="273"/>
    </row>
    <row r="63" spans="1:8">
      <c r="A63" s="24"/>
      <c r="B63" s="24"/>
      <c r="C63" s="298"/>
      <c r="D63" s="24"/>
      <c r="E63" s="273"/>
    </row>
    <row r="64" spans="1:8">
      <c r="A64" s="24"/>
      <c r="B64" s="24"/>
      <c r="C64" s="298"/>
      <c r="D64" s="24"/>
      <c r="E64" s="273"/>
    </row>
    <row r="65" spans="1:5">
      <c r="A65" s="24"/>
      <c r="B65" s="24"/>
      <c r="C65" s="298"/>
      <c r="D65" s="24"/>
      <c r="E65" s="273"/>
    </row>
    <row r="66" spans="1:5">
      <c r="A66" s="24"/>
      <c r="B66" s="24"/>
      <c r="C66" s="298"/>
      <c r="D66" s="24"/>
      <c r="E66" s="273"/>
    </row>
    <row r="67" spans="1:5">
      <c r="A67" s="24"/>
      <c r="B67" s="24"/>
      <c r="C67" s="298"/>
      <c r="D67" s="24"/>
      <c r="E67" s="273"/>
    </row>
    <row r="68" spans="1:5">
      <c r="A68" s="24"/>
      <c r="B68" s="24"/>
      <c r="C68" s="298"/>
      <c r="D68" s="24"/>
      <c r="E68" s="273"/>
    </row>
    <row r="69" spans="1:5">
      <c r="A69" s="24"/>
      <c r="B69" s="24"/>
      <c r="C69" s="298"/>
      <c r="D69" s="24"/>
      <c r="E69" s="273"/>
    </row>
    <row r="70" spans="1:5">
      <c r="A70" s="24"/>
      <c r="B70" s="24"/>
      <c r="C70" s="298"/>
      <c r="D70" s="24"/>
      <c r="E70" s="273"/>
    </row>
    <row r="71" spans="1:5">
      <c r="A71" s="24"/>
      <c r="B71" s="24"/>
      <c r="C71" s="298"/>
      <c r="D71" s="24"/>
      <c r="E71" s="273"/>
    </row>
    <row r="72" spans="1:5">
      <c r="A72" s="24"/>
      <c r="B72" s="24"/>
      <c r="C72" s="298"/>
      <c r="D72" s="24"/>
      <c r="E72" s="273"/>
    </row>
    <row r="73" spans="1:5">
      <c r="A73" s="480" t="s">
        <v>73</v>
      </c>
      <c r="B73" s="481"/>
      <c r="C73" s="257">
        <f>SUM(C4:C72)</f>
        <v>35700</v>
      </c>
      <c r="D73" s="258"/>
      <c r="E73" s="273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2022-10-02T19:20:51Z</dcterms:modified>
</cp:coreProperties>
</file>