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2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<sst xmlns="http://schemas.openxmlformats.org/spreadsheetml/2006/main" count="461" uniqueCount="245">
  <si>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</si>
  <si>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</si>
  <si>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</si>
  <si>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</si>
  <si>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</si>
  <si>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</si>
  <si>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</si>
  <si>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</si>
  <si>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</si>
  <si>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</si>
  <si>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</si>
  <si>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</si>
  <si>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</si>
  <si>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</si>
  <si>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</si>
  <si>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</si>
  <si>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</si>
  <si>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</si>
  <si>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</si>
  <si>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</si>
  <si>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</si>
  <si>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</si>
  <si>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</si>
  <si>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</si>
  <si>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</si>
  <si>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</si>
  <si>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</si>
  <si>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</si>
  <si>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</si>
  <si>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</si>
  <si>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</si>
  <si>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</si>
  <si>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</si>
  <si>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</si>
  <si>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</si>
  <si>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</si>
  <si>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</si>
  <si>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</si>
  <si>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</si>
  <si>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</si>
  <si>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</si>
  <si>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</si>
  <si>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</si>
  <si>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</si>
  <si>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</si>
  <si>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</si>
  <si>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</si>
  <si>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</si>
  <si>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</si>
  <si>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</si>
  <si>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</si>
  <si>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</si>
  <si>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</si>
  <si>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</si>
  <si>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</si>
  <si>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</si>
  <si>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</si>
  <si>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</si>
  <si>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</si>
  <si>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</si>
  <si>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</si>
  <si>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</si>
  <si>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</si>
  <si>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</si>
  <si>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</si>
  <si>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</si>
  <si>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</si>
  <si>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</si>
  <si>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</si>
  <si>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</si>
  <si>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</si>
  <si>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</si>
  <si>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</si>
  <si>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</si>
  <si>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</si>
  <si>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</si>
  <si>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</si>
  <si>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</si>
  <si>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</si>
  <si>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</si>
  <si>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</si>
  <si>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</si>
  <si>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</si>
  <si>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</si>
  <si>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</si>
  <si>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</si>
  <si>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</si>
  <si>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</si>
  <si>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</si>
  <si>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</si>
  <si>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</si>
  <si>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</si>
  <si>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</si>
  <si>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</si>
  <si>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</si>
  <si>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</si>
  <si>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</si>
  <si>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</si>
  <si>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</si>
  <si>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</si>
  <si>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</si>
  <si>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</si>
  <si>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</si>
  <si>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</si>
  <si>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</si>
  <si>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</si>
  <si>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</si>
  <si>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</si>
  <si>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</si>
  <si>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</si>
  <si>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</si>
  <si>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</si>
  <si>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</si>
  <si>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</si>
  <si>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</si>
  <si>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</si>
  <si>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</si>
  <si>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</si>
  <si>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</si>
  <si>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</si>
  <si>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</si>
  <si>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</si>
  <si>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</si>
  <si>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</si>
  <si>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</si>
  <si>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</si>
  <si>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</si>
  <si>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</si>
  <si>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</si>
  <si>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</si>
  <si>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</si>
  <si>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</si>
  <si>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</si>
  <si>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</si>
  <si>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</si>
  <si>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</si>
  <si>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</si>
  <si>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</si>
  <si>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</si>
  <si>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</si>
  <si>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</si>
  <si>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</si>
  <si>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</si>
  <si>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</si>
  <si>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</si>
  <si>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</si>
  <si>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</si>
  <si>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</si>
  <si>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</si>
  <si>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</si>
  <si>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</si>
  <si>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</si>
  <si>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</si>
  <si>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</si>
  <si>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</si>
  <si>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</si>
  <si>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</si>
  <si>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</si>
  <si>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</si>
  <si>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</si>
  <si>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</si>
  <si>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</si>
  <si>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</si>
  <si>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</si>
  <si>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</si>
  <si>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</si>
  <si>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</si>
  <si>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</si>
  <si>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</si>
  <si>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</si>
  <si>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</si>
  <si>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</si>
  <si>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</si>
  <si>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</si>
  <si>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</si>
  <si>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</si>
  <si>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</si>
  <si>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</si>
  <si>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</si>
  <si>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</si>
  <si>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</si>
  <si>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</si>
  <si>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</si>
  <si>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</si>
  <si>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</si>
  <si>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</si>
  <si>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</si>
  <si>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</si>
  <si>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</si>
  <si>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</si>
  <si>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</si>
  <si>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</si>
  <si>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</si>
  <si>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</si>
  <si>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</si>
  <si>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</si>
  <si>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</si>
  <si>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</si>
  <si>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</si>
  <si>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</si>
  <si>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</si>
  <si>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</si>
  <si>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</si>
  <si>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</si>
  <si>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</si>
  <si>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</si>
  <si>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</si>
  <si>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</si>
  <si>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</si>
  <si>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</si>
  <si>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</si>
  <si>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</si>
  <si>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</si>
  <si>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</si>
  <si>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</si>
  <si>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</si>
  <si>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</si>
  <si>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</si>
  <si>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</si>
  <si>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</si>
  <si>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</si>
  <si>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</si>
  <si>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</si>
  <si>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</si>
  <si>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</si>
  <si>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</si>
  <si>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</si>
  <si>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</si>
  <si>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</si>
  <si>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</si>
  <si>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</si>
  <si>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</si>
  <si>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</si>
  <si>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</si>
  <si>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Back Margin July'2021</t>
  </si>
  <si>
    <t>Opening Capital</t>
  </si>
  <si>
    <t>Office Rent Security=100000</t>
  </si>
  <si>
    <t xml:space="preserve">   Company Security=100000</t>
  </si>
  <si>
    <t>22.08.2021</t>
  </si>
  <si>
    <t>Symphony  Balance(+)</t>
  </si>
  <si>
    <t>bhuiyan mobile</t>
  </si>
  <si>
    <t>Bhai Bhai Store</t>
  </si>
  <si>
    <t>Date:22.08.2021</t>
  </si>
  <si>
    <t>Nal=Ma Mobile</t>
  </si>
  <si>
    <t>B=Hiron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</si>
</sst>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16</v>
      </c>
      <c r="C2" s="360"/>
      <c r="D2" s="360"/>
      <c r="E2" s="360"/>
    </row>
    <row r="3" spans="1:8" ht="16.5" customHeight="1">
      <c r="A3" s="363"/>
      <c r="B3" s="361" t="s">
        <v>75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3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16</v>
      </c>
      <c r="C2" s="360"/>
      <c r="D2" s="360"/>
      <c r="E2" s="360"/>
    </row>
    <row r="3" spans="1:8" ht="16.5" customHeight="1">
      <c r="A3" s="363"/>
      <c r="B3" s="361" t="s">
        <v>152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3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3"/>
      <c r="B7" s="38" t="s">
        <v>185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3"/>
      <c r="B8" s="38" t="s">
        <v>192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63"/>
      <c r="B9" s="38" t="s">
        <v>196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63"/>
      <c r="B10" s="38" t="s">
        <v>197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3"/>
      <c r="B11" s="38" t="s">
        <v>203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63"/>
      <c r="B12" s="38" t="s">
        <v>203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3"/>
      <c r="B13" s="38" t="s">
        <v>204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3"/>
      <c r="B14" s="38" t="s">
        <v>205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3"/>
      <c r="B15" s="38" t="s">
        <v>206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63"/>
      <c r="B16" s="38" t="s">
        <v>207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63"/>
      <c r="B17" s="38" t="s">
        <v>212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63"/>
      <c r="B18" s="38" t="s">
        <v>213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3"/>
      <c r="B19" s="38" t="s">
        <v>215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3"/>
      <c r="B20" s="38" t="s">
        <v>219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3"/>
      <c r="B21" s="38" t="s">
        <v>223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63"/>
      <c r="B22" s="38" t="s">
        <v>227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63"/>
      <c r="B23" s="38" t="s">
        <v>229</v>
      </c>
      <c r="C23" s="37">
        <v>900000</v>
      </c>
      <c r="D23" s="150">
        <v>900000</v>
      </c>
      <c r="E23" s="39">
        <f>E22+C23-D23</f>
        <v>12984</v>
      </c>
      <c r="F23" s="30"/>
      <c r="G23" s="2"/>
      <c r="H23" s="2"/>
    </row>
    <row r="24" spans="1:8">
      <c r="A24" s="363"/>
      <c r="B24" s="38" t="s">
        <v>230</v>
      </c>
      <c r="C24" s="37">
        <v>500000</v>
      </c>
      <c r="D24" s="37">
        <v>0</v>
      </c>
      <c r="E24" s="39">
        <f t="shared" si="0"/>
        <v>512984</v>
      </c>
      <c r="F24" s="30"/>
      <c r="G24" s="2"/>
      <c r="H24" s="2"/>
    </row>
    <row r="25" spans="1:8">
      <c r="A25" s="363"/>
      <c r="B25" s="38" t="s">
        <v>231</v>
      </c>
      <c r="C25" s="37">
        <v>0</v>
      </c>
      <c r="D25" s="37">
        <v>0</v>
      </c>
      <c r="E25" s="39">
        <f t="shared" si="0"/>
        <v>512984</v>
      </c>
      <c r="F25" s="30"/>
      <c r="G25" s="2"/>
      <c r="H25" s="2"/>
    </row>
    <row r="26" spans="1:8">
      <c r="A26" s="363"/>
      <c r="B26" s="38" t="s">
        <v>238</v>
      </c>
      <c r="C26" s="37">
        <v>1600000</v>
      </c>
      <c r="D26" s="150">
        <v>1800000</v>
      </c>
      <c r="E26" s="39">
        <f t="shared" si="0"/>
        <v>312984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312984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312984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312984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312984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312984</v>
      </c>
      <c r="F31" s="30"/>
      <c r="G31" s="2"/>
      <c r="H31" s="33"/>
    </row>
    <row r="32" spans="1:8">
      <c r="A32" s="363"/>
      <c r="B32" s="38"/>
      <c r="C32" s="37"/>
      <c r="D32" s="37"/>
      <c r="E32" s="39">
        <f>E31+C32-D32</f>
        <v>312984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312984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312984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312984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312984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312984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312984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312984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312984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312984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312984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312984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312984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312984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312984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312984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312984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312984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312984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312984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312984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312984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312984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312984</v>
      </c>
      <c r="F55" s="30"/>
      <c r="G55" s="2"/>
    </row>
    <row r="56" spans="1:8">
      <c r="A56" s="363"/>
      <c r="B56" s="38"/>
      <c r="C56" s="37"/>
      <c r="D56" s="37"/>
      <c r="E56" s="39">
        <f t="shared" si="0"/>
        <v>312984</v>
      </c>
      <c r="F56" s="30"/>
      <c r="G56" s="2"/>
    </row>
    <row r="57" spans="1:8">
      <c r="A57" s="363"/>
      <c r="B57" s="38"/>
      <c r="C57" s="37"/>
      <c r="D57" s="37"/>
      <c r="E57" s="39">
        <f t="shared" si="0"/>
        <v>312984</v>
      </c>
      <c r="F57" s="30"/>
      <c r="G57" s="2"/>
    </row>
    <row r="58" spans="1:8">
      <c r="A58" s="363"/>
      <c r="B58" s="38"/>
      <c r="C58" s="37"/>
      <c r="D58" s="37"/>
      <c r="E58" s="39">
        <f t="shared" si="0"/>
        <v>312984</v>
      </c>
      <c r="F58" s="30"/>
      <c r="G58" s="2"/>
    </row>
    <row r="59" spans="1:8">
      <c r="A59" s="363"/>
      <c r="B59" s="38"/>
      <c r="C59" s="37"/>
      <c r="D59" s="37"/>
      <c r="E59" s="39">
        <f t="shared" si="0"/>
        <v>312984</v>
      </c>
      <c r="F59" s="30"/>
      <c r="G59" s="2"/>
    </row>
    <row r="60" spans="1:8">
      <c r="A60" s="363"/>
      <c r="B60" s="38"/>
      <c r="C60" s="37"/>
      <c r="D60" s="37"/>
      <c r="E60" s="39">
        <f t="shared" si="0"/>
        <v>312984</v>
      </c>
      <c r="F60" s="30"/>
      <c r="G60" s="2"/>
    </row>
    <row r="61" spans="1:8">
      <c r="A61" s="363"/>
      <c r="B61" s="38"/>
      <c r="C61" s="37"/>
      <c r="D61" s="37"/>
      <c r="E61" s="39">
        <f t="shared" si="0"/>
        <v>312984</v>
      </c>
      <c r="F61" s="30"/>
      <c r="G61" s="2"/>
    </row>
    <row r="62" spans="1:8">
      <c r="A62" s="363"/>
      <c r="B62" s="38"/>
      <c r="C62" s="37"/>
      <c r="D62" s="37"/>
      <c r="E62" s="39">
        <f t="shared" si="0"/>
        <v>312984</v>
      </c>
      <c r="F62" s="30"/>
      <c r="G62" s="2"/>
    </row>
    <row r="63" spans="1:8">
      <c r="A63" s="363"/>
      <c r="B63" s="38"/>
      <c r="C63" s="37"/>
      <c r="D63" s="37"/>
      <c r="E63" s="39">
        <f t="shared" si="0"/>
        <v>312984</v>
      </c>
      <c r="F63" s="30"/>
      <c r="G63" s="2"/>
    </row>
    <row r="64" spans="1:8">
      <c r="A64" s="363"/>
      <c r="B64" s="38"/>
      <c r="C64" s="37"/>
      <c r="D64" s="37"/>
      <c r="E64" s="39">
        <f t="shared" si="0"/>
        <v>312984</v>
      </c>
      <c r="F64" s="30"/>
      <c r="G64" s="2"/>
    </row>
    <row r="65" spans="1:7">
      <c r="A65" s="363"/>
      <c r="B65" s="38"/>
      <c r="C65" s="37"/>
      <c r="D65" s="37"/>
      <c r="E65" s="39">
        <f t="shared" si="0"/>
        <v>312984</v>
      </c>
      <c r="F65" s="30"/>
      <c r="G65" s="2"/>
    </row>
    <row r="66" spans="1:7">
      <c r="A66" s="363"/>
      <c r="B66" s="38"/>
      <c r="C66" s="37"/>
      <c r="D66" s="37"/>
      <c r="E66" s="39">
        <f t="shared" si="0"/>
        <v>312984</v>
      </c>
      <c r="F66" s="30"/>
      <c r="G66" s="2"/>
    </row>
    <row r="67" spans="1:7">
      <c r="A67" s="363"/>
      <c r="B67" s="38"/>
      <c r="C67" s="37"/>
      <c r="D67" s="37"/>
      <c r="E67" s="39">
        <f t="shared" si="0"/>
        <v>312984</v>
      </c>
      <c r="F67" s="30"/>
      <c r="G67" s="2"/>
    </row>
    <row r="68" spans="1:7">
      <c r="A68" s="363"/>
      <c r="B68" s="38"/>
      <c r="C68" s="37"/>
      <c r="D68" s="37"/>
      <c r="E68" s="39">
        <f t="shared" si="0"/>
        <v>312984</v>
      </c>
      <c r="F68" s="30"/>
      <c r="G68" s="2"/>
    </row>
    <row r="69" spans="1:7">
      <c r="A69" s="363"/>
      <c r="B69" s="38"/>
      <c r="C69" s="37"/>
      <c r="D69" s="37"/>
      <c r="E69" s="39">
        <f t="shared" si="0"/>
        <v>312984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312984</v>
      </c>
      <c r="F70" s="30"/>
      <c r="G70" s="2"/>
    </row>
    <row r="71" spans="1:7">
      <c r="A71" s="363"/>
      <c r="B71" s="38"/>
      <c r="C71" s="37"/>
      <c r="D71" s="37"/>
      <c r="E71" s="39">
        <f t="shared" si="1"/>
        <v>312984</v>
      </c>
      <c r="F71" s="30"/>
      <c r="G71" s="2"/>
    </row>
    <row r="72" spans="1:7">
      <c r="A72" s="363"/>
      <c r="B72" s="38"/>
      <c r="C72" s="37"/>
      <c r="D72" s="37"/>
      <c r="E72" s="39">
        <f t="shared" si="1"/>
        <v>312984</v>
      </c>
      <c r="F72" s="30"/>
      <c r="G72" s="2"/>
    </row>
    <row r="73" spans="1:7">
      <c r="A73" s="363"/>
      <c r="B73" s="38"/>
      <c r="C73" s="37"/>
      <c r="D73" s="37"/>
      <c r="E73" s="39">
        <f t="shared" si="1"/>
        <v>312984</v>
      </c>
      <c r="F73" s="30"/>
      <c r="G73" s="2"/>
    </row>
    <row r="74" spans="1:7">
      <c r="A74" s="363"/>
      <c r="B74" s="38"/>
      <c r="C74" s="37"/>
      <c r="D74" s="37"/>
      <c r="E74" s="39">
        <f t="shared" si="1"/>
        <v>312984</v>
      </c>
      <c r="F74" s="30"/>
      <c r="G74" s="2"/>
    </row>
    <row r="75" spans="1:7">
      <c r="A75" s="363"/>
      <c r="B75" s="38"/>
      <c r="C75" s="37"/>
      <c r="D75" s="37"/>
      <c r="E75" s="39">
        <f t="shared" si="1"/>
        <v>312984</v>
      </c>
      <c r="F75" s="32"/>
      <c r="G75" s="2"/>
    </row>
    <row r="76" spans="1:7">
      <c r="A76" s="363"/>
      <c r="B76" s="38"/>
      <c r="C76" s="37"/>
      <c r="D76" s="37"/>
      <c r="E76" s="39">
        <f t="shared" si="1"/>
        <v>312984</v>
      </c>
      <c r="F76" s="30"/>
      <c r="G76" s="2"/>
    </row>
    <row r="77" spans="1:7">
      <c r="A77" s="363"/>
      <c r="B77" s="38"/>
      <c r="C77" s="37"/>
      <c r="D77" s="37"/>
      <c r="E77" s="39">
        <f t="shared" si="1"/>
        <v>312984</v>
      </c>
      <c r="F77" s="30"/>
      <c r="G77" s="2"/>
    </row>
    <row r="78" spans="1:7">
      <c r="A78" s="363"/>
      <c r="B78" s="38"/>
      <c r="C78" s="37"/>
      <c r="D78" s="37"/>
      <c r="E78" s="39">
        <f t="shared" si="1"/>
        <v>312984</v>
      </c>
      <c r="F78" s="30"/>
      <c r="G78" s="2"/>
    </row>
    <row r="79" spans="1:7">
      <c r="A79" s="363"/>
      <c r="B79" s="38"/>
      <c r="C79" s="37"/>
      <c r="D79" s="37"/>
      <c r="E79" s="39">
        <f t="shared" si="1"/>
        <v>312984</v>
      </c>
      <c r="F79" s="30"/>
      <c r="G79" s="2"/>
    </row>
    <row r="80" spans="1:7">
      <c r="A80" s="363"/>
      <c r="B80" s="38"/>
      <c r="C80" s="37"/>
      <c r="D80" s="37"/>
      <c r="E80" s="39">
        <f t="shared" si="1"/>
        <v>312984</v>
      </c>
      <c r="F80" s="30"/>
      <c r="G80" s="2"/>
    </row>
    <row r="81" spans="1:7">
      <c r="A81" s="363"/>
      <c r="B81" s="38"/>
      <c r="C81" s="37"/>
      <c r="D81" s="37"/>
      <c r="E81" s="39">
        <f t="shared" si="1"/>
        <v>312984</v>
      </c>
      <c r="F81" s="30"/>
      <c r="G81" s="2"/>
    </row>
    <row r="82" spans="1:7">
      <c r="A82" s="363"/>
      <c r="B82" s="38"/>
      <c r="C82" s="37"/>
      <c r="D82" s="37"/>
      <c r="E82" s="39">
        <f t="shared" si="1"/>
        <v>312984</v>
      </c>
      <c r="F82" s="30"/>
      <c r="G82" s="2"/>
    </row>
    <row r="83" spans="1:7">
      <c r="A83" s="363"/>
      <c r="B83" s="43"/>
      <c r="C83" s="39">
        <f>SUM(C5:C72)</f>
        <v>12462984</v>
      </c>
      <c r="D83" s="39">
        <f>SUM(D5:D77)</f>
        <v>12150000</v>
      </c>
      <c r="E83" s="56">
        <f>E71</f>
        <v>312984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40" sqref="O40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68" t="s">
        <v>16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02" customFormat="1" ht="18">
      <c r="A2" s="369" t="s">
        <v>220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03" customFormat="1" ht="16.5" thickBot="1">
      <c r="A3" s="370" t="s">
        <v>186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85"/>
      <c r="T3" s="8"/>
      <c r="U3" s="8"/>
      <c r="V3" s="8"/>
      <c r="W3" s="8"/>
      <c r="X3" s="28"/>
    </row>
    <row r="4" spans="1:24" s="104" customFormat="1" ht="12.75" customHeight="1">
      <c r="A4" s="373" t="s">
        <v>46</v>
      </c>
      <c r="B4" s="375" t="s">
        <v>47</v>
      </c>
      <c r="C4" s="364" t="s">
        <v>48</v>
      </c>
      <c r="D4" s="364" t="s">
        <v>49</v>
      </c>
      <c r="E4" s="364" t="s">
        <v>50</v>
      </c>
      <c r="F4" s="364" t="s">
        <v>189</v>
      </c>
      <c r="G4" s="364" t="s">
        <v>51</v>
      </c>
      <c r="H4" s="364" t="s">
        <v>179</v>
      </c>
      <c r="I4" s="364" t="s">
        <v>182</v>
      </c>
      <c r="J4" s="364" t="s">
        <v>52</v>
      </c>
      <c r="K4" s="364" t="s">
        <v>53</v>
      </c>
      <c r="L4" s="364" t="s">
        <v>54</v>
      </c>
      <c r="M4" s="364" t="s">
        <v>55</v>
      </c>
      <c r="N4" s="364" t="s">
        <v>56</v>
      </c>
      <c r="O4" s="366" t="s">
        <v>57</v>
      </c>
      <c r="P4" s="377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185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192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196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197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203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204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205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206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207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212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213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215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219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223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227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 t="s">
        <v>229</v>
      </c>
      <c r="B21" s="119">
        <v>700</v>
      </c>
      <c r="C21" s="112"/>
      <c r="D21" s="120"/>
      <c r="E21" s="120"/>
      <c r="F21" s="120"/>
      <c r="G21" s="120">
        <v>50</v>
      </c>
      <c r="H21" s="120"/>
      <c r="I21" s="120"/>
      <c r="J21" s="120">
        <v>270</v>
      </c>
      <c r="K21" s="120">
        <v>400</v>
      </c>
      <c r="L21" s="120"/>
      <c r="M21" s="120"/>
      <c r="N21" s="152"/>
      <c r="O21" s="120"/>
      <c r="P21" s="122"/>
      <c r="Q21" s="116">
        <f t="shared" si="0"/>
        <v>1420</v>
      </c>
      <c r="R21" s="117"/>
      <c r="S21" s="7"/>
    </row>
    <row r="22" spans="1:23" s="21" customFormat="1">
      <c r="A22" s="111" t="s">
        <v>230</v>
      </c>
      <c r="B22" s="119">
        <v>600</v>
      </c>
      <c r="C22" s="112">
        <v>400</v>
      </c>
      <c r="D22" s="120"/>
      <c r="E22" s="120">
        <v>50</v>
      </c>
      <c r="F22" s="120"/>
      <c r="G22" s="120">
        <v>190</v>
      </c>
      <c r="H22" s="120"/>
      <c r="I22" s="120"/>
      <c r="J22" s="120">
        <v>210</v>
      </c>
      <c r="K22" s="120">
        <v>480</v>
      </c>
      <c r="L22" s="120"/>
      <c r="M22" s="120"/>
      <c r="N22" s="152"/>
      <c r="O22" s="120"/>
      <c r="P22" s="122">
        <v>225</v>
      </c>
      <c r="Q22" s="116">
        <f t="shared" si="0"/>
        <v>2155</v>
      </c>
      <c r="R22" s="117"/>
      <c r="S22" s="7"/>
    </row>
    <row r="23" spans="1:23" s="127" customFormat="1">
      <c r="A23" s="111" t="s">
        <v>232</v>
      </c>
      <c r="B23" s="119">
        <v>1350</v>
      </c>
      <c r="C23" s="112">
        <v>450</v>
      </c>
      <c r="D23" s="120"/>
      <c r="E23" s="120">
        <v>40</v>
      </c>
      <c r="F23" s="120"/>
      <c r="G23" s="120">
        <v>200</v>
      </c>
      <c r="H23" s="120"/>
      <c r="I23" s="120"/>
      <c r="J23" s="120">
        <v>210</v>
      </c>
      <c r="K23" s="120">
        <v>480</v>
      </c>
      <c r="L23" s="120"/>
      <c r="M23" s="120" t="s">
        <v>66</v>
      </c>
      <c r="N23" s="152"/>
      <c r="O23" s="120"/>
      <c r="P23" s="122">
        <v>350</v>
      </c>
      <c r="Q23" s="116">
        <f t="shared" si="0"/>
        <v>3080</v>
      </c>
      <c r="R23" s="126"/>
      <c r="S23" s="7"/>
    </row>
    <row r="24" spans="1:23" s="21" customFormat="1">
      <c r="A24" s="111" t="s">
        <v>238</v>
      </c>
      <c r="B24" s="119">
        <v>500</v>
      </c>
      <c r="C24" s="112"/>
      <c r="D24" s="120"/>
      <c r="E24" s="120"/>
      <c r="F24" s="120"/>
      <c r="G24" s="120">
        <v>220</v>
      </c>
      <c r="H24" s="120"/>
      <c r="I24" s="120"/>
      <c r="J24" s="120">
        <v>210</v>
      </c>
      <c r="K24" s="120">
        <v>480</v>
      </c>
      <c r="L24" s="120"/>
      <c r="M24" s="120"/>
      <c r="N24" s="152"/>
      <c r="O24" s="120"/>
      <c r="P24" s="122"/>
      <c r="Q24" s="116">
        <f t="shared" si="0"/>
        <v>1410</v>
      </c>
      <c r="R24" s="117"/>
      <c r="S24" s="7"/>
      <c r="U24" s="128"/>
      <c r="V24" s="128"/>
      <c r="W24" s="128"/>
    </row>
    <row r="25" spans="1:23" s="127" customFormat="1">
      <c r="A25" s="111"/>
      <c r="B25" s="119"/>
      <c r="C25" s="112"/>
      <c r="D25" s="120"/>
      <c r="E25" s="120"/>
      <c r="F25" s="120"/>
      <c r="G25" s="120"/>
      <c r="H25" s="120"/>
      <c r="I25" s="120"/>
      <c r="J25" s="120"/>
      <c r="K25" s="120"/>
      <c r="L25" s="120"/>
      <c r="M25" s="120" t="s">
        <v>32</v>
      </c>
      <c r="N25" s="152"/>
      <c r="O25" s="120"/>
      <c r="P25" s="122"/>
      <c r="Q25" s="116">
        <f t="shared" si="0"/>
        <v>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15900</v>
      </c>
      <c r="C37" s="138">
        <f t="shared" ref="C37:P37" si="1">SUM(C6:C36)</f>
        <v>3040</v>
      </c>
      <c r="D37" s="138">
        <f t="shared" si="1"/>
        <v>1193</v>
      </c>
      <c r="E37" s="138">
        <f t="shared" si="1"/>
        <v>3575</v>
      </c>
      <c r="F37" s="138">
        <f t="shared" si="1"/>
        <v>0</v>
      </c>
      <c r="G37" s="138">
        <f>SUM(G6:G36)</f>
        <v>4910</v>
      </c>
      <c r="H37" s="138">
        <f t="shared" si="1"/>
        <v>0</v>
      </c>
      <c r="I37" s="138">
        <f t="shared" si="1"/>
        <v>0</v>
      </c>
      <c r="J37" s="138">
        <f t="shared" si="1"/>
        <v>3675</v>
      </c>
      <c r="K37" s="138">
        <f t="shared" si="1"/>
        <v>8800</v>
      </c>
      <c r="L37" s="138">
        <f t="shared" si="1"/>
        <v>0</v>
      </c>
      <c r="M37" s="138">
        <f t="shared" si="1"/>
        <v>1600</v>
      </c>
      <c r="N37" s="155">
        <f t="shared" si="1"/>
        <v>200</v>
      </c>
      <c r="O37" s="138">
        <f t="shared" si="1"/>
        <v>0</v>
      </c>
      <c r="P37" s="139">
        <f t="shared" si="1"/>
        <v>2125</v>
      </c>
      <c r="Q37" s="140">
        <f>SUM(Q6:Q36)</f>
        <v>45018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7" zoomScale="120" zoomScaleNormal="120" workbookViewId="0">
      <selection activeCell="H23" sqref="H22:H23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83" t="s">
        <v>16</v>
      </c>
      <c r="B1" s="384"/>
      <c r="C1" s="384"/>
      <c r="D1" s="384"/>
      <c r="E1" s="384"/>
      <c r="F1" s="385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6" t="s">
        <v>187</v>
      </c>
      <c r="B2" s="387"/>
      <c r="C2" s="387"/>
      <c r="D2" s="387"/>
      <c r="E2" s="387"/>
      <c r="F2" s="388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89" t="s">
        <v>144</v>
      </c>
      <c r="B3" s="390"/>
      <c r="C3" s="390"/>
      <c r="D3" s="390"/>
      <c r="E3" s="390"/>
      <c r="F3" s="391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180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185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192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196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197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203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204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205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206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207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212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213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215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219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223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227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 t="s">
        <v>229</v>
      </c>
      <c r="B20" s="84">
        <v>623260</v>
      </c>
      <c r="C20" s="84">
        <v>644175</v>
      </c>
      <c r="D20" s="84">
        <v>1420</v>
      </c>
      <c r="E20" s="84">
        <f t="shared" ref="E20:E23" si="1">C20+D20</f>
        <v>645595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 t="s">
        <v>230</v>
      </c>
      <c r="B21" s="84">
        <v>1068195</v>
      </c>
      <c r="C21" s="84">
        <v>1161835</v>
      </c>
      <c r="D21" s="84">
        <v>2155</v>
      </c>
      <c r="E21" s="84">
        <f t="shared" si="1"/>
        <v>1163990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 t="s">
        <v>231</v>
      </c>
      <c r="B22" s="84">
        <v>589580</v>
      </c>
      <c r="C22" s="84">
        <v>670110</v>
      </c>
      <c r="D22" s="84">
        <v>3080</v>
      </c>
      <c r="E22" s="84">
        <f t="shared" si="1"/>
        <v>673190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 t="s">
        <v>238</v>
      </c>
      <c r="B23" s="84">
        <v>763770</v>
      </c>
      <c r="C23" s="84">
        <v>789325</v>
      </c>
      <c r="D23" s="84">
        <v>1410</v>
      </c>
      <c r="E23" s="84">
        <f t="shared" si="1"/>
        <v>790735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/>
      <c r="B24" s="84"/>
      <c r="C24" s="84"/>
      <c r="D24" s="84"/>
      <c r="E24" s="84">
        <f t="shared" si="0"/>
        <v>0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12493510</v>
      </c>
      <c r="C33" s="244">
        <f>SUM(C5:C32)</f>
        <v>12402163</v>
      </c>
      <c r="D33" s="244">
        <f>SUM(D5:D32)</f>
        <v>43368</v>
      </c>
      <c r="E33" s="244">
        <f>SUM(E5:E32)</f>
        <v>12445531</v>
      </c>
      <c r="F33" s="329">
        <f>B33-E33</f>
        <v>47979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81" t="s">
        <v>32</v>
      </c>
      <c r="C35" s="381"/>
      <c r="D35" s="381"/>
      <c r="E35" s="381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193</v>
      </c>
      <c r="C37" s="239" t="s">
        <v>194</v>
      </c>
      <c r="D37" s="266">
        <v>2360</v>
      </c>
      <c r="E37" s="240" t="s">
        <v>238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172</v>
      </c>
      <c r="C38" s="82" t="s">
        <v>173</v>
      </c>
      <c r="D38" s="267">
        <v>1000</v>
      </c>
      <c r="E38" s="226" t="s">
        <v>171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195</v>
      </c>
      <c r="C39" s="86" t="s">
        <v>194</v>
      </c>
      <c r="D39" s="267">
        <v>1000</v>
      </c>
      <c r="E39" s="226" t="s">
        <v>192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214</v>
      </c>
      <c r="C40" s="86" t="s">
        <v>218</v>
      </c>
      <c r="D40" s="267">
        <v>10000</v>
      </c>
      <c r="E40" s="226" t="s">
        <v>233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217</v>
      </c>
      <c r="C41" s="86" t="s">
        <v>194</v>
      </c>
      <c r="D41" s="267">
        <v>9770</v>
      </c>
      <c r="E41" s="227" t="s">
        <v>231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222</v>
      </c>
      <c r="C42" s="82" t="s">
        <v>194</v>
      </c>
      <c r="D42" s="267">
        <v>1000</v>
      </c>
      <c r="E42" s="227" t="s">
        <v>223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225</v>
      </c>
      <c r="C43" s="156" t="s">
        <v>194</v>
      </c>
      <c r="D43" s="267">
        <v>6500</v>
      </c>
      <c r="E43" s="227" t="s">
        <v>223</v>
      </c>
      <c r="F43" s="182"/>
      <c r="G43" s="382"/>
      <c r="H43" s="382"/>
      <c r="I43" s="382"/>
      <c r="J43" s="382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/>
      <c r="C44" s="86"/>
      <c r="D44" s="267"/>
      <c r="E44" s="226"/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154</v>
      </c>
      <c r="C46" s="176">
        <v>1718911905</v>
      </c>
      <c r="D46" s="269">
        <v>382956</v>
      </c>
      <c r="E46" s="236" t="s">
        <v>238</v>
      </c>
      <c r="F46" s="179"/>
      <c r="G46" s="186"/>
      <c r="H46" s="249" t="s">
        <v>154</v>
      </c>
      <c r="I46" s="250">
        <v>1718911905</v>
      </c>
      <c r="J46" s="251">
        <v>423150</v>
      </c>
      <c r="K46" s="176" t="s">
        <v>184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155</v>
      </c>
      <c r="C47" s="156">
        <v>1716697790</v>
      </c>
      <c r="D47" s="270">
        <v>258335</v>
      </c>
      <c r="E47" s="228" t="s">
        <v>230</v>
      </c>
      <c r="F47" s="180"/>
      <c r="G47" s="186"/>
      <c r="H47" s="245" t="s">
        <v>155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156</v>
      </c>
      <c r="C48" s="156">
        <v>1733624262</v>
      </c>
      <c r="D48" s="270">
        <v>207486</v>
      </c>
      <c r="E48" s="229" t="s">
        <v>229</v>
      </c>
      <c r="F48" s="180"/>
      <c r="G48" s="186"/>
      <c r="H48" s="245" t="s">
        <v>156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157</v>
      </c>
      <c r="C49" s="156">
        <v>1711460131</v>
      </c>
      <c r="D49" s="270">
        <v>200000</v>
      </c>
      <c r="E49" s="228" t="s">
        <v>227</v>
      </c>
      <c r="F49" s="180"/>
      <c r="G49" s="186"/>
      <c r="H49" s="245" t="s">
        <v>157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158</v>
      </c>
      <c r="C50" s="156">
        <v>1743942020</v>
      </c>
      <c r="D50" s="270">
        <v>187839</v>
      </c>
      <c r="E50" s="229" t="s">
        <v>185</v>
      </c>
      <c r="F50" s="180"/>
      <c r="G50" s="186"/>
      <c r="H50" s="225" t="s">
        <v>158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159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159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160</v>
      </c>
      <c r="C52" s="156">
        <v>1739791780</v>
      </c>
      <c r="D52" s="270">
        <v>53000</v>
      </c>
      <c r="E52" s="228" t="s">
        <v>238</v>
      </c>
      <c r="F52" s="180"/>
      <c r="G52" s="186"/>
      <c r="H52" s="245" t="s">
        <v>160</v>
      </c>
      <c r="I52" s="92">
        <v>1739791780</v>
      </c>
      <c r="J52" s="88">
        <v>45360</v>
      </c>
      <c r="K52" s="221" t="s">
        <v>181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161</v>
      </c>
      <c r="C53" s="156">
        <v>1723246584</v>
      </c>
      <c r="D53" s="270">
        <v>41576</v>
      </c>
      <c r="E53" s="230" t="s">
        <v>185</v>
      </c>
      <c r="F53" s="180"/>
      <c r="G53" s="186"/>
      <c r="H53" s="245" t="s">
        <v>161</v>
      </c>
      <c r="I53" s="92">
        <v>1723246584</v>
      </c>
      <c r="J53" s="88">
        <v>43360</v>
      </c>
      <c r="K53" s="221" t="s">
        <v>181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162</v>
      </c>
      <c r="C54" s="156">
        <v>1725821212</v>
      </c>
      <c r="D54" s="270">
        <v>14554</v>
      </c>
      <c r="E54" s="230" t="s">
        <v>185</v>
      </c>
      <c r="F54" s="180"/>
      <c r="G54" s="186"/>
      <c r="H54" s="247" t="s">
        <v>162</v>
      </c>
      <c r="I54" s="98">
        <v>1725821212</v>
      </c>
      <c r="J54" s="88">
        <v>15000</v>
      </c>
      <c r="K54" s="221" t="s">
        <v>163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165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165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170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170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165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165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153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153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213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181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178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178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170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170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219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171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164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164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169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169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2730</v>
      </c>
      <c r="E75" s="230" t="s">
        <v>238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184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150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150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198</v>
      </c>
      <c r="B80" s="90" t="s">
        <v>199</v>
      </c>
      <c r="C80" s="156"/>
      <c r="D80" s="270">
        <v>29190</v>
      </c>
      <c r="E80" s="230" t="s">
        <v>238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169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169</v>
      </c>
      <c r="F81" s="180"/>
      <c r="G81" s="186"/>
      <c r="H81" s="245" t="s">
        <v>128</v>
      </c>
      <c r="I81" s="92"/>
      <c r="J81" s="88">
        <v>50000</v>
      </c>
      <c r="K81" s="221" t="s">
        <v>151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191</v>
      </c>
      <c r="B82" s="90" t="s">
        <v>190</v>
      </c>
      <c r="C82" s="156"/>
      <c r="D82" s="270">
        <v>50000</v>
      </c>
      <c r="E82" s="229" t="s">
        <v>238</v>
      </c>
      <c r="F82" s="182"/>
      <c r="G82" s="186"/>
      <c r="H82" s="245" t="s">
        <v>176</v>
      </c>
      <c r="I82" s="92" t="s">
        <v>177</v>
      </c>
      <c r="J82" s="88">
        <v>8660</v>
      </c>
      <c r="K82" s="221" t="s">
        <v>174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208</v>
      </c>
      <c r="C83" s="156"/>
      <c r="D83" s="270">
        <v>1000</v>
      </c>
      <c r="E83" s="229" t="s">
        <v>207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209</v>
      </c>
      <c r="B84" s="90" t="s">
        <v>210</v>
      </c>
      <c r="C84" s="156"/>
      <c r="D84" s="270">
        <v>50000</v>
      </c>
      <c r="E84" s="228" t="s">
        <v>207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167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/>
      <c r="C86" s="156"/>
      <c r="D86" s="270"/>
      <c r="E86" s="230"/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 t="s">
        <v>221</v>
      </c>
      <c r="C87" s="156"/>
      <c r="D87" s="270">
        <v>10000</v>
      </c>
      <c r="E87" s="230" t="s">
        <v>238</v>
      </c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228</v>
      </c>
      <c r="C88" s="156"/>
      <c r="D88" s="270">
        <v>90</v>
      </c>
      <c r="E88" s="229" t="s">
        <v>227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168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 t="s">
        <v>224</v>
      </c>
      <c r="C89" s="156"/>
      <c r="D89" s="270">
        <v>1660</v>
      </c>
      <c r="E89" s="230" t="s">
        <v>223</v>
      </c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 t="s">
        <v>240</v>
      </c>
      <c r="C90" s="156"/>
      <c r="D90" s="270">
        <v>400</v>
      </c>
      <c r="E90" s="229" t="s">
        <v>238</v>
      </c>
      <c r="F90" s="180"/>
      <c r="G90" s="186"/>
      <c r="H90" s="245" t="s">
        <v>172</v>
      </c>
      <c r="I90" s="92" t="s">
        <v>173</v>
      </c>
      <c r="J90" s="88">
        <v>1000</v>
      </c>
      <c r="K90" s="221" t="s">
        <v>171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 t="s">
        <v>241</v>
      </c>
      <c r="C91" s="156"/>
      <c r="D91" s="270">
        <v>1060</v>
      </c>
      <c r="E91" s="229" t="s">
        <v>238</v>
      </c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90"/>
      <c r="C92" s="156"/>
      <c r="D92" s="270"/>
      <c r="E92" s="228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89"/>
      <c r="C93" s="156"/>
      <c r="D93" s="270"/>
      <c r="E93" s="229"/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226</v>
      </c>
      <c r="C109" s="156"/>
      <c r="D109" s="270">
        <v>7000</v>
      </c>
      <c r="E109" s="230" t="s">
        <v>223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200</v>
      </c>
      <c r="B110" s="90" t="s">
        <v>201</v>
      </c>
      <c r="C110" s="156" t="s">
        <v>202</v>
      </c>
      <c r="D110" s="336">
        <v>4800</v>
      </c>
      <c r="E110" s="230" t="s">
        <v>197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175</v>
      </c>
      <c r="B111" s="90" t="s">
        <v>176</v>
      </c>
      <c r="C111" s="156" t="s">
        <v>177</v>
      </c>
      <c r="D111" s="336">
        <v>8660</v>
      </c>
      <c r="E111" s="230" t="s">
        <v>174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166</v>
      </c>
      <c r="B114" s="90" t="s">
        <v>167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192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79" t="s">
        <v>44</v>
      </c>
      <c r="B119" s="380"/>
      <c r="C119" s="392"/>
      <c r="D119" s="273">
        <f>SUM(D37:D118)</f>
        <v>2102993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79" t="s">
        <v>45</v>
      </c>
      <c r="B121" s="380"/>
      <c r="C121" s="380"/>
      <c r="D121" s="273">
        <f>D119+M121</f>
        <v>2102993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6" zoomScaleNormal="100" workbookViewId="0">
      <selection activeCell="H27" sqref="H27"/>
    </sheetView>
  </sheetViews>
  <sheetFormatPr defaultColWidth="9.140625" defaultRowHeight="12.75"/>
  <cols>
    <col min="1" max="1" width="40" style="1" customWidth="1"/>
    <col min="2" max="2" width="24.140625" style="21" customWidth="1"/>
    <col min="3" max="3" width="3" style="1" customWidth="1"/>
    <col min="4" max="4" width="35.5703125" style="25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3" t="s">
        <v>70</v>
      </c>
      <c r="B1" s="394"/>
      <c r="C1" s="394"/>
      <c r="D1" s="394"/>
      <c r="E1" s="395"/>
      <c r="F1" s="5"/>
      <c r="G1" s="5"/>
    </row>
    <row r="2" spans="1:29" ht="21.75">
      <c r="A2" s="402" t="s">
        <v>92</v>
      </c>
      <c r="B2" s="403"/>
      <c r="C2" s="403"/>
      <c r="D2" s="403"/>
      <c r="E2" s="404"/>
      <c r="F2" s="5"/>
      <c r="G2" s="5"/>
    </row>
    <row r="3" spans="1:29" ht="23.25">
      <c r="A3" s="396" t="s">
        <v>242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405" t="s">
        <v>237</v>
      </c>
      <c r="B4" s="406"/>
      <c r="C4" s="406"/>
      <c r="D4" s="406"/>
      <c r="E4" s="40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405" t="s">
        <v>236</v>
      </c>
      <c r="B5" s="406"/>
      <c r="C5" s="406"/>
      <c r="D5" s="406"/>
      <c r="E5" s="407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235</v>
      </c>
      <c r="B6" s="60">
        <v>8000000</v>
      </c>
      <c r="C6" s="58"/>
      <c r="D6" s="58" t="s">
        <v>11</v>
      </c>
      <c r="E6" s="61">
        <v>4499391.81630952</v>
      </c>
      <c r="F6" s="53"/>
      <c r="G6" s="356" t="s">
        <v>216</v>
      </c>
      <c r="H6" s="357" t="s">
        <v>238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310098.50999999995</v>
      </c>
      <c r="C7" s="60"/>
      <c r="D7" s="58" t="s">
        <v>21</v>
      </c>
      <c r="E7" s="61">
        <v>312984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57" t="s">
        <v>234</v>
      </c>
      <c r="B8" s="60">
        <v>41376</v>
      </c>
      <c r="C8" s="60"/>
      <c r="D8" s="168" t="s">
        <v>83</v>
      </c>
      <c r="E8" s="149">
        <v>847947.69369047973</v>
      </c>
      <c r="F8" s="8"/>
      <c r="G8" s="347"/>
      <c r="H8" s="347"/>
      <c r="I8" s="34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/>
      <c r="B9" s="60"/>
      <c r="C9" s="58"/>
      <c r="D9" s="359"/>
      <c r="E9" s="358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14</v>
      </c>
      <c r="B10" s="60">
        <v>45018</v>
      </c>
      <c r="C10" s="59"/>
      <c r="D10" s="168"/>
      <c r="E10" s="169"/>
      <c r="F10" s="8"/>
      <c r="G10" s="342"/>
      <c r="H10" s="341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57" t="s">
        <v>188</v>
      </c>
      <c r="B11" s="60">
        <v>0</v>
      </c>
      <c r="C11" s="59"/>
      <c r="D11" s="58" t="s">
        <v>12</v>
      </c>
      <c r="E11" s="61">
        <v>2102988</v>
      </c>
      <c r="F11" s="8"/>
      <c r="G11" s="343"/>
      <c r="H11" s="340"/>
      <c r="I11" s="34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37" t="s">
        <v>8</v>
      </c>
      <c r="B12" s="338">
        <f>B7+B8-B10-B11</f>
        <v>306456.50999999995</v>
      </c>
      <c r="C12" s="59"/>
      <c r="D12" s="59" t="s">
        <v>85</v>
      </c>
      <c r="E12" s="61">
        <v>72660</v>
      </c>
      <c r="F12" s="8"/>
      <c r="G12" s="342"/>
      <c r="H12" s="341"/>
      <c r="I12" s="34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57"/>
      <c r="B13" s="64"/>
      <c r="C13" s="59"/>
      <c r="D13" s="58" t="s">
        <v>239</v>
      </c>
      <c r="E13" s="62">
        <v>470485</v>
      </c>
      <c r="F13" s="8" t="s">
        <v>66</v>
      </c>
      <c r="G13" s="343" t="s">
        <v>13</v>
      </c>
      <c r="I13" s="3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75"/>
      <c r="B14" s="339"/>
      <c r="C14" s="59"/>
      <c r="D14" s="170"/>
      <c r="E14" s="169"/>
      <c r="F14" s="8"/>
      <c r="G14" s="345"/>
      <c r="H14" s="346"/>
      <c r="I14" s="346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/>
      <c r="B15" s="63"/>
      <c r="C15" s="59"/>
      <c r="D15" s="170"/>
      <c r="E15" s="169"/>
      <c r="F15" s="5"/>
      <c r="G15" s="13"/>
      <c r="I15" s="8"/>
      <c r="J15" s="8"/>
      <c r="K15" s="14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 t="s">
        <v>5</v>
      </c>
      <c r="B16" s="63">
        <f>B6+B7+B8-B10-B14</f>
        <v>8306456.5099999998</v>
      </c>
      <c r="C16" s="59"/>
      <c r="D16" s="59" t="s">
        <v>7</v>
      </c>
      <c r="E16" s="62">
        <f>E6+E7+E8+E11+E12+E13</f>
        <v>8306456.5099999998</v>
      </c>
      <c r="F16" s="5"/>
      <c r="G16" s="150">
        <f>B16-E16</f>
        <v>0</v>
      </c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57"/>
      <c r="B17" s="63" t="s">
        <v>13</v>
      </c>
      <c r="C17" s="59"/>
      <c r="D17" s="59"/>
      <c r="E17" s="62"/>
      <c r="F17" s="5"/>
      <c r="G17" s="10"/>
      <c r="H17" s="27"/>
      <c r="I17" s="8" t="s">
        <v>13</v>
      </c>
      <c r="J17" s="148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99" t="s">
        <v>15</v>
      </c>
      <c r="B18" s="400"/>
      <c r="C18" s="400"/>
      <c r="D18" s="400"/>
      <c r="E18" s="401"/>
      <c r="F18" s="5"/>
      <c r="G18" s="9"/>
      <c r="H18" s="27"/>
      <c r="I18" s="14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66" t="s">
        <v>62</v>
      </c>
      <c r="B19" s="77">
        <v>40000</v>
      </c>
      <c r="C19" s="58"/>
      <c r="D19" s="354" t="s">
        <v>36</v>
      </c>
      <c r="E19" s="355">
        <v>200000</v>
      </c>
      <c r="F19" s="5"/>
      <c r="G19" s="28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49" t="s">
        <v>27</v>
      </c>
      <c r="B20" s="350">
        <v>32000</v>
      </c>
      <c r="C20" s="351"/>
      <c r="D20" s="352" t="s">
        <v>20</v>
      </c>
      <c r="E20" s="353">
        <v>186240</v>
      </c>
      <c r="G20" s="29"/>
      <c r="H20" s="2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7" t="s">
        <v>25</v>
      </c>
      <c r="B21" s="78">
        <v>33700</v>
      </c>
      <c r="C21" s="58"/>
      <c r="D21" s="65" t="s">
        <v>22</v>
      </c>
      <c r="E21" s="79">
        <v>63290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66" t="s">
        <v>183</v>
      </c>
      <c r="B22" s="77">
        <v>23000</v>
      </c>
      <c r="C22" s="58"/>
      <c r="D22" s="65" t="s">
        <v>24</v>
      </c>
      <c r="E22" s="79">
        <v>45620</v>
      </c>
      <c r="G22" s="4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244</v>
      </c>
      <c r="B23" s="164">
        <v>36090</v>
      </c>
      <c r="C23" s="58"/>
      <c r="D23" s="162" t="s">
        <v>17</v>
      </c>
      <c r="E23" s="79">
        <v>43360</v>
      </c>
      <c r="G23" s="2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18</v>
      </c>
      <c r="B24" s="164">
        <v>382956</v>
      </c>
      <c r="C24" s="165"/>
      <c r="D24" s="65" t="s">
        <v>243</v>
      </c>
      <c r="E24" s="79">
        <v>50000</v>
      </c>
      <c r="G24" s="2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63" t="s">
        <v>19</v>
      </c>
      <c r="B25" s="164">
        <v>258335</v>
      </c>
      <c r="C25" s="165"/>
      <c r="D25" s="65" t="s">
        <v>26</v>
      </c>
      <c r="E25" s="79">
        <v>129725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48" t="s">
        <v>23</v>
      </c>
      <c r="B26" s="166">
        <v>207481</v>
      </c>
      <c r="C26" s="167"/>
      <c r="D26" s="159" t="s">
        <v>211</v>
      </c>
      <c r="E26" s="160">
        <v>50000</v>
      </c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5"/>
      <c r="B27" s="50"/>
      <c r="C27" s="51"/>
      <c r="D27" s="52"/>
      <c r="E27" s="76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1"/>
      <c r="B28" s="47"/>
      <c r="C28" s="16"/>
      <c r="D28" s="18"/>
      <c r="E28" s="72"/>
      <c r="G28" s="4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3"/>
      <c r="B29" s="48"/>
      <c r="C29" s="16"/>
      <c r="D29" s="17"/>
      <c r="E29" s="70"/>
      <c r="F29" s="7"/>
      <c r="G29" s="2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71"/>
      <c r="B30" s="47"/>
      <c r="C30" s="74"/>
      <c r="D30" s="18"/>
      <c r="E30" s="7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4"/>
      <c r="B31" s="19"/>
      <c r="C31" s="15"/>
      <c r="E31" s="22"/>
      <c r="F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0.25">
      <c r="A32" s="15"/>
      <c r="B32" s="20"/>
      <c r="C32" s="15"/>
      <c r="E32" s="2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4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5"/>
      <c r="B39" s="46"/>
      <c r="C39" s="5"/>
      <c r="D39" s="4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E41" s="2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8:29"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44430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2021-08-22T15:17:41Z</dcterms:modified>
</cp:coreProperties>
</file>