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12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charset val="1"/>
          </rPr>
          <t xml:space="preserve">Tipu Boss Phone Cover Extra Ami Diyesi
</t>
        </r>
      </text>
    </comment>
  </commentList>
</comments>
</file>

<file path=xl/sharedStrings.xml><?xml version="1.0" encoding="utf-8"?>
<sst xmlns="http://schemas.openxmlformats.org/spreadsheetml/2006/main" count="430" uniqueCount="236">
  <si>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</si>
  <si>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</si>
  <si>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</si>
  <si>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</si>
  <si>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</si>
  <si>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</si>
  <si>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</si>
  <si>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</si>
  <si>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</si>
  <si>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</si>
  <si>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</si>
  <si>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</si>
  <si>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</si>
  <si>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</si>
  <si>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</si>
  <si>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</si>
  <si>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</si>
  <si>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</si>
  <si>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</si>
  <si>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</si>
  <si>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</si>
  <si>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</si>
  <si>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</si>
  <si>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</si>
  <si>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</si>
  <si>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</si>
  <si>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</si>
  <si>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</si>
  <si>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</si>
  <si>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</si>
  <si>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</si>
  <si>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</si>
  <si>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</si>
  <si>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</si>
  <si>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</si>
  <si>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</si>
  <si>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</si>
  <si>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</si>
  <si>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</si>
  <si>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</si>
  <si>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</si>
  <si>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</si>
  <si>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</si>
  <si>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</si>
  <si>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</si>
  <si>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</si>
  <si>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</si>
  <si>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</si>
  <si>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</si>
  <si>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</si>
  <si>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</si>
  <si>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</si>
  <si>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</si>
  <si>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</si>
  <si>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</si>
  <si>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</si>
  <si>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</si>
  <si>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</si>
  <si>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</si>
  <si>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</si>
  <si>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</si>
  <si>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</si>
  <si>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</si>
  <si>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</si>
  <si>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</si>
  <si>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</si>
  <si>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</si>
  <si>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</si>
  <si>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</si>
  <si>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</si>
  <si>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</si>
  <si>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</si>
  <si>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</si>
  <si>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</si>
  <si>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</si>
  <si>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</si>
  <si>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</si>
  <si>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</si>
  <si>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</si>
  <si>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</si>
  <si>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</si>
  <si>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</si>
  <si>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</si>
  <si>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</si>
  <si>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</si>
  <si>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</si>
  <si>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</si>
  <si>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</si>
  <si>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</si>
  <si>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</si>
  <si>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</si>
  <si>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</si>
  <si>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</si>
  <si>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</si>
  <si>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</si>
  <si>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</si>
  <si>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</si>
  <si>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</si>
  <si>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</si>
  <si>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</si>
  <si>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</si>
  <si>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</si>
  <si>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</si>
  <si>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</si>
  <si>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</si>
  <si>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</si>
  <si>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</si>
  <si>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</si>
  <si>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</si>
  <si>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</si>
  <si>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</si>
  <si>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</si>
  <si>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</si>
  <si>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</si>
  <si>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</si>
  <si>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</si>
  <si>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</si>
  <si>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</si>
  <si>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</si>
  <si>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</si>
  <si>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</si>
  <si>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</si>
  <si>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</si>
  <si>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</si>
  <si>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</si>
  <si>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</si>
  <si>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</si>
  <si>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</si>
  <si>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</si>
  <si>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</si>
  <si>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</si>
  <si>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</si>
  <si>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</si>
  <si>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</si>
  <si>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</si>
  <si>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</si>
  <si>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</si>
  <si>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</si>
  <si>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</si>
  <si>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</si>
  <si>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</si>
  <si>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</si>
  <si>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</si>
  <si>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</si>
  <si>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</si>
  <si>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</si>
  <si>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</si>
  <si>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</si>
  <si>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</si>
  <si>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</si>
  <si>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</si>
  <si>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</si>
  <si>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</si>
  <si>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</si>
  <si>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</si>
  <si>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</si>
  <si>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</si>
  <si>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</si>
  <si>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</si>
  <si>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</si>
  <si>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</si>
  <si>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</si>
  <si>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</si>
  <si>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</si>
  <si>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</si>
  <si>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</si>
  <si>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</si>
  <si>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</si>
  <si>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</si>
  <si>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</si>
  <si>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</si>
  <si>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</si>
  <si>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</si>
  <si>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</si>
  <si>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</si>
  <si>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</si>
  <si>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</si>
  <si>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</si>
  <si>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</si>
  <si>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</si>
  <si>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</si>
  <si>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</si>
  <si>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</si>
  <si>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</si>
  <si>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</si>
  <si>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</si>
  <si>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</si>
  <si>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</si>
  <si>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</si>
  <si>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</si>
  <si>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</si>
  <si>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</si>
  <si>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</si>
  <si>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</si>
  <si>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</si>
  <si>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</si>
  <si>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</si>
  <si>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</si>
  <si>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</si>
  <si>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</si>
  <si>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</si>
  <si>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</si>
  <si>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</si>
  <si>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</si>
  <si>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</si>
  <si>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</si>
  <si>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</si>
  <si>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</si>
  <si>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</si>
  <si>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Safiul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</si>
  <si>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</si>
  <si>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</si>
  <si>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</si>
  <si>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</si>
  <si>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</si>
  <si>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</si>
  <si>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</si>
  <si>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</si>
  <si>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</si>
  <si>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</si>
  <si>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</si>
  <si>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</si>
  <si>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</si>
  <si>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</si>
  <si>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Laxmicole</t>
  </si>
  <si>
    <t>Divine</t>
  </si>
  <si>
    <t>Friends Elec (Sujon)</t>
  </si>
  <si>
    <t>11.10.2021</t>
  </si>
  <si>
    <t>DSR Tutul</t>
  </si>
  <si>
    <t>L270</t>
  </si>
  <si>
    <t>GD Electronics</t>
  </si>
  <si>
    <t>Serkul</t>
  </si>
  <si>
    <t>12.10.2021</t>
  </si>
  <si>
    <t>Date:12.10.2021</t>
  </si>
  <si>
    <t>Kamrul</t>
  </si>
  <si>
    <t>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</si>
</sst>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36" fillId="43" borderId="4" xfId="0" applyFont="1" applyFill="1" applyBorder="1" applyAlignment="1">
      <alignment horizontal="lef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72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20" sqref="F20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133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306">
        <v>2100484</v>
      </c>
      <c r="D5" s="306">
        <v>0</v>
      </c>
      <c r="E5" s="307">
        <f>C5-D5</f>
        <v>2100484</v>
      </c>
      <c r="F5" s="20"/>
      <c r="G5" s="2"/>
    </row>
    <row r="6" spans="1:8">
      <c r="A6" s="324"/>
      <c r="B6" s="28"/>
      <c r="C6" s="306"/>
      <c r="D6" s="306"/>
      <c r="E6" s="308">
        <f t="shared" ref="E6:E69" si="0">E5+C6-D6</f>
        <v>2100484</v>
      </c>
      <c r="F6" s="20"/>
      <c r="G6" s="21"/>
    </row>
    <row r="7" spans="1:8">
      <c r="A7" s="324"/>
      <c r="B7" s="28" t="s">
        <v>206</v>
      </c>
      <c r="C7" s="306">
        <v>0</v>
      </c>
      <c r="D7" s="306">
        <v>0</v>
      </c>
      <c r="E7" s="308">
        <f t="shared" si="0"/>
        <v>2100484</v>
      </c>
      <c r="F7" s="20"/>
      <c r="G7" s="2"/>
      <c r="H7" s="2"/>
    </row>
    <row r="8" spans="1:8">
      <c r="A8" s="324"/>
      <c r="B8" s="28" t="s">
        <v>210</v>
      </c>
      <c r="C8" s="306">
        <v>600000</v>
      </c>
      <c r="D8" s="309">
        <v>2100000</v>
      </c>
      <c r="E8" s="308">
        <f>E7+C8-D8</f>
        <v>600484</v>
      </c>
      <c r="F8" s="20"/>
      <c r="G8" s="2"/>
      <c r="H8" s="2"/>
    </row>
    <row r="9" spans="1:8">
      <c r="A9" s="324"/>
      <c r="B9" s="28" t="s">
        <v>213</v>
      </c>
      <c r="C9" s="306">
        <v>500000</v>
      </c>
      <c r="D9" s="309">
        <v>900000</v>
      </c>
      <c r="E9" s="308">
        <f t="shared" si="0"/>
        <v>200484</v>
      </c>
      <c r="F9" s="20"/>
      <c r="G9" s="2"/>
      <c r="H9" s="2"/>
    </row>
    <row r="10" spans="1:8">
      <c r="A10" s="324"/>
      <c r="B10" s="28" t="s">
        <v>214</v>
      </c>
      <c r="C10" s="310">
        <v>605000</v>
      </c>
      <c r="D10" s="311">
        <v>800000</v>
      </c>
      <c r="E10" s="308">
        <f t="shared" si="0"/>
        <v>5484</v>
      </c>
      <c r="F10" s="20"/>
      <c r="G10" s="2"/>
      <c r="H10" s="2"/>
    </row>
    <row r="11" spans="1:8">
      <c r="A11" s="324"/>
      <c r="B11" s="28" t="s">
        <v>214</v>
      </c>
      <c r="C11" s="306">
        <v>30000</v>
      </c>
      <c r="D11" s="309">
        <v>21096</v>
      </c>
      <c r="E11" s="308">
        <f t="shared" si="0"/>
        <v>14388</v>
      </c>
      <c r="F11" s="304" t="s">
        <v>216</v>
      </c>
      <c r="G11" s="2"/>
      <c r="H11" s="2"/>
    </row>
    <row r="12" spans="1:8">
      <c r="A12" s="324"/>
      <c r="B12" s="28" t="s">
        <v>217</v>
      </c>
      <c r="C12" s="306">
        <v>300000</v>
      </c>
      <c r="D12" s="309">
        <v>300000</v>
      </c>
      <c r="E12" s="308">
        <f t="shared" si="0"/>
        <v>14388</v>
      </c>
      <c r="F12" s="20"/>
      <c r="G12" s="31"/>
      <c r="H12" s="2"/>
    </row>
    <row r="13" spans="1:8">
      <c r="A13" s="324"/>
      <c r="B13" s="28" t="s">
        <v>218</v>
      </c>
      <c r="C13" s="306">
        <v>600000</v>
      </c>
      <c r="D13" s="309">
        <v>400000</v>
      </c>
      <c r="E13" s="308">
        <f t="shared" si="0"/>
        <v>214388</v>
      </c>
      <c r="F13" s="20"/>
      <c r="G13" s="2"/>
      <c r="H13" s="32"/>
    </row>
    <row r="14" spans="1:8">
      <c r="A14" s="324"/>
      <c r="B14" s="28" t="s">
        <v>221</v>
      </c>
      <c r="C14" s="306">
        <v>0</v>
      </c>
      <c r="D14" s="306">
        <v>0</v>
      </c>
      <c r="E14" s="308">
        <f t="shared" si="0"/>
        <v>214388</v>
      </c>
      <c r="F14" s="20"/>
      <c r="G14" s="2"/>
      <c r="H14" s="2"/>
    </row>
    <row r="15" spans="1:8">
      <c r="A15" s="324"/>
      <c r="B15" s="28" t="s">
        <v>223</v>
      </c>
      <c r="C15" s="306">
        <v>1500000</v>
      </c>
      <c r="D15" s="309">
        <v>850000</v>
      </c>
      <c r="E15" s="308">
        <f t="shared" si="0"/>
        <v>864388</v>
      </c>
      <c r="F15" s="20"/>
      <c r="G15" s="2"/>
      <c r="H15" s="12"/>
    </row>
    <row r="16" spans="1:8">
      <c r="A16" s="324"/>
      <c r="B16" s="28" t="s">
        <v>227</v>
      </c>
      <c r="C16" s="306">
        <v>560000</v>
      </c>
      <c r="D16" s="309">
        <v>300000</v>
      </c>
      <c r="E16" s="308">
        <f t="shared" si="0"/>
        <v>1124388</v>
      </c>
      <c r="F16" s="20"/>
      <c r="G16" s="22"/>
      <c r="H16" s="2"/>
    </row>
    <row r="17" spans="1:8">
      <c r="A17" s="324"/>
      <c r="B17" s="28" t="s">
        <v>232</v>
      </c>
      <c r="C17" s="306">
        <v>640000</v>
      </c>
      <c r="D17" s="309">
        <v>900000</v>
      </c>
      <c r="E17" s="308">
        <f t="shared" si="0"/>
        <v>864388</v>
      </c>
      <c r="F17" s="22"/>
      <c r="G17" s="13"/>
      <c r="H17" s="2"/>
    </row>
    <row r="18" spans="1:8">
      <c r="A18" s="324"/>
      <c r="B18" s="28"/>
      <c r="C18" s="306"/>
      <c r="D18" s="306"/>
      <c r="E18" s="308">
        <f>E17+C18-D18</f>
        <v>864388</v>
      </c>
      <c r="F18" s="20"/>
      <c r="G18" s="31"/>
      <c r="H18" s="2"/>
    </row>
    <row r="19" spans="1:8" ht="12.75" customHeight="1">
      <c r="A19" s="324"/>
      <c r="B19" s="28"/>
      <c r="C19" s="306"/>
      <c r="D19" s="310"/>
      <c r="E19" s="308">
        <f t="shared" si="0"/>
        <v>864388</v>
      </c>
      <c r="F19" s="20"/>
      <c r="G19" s="31"/>
      <c r="H19" s="2"/>
    </row>
    <row r="20" spans="1:8">
      <c r="A20" s="324"/>
      <c r="B20" s="28"/>
      <c r="C20" s="306"/>
      <c r="D20" s="306"/>
      <c r="E20" s="308">
        <f t="shared" si="0"/>
        <v>864388</v>
      </c>
      <c r="F20" s="22"/>
      <c r="G20" s="31"/>
      <c r="H20" s="2"/>
    </row>
    <row r="21" spans="1:8">
      <c r="A21" s="324"/>
      <c r="B21" s="28"/>
      <c r="C21" s="306"/>
      <c r="D21" s="306"/>
      <c r="E21" s="308">
        <f>E20+C21-D21</f>
        <v>864388</v>
      </c>
      <c r="F21" s="20"/>
      <c r="G21" s="2"/>
      <c r="H21" s="2"/>
    </row>
    <row r="22" spans="1:8">
      <c r="A22" s="324"/>
      <c r="B22" s="28"/>
      <c r="C22" s="306"/>
      <c r="D22" s="306"/>
      <c r="E22" s="308">
        <f t="shared" si="0"/>
        <v>864388</v>
      </c>
      <c r="F22" s="22"/>
      <c r="G22" s="2"/>
      <c r="H22" s="2"/>
    </row>
    <row r="23" spans="1:8">
      <c r="A23" s="324"/>
      <c r="B23" s="28"/>
      <c r="C23" s="306"/>
      <c r="D23" s="306"/>
      <c r="E23" s="308">
        <f>E22+C23-D23</f>
        <v>864388</v>
      </c>
      <c r="F23" s="20"/>
      <c r="G23" s="2"/>
      <c r="H23" s="2"/>
    </row>
    <row r="24" spans="1:8">
      <c r="A24" s="324"/>
      <c r="B24" s="28"/>
      <c r="C24" s="306"/>
      <c r="D24" s="306"/>
      <c r="E24" s="308">
        <f t="shared" si="0"/>
        <v>864388</v>
      </c>
      <c r="F24" s="20"/>
      <c r="G24" s="2"/>
      <c r="H24" s="2"/>
    </row>
    <row r="25" spans="1:8">
      <c r="A25" s="324"/>
      <c r="B25" s="28"/>
      <c r="C25" s="306"/>
      <c r="D25" s="306"/>
      <c r="E25" s="308">
        <f t="shared" si="0"/>
        <v>864388</v>
      </c>
      <c r="F25" s="20"/>
      <c r="G25" s="2"/>
      <c r="H25" s="2"/>
    </row>
    <row r="26" spans="1:8">
      <c r="A26" s="324"/>
      <c r="B26" s="28"/>
      <c r="C26" s="306"/>
      <c r="D26" s="306"/>
      <c r="E26" s="308">
        <f t="shared" si="0"/>
        <v>864388</v>
      </c>
      <c r="F26" s="20"/>
      <c r="G26" s="2"/>
      <c r="H26" s="2"/>
    </row>
    <row r="27" spans="1:8">
      <c r="A27" s="324"/>
      <c r="B27" s="28"/>
      <c r="C27" s="306"/>
      <c r="D27" s="306"/>
      <c r="E27" s="308">
        <f t="shared" si="0"/>
        <v>864388</v>
      </c>
      <c r="F27" s="20"/>
      <c r="G27" s="2"/>
      <c r="H27" s="23"/>
    </row>
    <row r="28" spans="1:8">
      <c r="A28" s="324"/>
      <c r="B28" s="28"/>
      <c r="C28" s="306"/>
      <c r="D28" s="306"/>
      <c r="E28" s="308">
        <f t="shared" si="0"/>
        <v>864388</v>
      </c>
      <c r="F28" s="20"/>
      <c r="G28" s="2"/>
      <c r="H28" s="23"/>
    </row>
    <row r="29" spans="1:8">
      <c r="A29" s="324"/>
      <c r="B29" s="28"/>
      <c r="C29" s="306"/>
      <c r="D29" s="306"/>
      <c r="E29" s="308">
        <f t="shared" si="0"/>
        <v>864388</v>
      </c>
      <c r="F29" s="20"/>
      <c r="G29" s="2"/>
      <c r="H29" s="23"/>
    </row>
    <row r="30" spans="1:8">
      <c r="A30" s="324"/>
      <c r="B30" s="28"/>
      <c r="C30" s="306"/>
      <c r="D30" s="306"/>
      <c r="E30" s="308">
        <f t="shared" si="0"/>
        <v>864388</v>
      </c>
      <c r="F30" s="20"/>
      <c r="G30" s="2"/>
      <c r="H30" s="23"/>
    </row>
    <row r="31" spans="1:8">
      <c r="A31" s="324"/>
      <c r="B31" s="28"/>
      <c r="C31" s="306"/>
      <c r="D31" s="306"/>
      <c r="E31" s="308">
        <f t="shared" si="0"/>
        <v>864388</v>
      </c>
      <c r="F31" s="20"/>
      <c r="G31" s="2"/>
      <c r="H31" s="23"/>
    </row>
    <row r="32" spans="1:8">
      <c r="A32" s="324"/>
      <c r="B32" s="28"/>
      <c r="C32" s="306"/>
      <c r="D32" s="306"/>
      <c r="E32" s="308">
        <f>E31+C32-D32</f>
        <v>864388</v>
      </c>
      <c r="F32" s="20"/>
      <c r="G32" s="2"/>
      <c r="H32" s="23"/>
    </row>
    <row r="33" spans="1:8">
      <c r="A33" s="324"/>
      <c r="B33" s="28"/>
      <c r="C33" s="306"/>
      <c r="D33" s="310"/>
      <c r="E33" s="308">
        <f t="shared" si="0"/>
        <v>864388</v>
      </c>
      <c r="F33" s="20"/>
      <c r="G33" s="2"/>
      <c r="H33" s="23"/>
    </row>
    <row r="34" spans="1:8">
      <c r="A34" s="324"/>
      <c r="B34" s="28"/>
      <c r="C34" s="306"/>
      <c r="D34" s="306"/>
      <c r="E34" s="308">
        <f t="shared" si="0"/>
        <v>864388</v>
      </c>
      <c r="F34" s="20"/>
      <c r="G34" s="2"/>
      <c r="H34" s="23"/>
    </row>
    <row r="35" spans="1:8">
      <c r="A35" s="324"/>
      <c r="B35" s="28"/>
      <c r="C35" s="306"/>
      <c r="D35" s="306"/>
      <c r="E35" s="308">
        <f t="shared" si="0"/>
        <v>864388</v>
      </c>
      <c r="F35" s="20"/>
      <c r="G35" s="2"/>
      <c r="H35" s="23"/>
    </row>
    <row r="36" spans="1:8">
      <c r="A36" s="324"/>
      <c r="B36" s="28"/>
      <c r="C36" s="306"/>
      <c r="D36" s="306"/>
      <c r="E36" s="308">
        <f t="shared" si="0"/>
        <v>864388</v>
      </c>
      <c r="F36" s="20"/>
      <c r="G36" s="2"/>
      <c r="H36" s="23"/>
    </row>
    <row r="37" spans="1:8">
      <c r="A37" s="324"/>
      <c r="B37" s="28"/>
      <c r="C37" s="306"/>
      <c r="D37" s="306"/>
      <c r="E37" s="308">
        <f t="shared" si="0"/>
        <v>864388</v>
      </c>
      <c r="F37" s="20"/>
      <c r="G37" s="2"/>
      <c r="H37" s="23"/>
    </row>
    <row r="38" spans="1:8">
      <c r="A38" s="324"/>
      <c r="B38" s="28"/>
      <c r="C38" s="306"/>
      <c r="D38" s="306"/>
      <c r="E38" s="308">
        <f t="shared" si="0"/>
        <v>864388</v>
      </c>
      <c r="F38" s="20"/>
      <c r="G38" s="2"/>
      <c r="H38" s="23"/>
    </row>
    <row r="39" spans="1:8">
      <c r="A39" s="324"/>
      <c r="B39" s="28"/>
      <c r="C39" s="306"/>
      <c r="D39" s="306"/>
      <c r="E39" s="308">
        <f t="shared" si="0"/>
        <v>864388</v>
      </c>
      <c r="F39" s="20"/>
      <c r="G39" s="2"/>
      <c r="H39" s="23"/>
    </row>
    <row r="40" spans="1:8">
      <c r="A40" s="324"/>
      <c r="B40" s="28"/>
      <c r="C40" s="306"/>
      <c r="D40" s="306"/>
      <c r="E40" s="308">
        <f t="shared" si="0"/>
        <v>864388</v>
      </c>
      <c r="F40" s="20"/>
      <c r="G40" s="2"/>
      <c r="H40" s="23"/>
    </row>
    <row r="41" spans="1:8">
      <c r="A41" s="324"/>
      <c r="B41" s="28"/>
      <c r="C41" s="306"/>
      <c r="D41" s="306"/>
      <c r="E41" s="308">
        <f t="shared" si="0"/>
        <v>864388</v>
      </c>
      <c r="F41" s="20"/>
      <c r="G41" s="2"/>
      <c r="H41" s="23"/>
    </row>
    <row r="42" spans="1:8">
      <c r="A42" s="324"/>
      <c r="B42" s="28"/>
      <c r="C42" s="306"/>
      <c r="D42" s="306"/>
      <c r="E42" s="308">
        <f t="shared" si="0"/>
        <v>864388</v>
      </c>
      <c r="F42" s="20"/>
      <c r="G42" s="2"/>
      <c r="H42" s="23"/>
    </row>
    <row r="43" spans="1:8">
      <c r="A43" s="324"/>
      <c r="B43" s="28"/>
      <c r="C43" s="306"/>
      <c r="D43" s="306"/>
      <c r="E43" s="308">
        <f t="shared" si="0"/>
        <v>864388</v>
      </c>
      <c r="F43" s="20"/>
      <c r="G43" s="2"/>
      <c r="H43" s="23"/>
    </row>
    <row r="44" spans="1:8">
      <c r="A44" s="324"/>
      <c r="B44" s="28"/>
      <c r="C44" s="306"/>
      <c r="D44" s="306"/>
      <c r="E44" s="308">
        <f t="shared" si="0"/>
        <v>864388</v>
      </c>
      <c r="F44" s="20"/>
      <c r="G44" s="2"/>
      <c r="H44" s="23"/>
    </row>
    <row r="45" spans="1:8">
      <c r="A45" s="324"/>
      <c r="B45" s="28"/>
      <c r="C45" s="306"/>
      <c r="D45" s="306"/>
      <c r="E45" s="308">
        <f t="shared" si="0"/>
        <v>864388</v>
      </c>
      <c r="F45" s="20"/>
      <c r="G45" s="2"/>
      <c r="H45" s="23"/>
    </row>
    <row r="46" spans="1:8">
      <c r="A46" s="324"/>
      <c r="B46" s="28"/>
      <c r="C46" s="306"/>
      <c r="D46" s="306"/>
      <c r="E46" s="308">
        <f t="shared" si="0"/>
        <v>864388</v>
      </c>
      <c r="F46" s="20"/>
      <c r="G46" s="2"/>
      <c r="H46" s="23"/>
    </row>
    <row r="47" spans="1:8">
      <c r="A47" s="324"/>
      <c r="B47" s="28"/>
      <c r="C47" s="306"/>
      <c r="D47" s="306"/>
      <c r="E47" s="308">
        <f t="shared" si="0"/>
        <v>864388</v>
      </c>
      <c r="F47" s="20"/>
      <c r="G47" s="2"/>
      <c r="H47" s="23"/>
    </row>
    <row r="48" spans="1:8">
      <c r="A48" s="324"/>
      <c r="B48" s="28"/>
      <c r="C48" s="306"/>
      <c r="D48" s="306"/>
      <c r="E48" s="308">
        <f t="shared" si="0"/>
        <v>864388</v>
      </c>
      <c r="F48" s="20"/>
      <c r="G48" s="2"/>
      <c r="H48" s="23"/>
    </row>
    <row r="49" spans="1:8">
      <c r="A49" s="324"/>
      <c r="B49" s="28"/>
      <c r="C49" s="306"/>
      <c r="D49" s="306"/>
      <c r="E49" s="308">
        <f t="shared" si="0"/>
        <v>864388</v>
      </c>
      <c r="F49" s="20"/>
      <c r="G49" s="2"/>
      <c r="H49" s="23"/>
    </row>
    <row r="50" spans="1:8">
      <c r="A50" s="324"/>
      <c r="B50" s="28"/>
      <c r="C50" s="306"/>
      <c r="D50" s="306"/>
      <c r="E50" s="308">
        <f t="shared" si="0"/>
        <v>864388</v>
      </c>
      <c r="F50" s="20"/>
      <c r="G50" s="2"/>
      <c r="H50" s="23"/>
    </row>
    <row r="51" spans="1:8">
      <c r="A51" s="324"/>
      <c r="B51" s="28"/>
      <c r="C51" s="306"/>
      <c r="D51" s="306"/>
      <c r="E51" s="308">
        <f t="shared" si="0"/>
        <v>864388</v>
      </c>
      <c r="F51" s="20"/>
      <c r="G51" s="2"/>
      <c r="H51" s="23"/>
    </row>
    <row r="52" spans="1:8">
      <c r="A52" s="324"/>
      <c r="B52" s="28"/>
      <c r="C52" s="306"/>
      <c r="D52" s="306"/>
      <c r="E52" s="308">
        <f t="shared" si="0"/>
        <v>864388</v>
      </c>
      <c r="F52" s="20"/>
      <c r="G52" s="2"/>
      <c r="H52" s="23"/>
    </row>
    <row r="53" spans="1:8">
      <c r="A53" s="324"/>
      <c r="B53" s="28"/>
      <c r="C53" s="306"/>
      <c r="D53" s="306"/>
      <c r="E53" s="308">
        <f t="shared" si="0"/>
        <v>864388</v>
      </c>
      <c r="F53" s="20"/>
      <c r="G53" s="2"/>
      <c r="H53" s="23"/>
    </row>
    <row r="54" spans="1:8">
      <c r="A54" s="324"/>
      <c r="B54" s="28"/>
      <c r="C54" s="306"/>
      <c r="D54" s="306"/>
      <c r="E54" s="308">
        <f t="shared" si="0"/>
        <v>864388</v>
      </c>
      <c r="F54" s="20"/>
      <c r="G54" s="2"/>
      <c r="H54" s="23"/>
    </row>
    <row r="55" spans="1:8">
      <c r="A55" s="324"/>
      <c r="B55" s="28"/>
      <c r="C55" s="306"/>
      <c r="D55" s="306"/>
      <c r="E55" s="308">
        <f t="shared" si="0"/>
        <v>864388</v>
      </c>
      <c r="F55" s="20"/>
      <c r="G55" s="2"/>
    </row>
    <row r="56" spans="1:8">
      <c r="A56" s="324"/>
      <c r="B56" s="28"/>
      <c r="C56" s="306"/>
      <c r="D56" s="306"/>
      <c r="E56" s="308">
        <f t="shared" si="0"/>
        <v>864388</v>
      </c>
      <c r="F56" s="20"/>
      <c r="G56" s="2"/>
    </row>
    <row r="57" spans="1:8">
      <c r="A57" s="324"/>
      <c r="B57" s="28"/>
      <c r="C57" s="306"/>
      <c r="D57" s="306"/>
      <c r="E57" s="308">
        <f t="shared" si="0"/>
        <v>864388</v>
      </c>
      <c r="F57" s="20"/>
      <c r="G57" s="2"/>
    </row>
    <row r="58" spans="1:8">
      <c r="A58" s="324"/>
      <c r="B58" s="28"/>
      <c r="C58" s="306"/>
      <c r="D58" s="306"/>
      <c r="E58" s="308">
        <f t="shared" si="0"/>
        <v>864388</v>
      </c>
      <c r="F58" s="20"/>
      <c r="G58" s="2"/>
    </row>
    <row r="59" spans="1:8">
      <c r="A59" s="324"/>
      <c r="B59" s="28"/>
      <c r="C59" s="306"/>
      <c r="D59" s="306"/>
      <c r="E59" s="308">
        <f t="shared" si="0"/>
        <v>864388</v>
      </c>
      <c r="F59" s="20"/>
      <c r="G59" s="2"/>
    </row>
    <row r="60" spans="1:8">
      <c r="A60" s="324"/>
      <c r="B60" s="28"/>
      <c r="C60" s="306"/>
      <c r="D60" s="306"/>
      <c r="E60" s="308">
        <f t="shared" si="0"/>
        <v>864388</v>
      </c>
      <c r="F60" s="20"/>
      <c r="G60" s="2"/>
    </row>
    <row r="61" spans="1:8">
      <c r="A61" s="324"/>
      <c r="B61" s="28"/>
      <c r="C61" s="306"/>
      <c r="D61" s="306"/>
      <c r="E61" s="308">
        <f t="shared" si="0"/>
        <v>864388</v>
      </c>
      <c r="F61" s="20"/>
      <c r="G61" s="2"/>
    </row>
    <row r="62" spans="1:8">
      <c r="A62" s="324"/>
      <c r="B62" s="28"/>
      <c r="C62" s="306"/>
      <c r="D62" s="306"/>
      <c r="E62" s="308">
        <f t="shared" si="0"/>
        <v>864388</v>
      </c>
      <c r="F62" s="20"/>
      <c r="G62" s="2"/>
    </row>
    <row r="63" spans="1:8">
      <c r="A63" s="324"/>
      <c r="B63" s="28"/>
      <c r="C63" s="306"/>
      <c r="D63" s="306"/>
      <c r="E63" s="308">
        <f t="shared" si="0"/>
        <v>864388</v>
      </c>
      <c r="F63" s="20"/>
      <c r="G63" s="2"/>
    </row>
    <row r="64" spans="1:8">
      <c r="A64" s="324"/>
      <c r="B64" s="28"/>
      <c r="C64" s="306"/>
      <c r="D64" s="306"/>
      <c r="E64" s="308">
        <f t="shared" si="0"/>
        <v>864388</v>
      </c>
      <c r="F64" s="20"/>
      <c r="G64" s="2"/>
    </row>
    <row r="65" spans="1:7">
      <c r="A65" s="324"/>
      <c r="B65" s="28"/>
      <c r="C65" s="306"/>
      <c r="D65" s="306"/>
      <c r="E65" s="308">
        <f t="shared" si="0"/>
        <v>864388</v>
      </c>
      <c r="F65" s="20"/>
      <c r="G65" s="2"/>
    </row>
    <row r="66" spans="1:7">
      <c r="A66" s="324"/>
      <c r="B66" s="28"/>
      <c r="C66" s="306"/>
      <c r="D66" s="306"/>
      <c r="E66" s="308">
        <f t="shared" si="0"/>
        <v>864388</v>
      </c>
      <c r="F66" s="20"/>
      <c r="G66" s="2"/>
    </row>
    <row r="67" spans="1:7">
      <c r="A67" s="324"/>
      <c r="B67" s="28"/>
      <c r="C67" s="306"/>
      <c r="D67" s="306"/>
      <c r="E67" s="308">
        <f t="shared" si="0"/>
        <v>864388</v>
      </c>
      <c r="F67" s="20"/>
      <c r="G67" s="2"/>
    </row>
    <row r="68" spans="1:7">
      <c r="A68" s="324"/>
      <c r="B68" s="28"/>
      <c r="C68" s="306"/>
      <c r="D68" s="306"/>
      <c r="E68" s="308">
        <f t="shared" si="0"/>
        <v>864388</v>
      </c>
      <c r="F68" s="20"/>
      <c r="G68" s="2"/>
    </row>
    <row r="69" spans="1:7">
      <c r="A69" s="324"/>
      <c r="B69" s="28"/>
      <c r="C69" s="306"/>
      <c r="D69" s="306"/>
      <c r="E69" s="308">
        <f t="shared" si="0"/>
        <v>864388</v>
      </c>
      <c r="F69" s="20"/>
      <c r="G69" s="2"/>
    </row>
    <row r="70" spans="1:7">
      <c r="A70" s="324"/>
      <c r="B70" s="28"/>
      <c r="C70" s="306"/>
      <c r="D70" s="306"/>
      <c r="E70" s="308">
        <f t="shared" ref="E70:E82" si="1">E69+C70-D70</f>
        <v>864388</v>
      </c>
      <c r="F70" s="20"/>
      <c r="G70" s="2"/>
    </row>
    <row r="71" spans="1:7">
      <c r="A71" s="324"/>
      <c r="B71" s="28"/>
      <c r="C71" s="306"/>
      <c r="D71" s="306"/>
      <c r="E71" s="308">
        <f t="shared" si="1"/>
        <v>864388</v>
      </c>
      <c r="F71" s="20"/>
      <c r="G71" s="2"/>
    </row>
    <row r="72" spans="1:7">
      <c r="A72" s="324"/>
      <c r="B72" s="28"/>
      <c r="C72" s="306"/>
      <c r="D72" s="306"/>
      <c r="E72" s="308">
        <f t="shared" si="1"/>
        <v>864388</v>
      </c>
      <c r="F72" s="20"/>
      <c r="G72" s="2"/>
    </row>
    <row r="73" spans="1:7">
      <c r="A73" s="324"/>
      <c r="B73" s="28"/>
      <c r="C73" s="306"/>
      <c r="D73" s="306"/>
      <c r="E73" s="308">
        <f t="shared" si="1"/>
        <v>864388</v>
      </c>
      <c r="F73" s="20"/>
      <c r="G73" s="2"/>
    </row>
    <row r="74" spans="1:7">
      <c r="A74" s="324"/>
      <c r="B74" s="28"/>
      <c r="C74" s="306"/>
      <c r="D74" s="306"/>
      <c r="E74" s="308">
        <f t="shared" si="1"/>
        <v>864388</v>
      </c>
      <c r="F74" s="20"/>
      <c r="G74" s="2"/>
    </row>
    <row r="75" spans="1:7">
      <c r="A75" s="324"/>
      <c r="B75" s="28"/>
      <c r="C75" s="306"/>
      <c r="D75" s="306"/>
      <c r="E75" s="308">
        <f t="shared" si="1"/>
        <v>864388</v>
      </c>
      <c r="F75" s="22"/>
      <c r="G75" s="2"/>
    </row>
    <row r="76" spans="1:7">
      <c r="A76" s="324"/>
      <c r="B76" s="28"/>
      <c r="C76" s="306"/>
      <c r="D76" s="306"/>
      <c r="E76" s="308">
        <f t="shared" si="1"/>
        <v>864388</v>
      </c>
      <c r="F76" s="20"/>
      <c r="G76" s="2"/>
    </row>
    <row r="77" spans="1:7">
      <c r="A77" s="324"/>
      <c r="B77" s="28"/>
      <c r="C77" s="306"/>
      <c r="D77" s="306"/>
      <c r="E77" s="308">
        <f t="shared" si="1"/>
        <v>864388</v>
      </c>
      <c r="F77" s="20"/>
      <c r="G77" s="2"/>
    </row>
    <row r="78" spans="1:7">
      <c r="A78" s="324"/>
      <c r="B78" s="28"/>
      <c r="C78" s="306"/>
      <c r="D78" s="306"/>
      <c r="E78" s="308">
        <f t="shared" si="1"/>
        <v>864388</v>
      </c>
      <c r="F78" s="20"/>
      <c r="G78" s="2"/>
    </row>
    <row r="79" spans="1:7">
      <c r="A79" s="324"/>
      <c r="B79" s="28"/>
      <c r="C79" s="306"/>
      <c r="D79" s="306"/>
      <c r="E79" s="308">
        <f t="shared" si="1"/>
        <v>864388</v>
      </c>
      <c r="F79" s="20"/>
      <c r="G79" s="2"/>
    </row>
    <row r="80" spans="1:7">
      <c r="A80" s="324"/>
      <c r="B80" s="28"/>
      <c r="C80" s="306"/>
      <c r="D80" s="306"/>
      <c r="E80" s="308">
        <f t="shared" si="1"/>
        <v>864388</v>
      </c>
      <c r="F80" s="20"/>
      <c r="G80" s="2"/>
    </row>
    <row r="81" spans="1:7">
      <c r="A81" s="324"/>
      <c r="B81" s="28"/>
      <c r="C81" s="306"/>
      <c r="D81" s="306"/>
      <c r="E81" s="308">
        <f t="shared" si="1"/>
        <v>864388</v>
      </c>
      <c r="F81" s="20"/>
      <c r="G81" s="2"/>
    </row>
    <row r="82" spans="1:7">
      <c r="A82" s="324"/>
      <c r="B82" s="28"/>
      <c r="C82" s="306"/>
      <c r="D82" s="306"/>
      <c r="E82" s="308">
        <f t="shared" si="1"/>
        <v>864388</v>
      </c>
      <c r="F82" s="20"/>
      <c r="G82" s="2"/>
    </row>
    <row r="83" spans="1:7">
      <c r="A83" s="324"/>
      <c r="B83" s="33"/>
      <c r="C83" s="308">
        <f>SUM(C5:C72)</f>
        <v>7435484</v>
      </c>
      <c r="D83" s="308">
        <f>SUM(D5:D77)</f>
        <v>6571096</v>
      </c>
      <c r="E83" s="312">
        <f>E71</f>
        <v>864388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7" t="s">
        <v>16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81" customFormat="1" ht="18">
      <c r="A2" s="328" t="s">
        <v>156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82" customFormat="1" ht="16.5" thickBot="1">
      <c r="A3" s="329" t="s">
        <v>207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65"/>
      <c r="T3" s="8"/>
      <c r="U3" s="8"/>
      <c r="V3" s="8"/>
      <c r="W3" s="8"/>
      <c r="X3" s="18"/>
    </row>
    <row r="4" spans="1:24" s="83" customFormat="1" ht="12.75" customHeight="1">
      <c r="A4" s="332" t="s">
        <v>44</v>
      </c>
      <c r="B4" s="334" t="s">
        <v>45</v>
      </c>
      <c r="C4" s="336" t="s">
        <v>46</v>
      </c>
      <c r="D4" s="336" t="s">
        <v>47</v>
      </c>
      <c r="E4" s="336" t="s">
        <v>48</v>
      </c>
      <c r="F4" s="336" t="s">
        <v>167</v>
      </c>
      <c r="G4" s="336" t="s">
        <v>49</v>
      </c>
      <c r="H4" s="336" t="s">
        <v>176</v>
      </c>
      <c r="I4" s="336" t="s">
        <v>172</v>
      </c>
      <c r="J4" s="336" t="s">
        <v>50</v>
      </c>
      <c r="K4" s="336" t="s">
        <v>51</v>
      </c>
      <c r="L4" s="336" t="s">
        <v>52</v>
      </c>
      <c r="M4" s="336" t="s">
        <v>53</v>
      </c>
      <c r="N4" s="336" t="s">
        <v>54</v>
      </c>
      <c r="O4" s="325" t="s">
        <v>55</v>
      </c>
      <c r="P4" s="338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3"/>
      <c r="B5" s="335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26"/>
      <c r="P5" s="339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206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210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213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214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217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218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221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223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227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232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8790</v>
      </c>
      <c r="C37" s="117">
        <f t="shared" ref="C37:P37" si="1">SUM(C6:C36)</f>
        <v>1730</v>
      </c>
      <c r="D37" s="117">
        <f t="shared" si="1"/>
        <v>1260</v>
      </c>
      <c r="E37" s="117">
        <f t="shared" si="1"/>
        <v>7890</v>
      </c>
      <c r="F37" s="117">
        <f t="shared" si="1"/>
        <v>50</v>
      </c>
      <c r="G37" s="117">
        <f>SUM(G6:G36)</f>
        <v>3380</v>
      </c>
      <c r="H37" s="117">
        <f t="shared" si="1"/>
        <v>0</v>
      </c>
      <c r="I37" s="117">
        <f t="shared" si="1"/>
        <v>0</v>
      </c>
      <c r="J37" s="117">
        <f t="shared" si="1"/>
        <v>560</v>
      </c>
      <c r="K37" s="117">
        <f t="shared" si="1"/>
        <v>4800</v>
      </c>
      <c r="L37" s="117">
        <f t="shared" si="1"/>
        <v>0</v>
      </c>
      <c r="M37" s="117">
        <f t="shared" si="1"/>
        <v>1600</v>
      </c>
      <c r="N37" s="133">
        <f t="shared" si="1"/>
        <v>160</v>
      </c>
      <c r="O37" s="117">
        <f t="shared" si="1"/>
        <v>0</v>
      </c>
      <c r="P37" s="118">
        <f t="shared" si="1"/>
        <v>1090</v>
      </c>
      <c r="Q37" s="119">
        <f>SUM(Q6:Q36)</f>
        <v>31310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190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4" t="s">
        <v>16</v>
      </c>
      <c r="B1" s="345"/>
      <c r="C1" s="345"/>
      <c r="D1" s="345"/>
      <c r="E1" s="345"/>
      <c r="F1" s="346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47" t="s">
        <v>208</v>
      </c>
      <c r="B2" s="348"/>
      <c r="C2" s="348"/>
      <c r="D2" s="348"/>
      <c r="E2" s="348"/>
      <c r="F2" s="349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0" t="s">
        <v>128</v>
      </c>
      <c r="B3" s="351"/>
      <c r="C3" s="351"/>
      <c r="D3" s="351"/>
      <c r="E3" s="351"/>
      <c r="F3" s="352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6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5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206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82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210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83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213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83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214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82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217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82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218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82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221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82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223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82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227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82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232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82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/>
      <c r="B15" s="64"/>
      <c r="C15" s="67"/>
      <c r="D15" s="64"/>
      <c r="E15" s="64">
        <f t="shared" si="0"/>
        <v>0</v>
      </c>
      <c r="F15" s="258"/>
      <c r="G15" s="282"/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/>
      <c r="B16" s="64"/>
      <c r="C16" s="67"/>
      <c r="D16" s="64"/>
      <c r="E16" s="64">
        <f t="shared" si="0"/>
        <v>0</v>
      </c>
      <c r="F16" s="258"/>
      <c r="G16" s="282"/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/>
      <c r="B17" s="64"/>
      <c r="C17" s="67"/>
      <c r="D17" s="64"/>
      <c r="E17" s="64">
        <f t="shared" si="0"/>
        <v>0</v>
      </c>
      <c r="F17" s="257"/>
      <c r="G17" s="283"/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/>
      <c r="B18" s="64"/>
      <c r="C18" s="67"/>
      <c r="D18" s="64"/>
      <c r="E18" s="64">
        <f t="shared" si="0"/>
        <v>0</v>
      </c>
      <c r="F18" s="260"/>
      <c r="G18" s="282"/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/>
      <c r="B19" s="64"/>
      <c r="C19" s="67"/>
      <c r="D19" s="64"/>
      <c r="E19" s="64">
        <f>C19+D19</f>
        <v>0</v>
      </c>
      <c r="F19" s="259"/>
      <c r="G19" s="282"/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/>
      <c r="B20" s="64"/>
      <c r="C20" s="67"/>
      <c r="D20" s="64"/>
      <c r="E20" s="64">
        <f t="shared" ref="E20:E23" si="1">C20+D20</f>
        <v>0</v>
      </c>
      <c r="F20" s="257"/>
      <c r="G20" s="282"/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/>
      <c r="B21" s="64"/>
      <c r="C21" s="67"/>
      <c r="D21" s="64"/>
      <c r="E21" s="64">
        <f t="shared" si="1"/>
        <v>0</v>
      </c>
      <c r="F21" s="257"/>
      <c r="G21" s="282"/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/>
      <c r="B22" s="64"/>
      <c r="C22" s="67"/>
      <c r="D22" s="64"/>
      <c r="E22" s="64">
        <f t="shared" si="1"/>
        <v>0</v>
      </c>
      <c r="F22" s="257"/>
      <c r="G22" s="282"/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83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83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82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82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82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82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82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4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5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81"/>
      <c r="D32" s="149"/>
      <c r="E32" s="149">
        <f t="shared" si="0"/>
        <v>0</v>
      </c>
      <c r="F32" s="262"/>
      <c r="G32" s="285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7">
        <f>SUM(B5:B32)</f>
        <v>5994740</v>
      </c>
      <c r="C33" s="318">
        <f>SUM(C5:C32)</f>
        <v>5787736</v>
      </c>
      <c r="D33" s="317">
        <f>SUM(D5:D32)</f>
        <v>29270</v>
      </c>
      <c r="E33" s="317">
        <f>SUM(E5:E32)</f>
        <v>5817006</v>
      </c>
      <c r="F33" s="317">
        <f>B33-E33</f>
        <v>177734</v>
      </c>
      <c r="G33" s="319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2" t="s">
        <v>31</v>
      </c>
      <c r="C35" s="342"/>
      <c r="D35" s="342"/>
      <c r="E35" s="342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6" t="s">
        <v>215</v>
      </c>
      <c r="C37" s="277" t="s">
        <v>153</v>
      </c>
      <c r="D37" s="230">
        <v>4060</v>
      </c>
      <c r="E37" s="207" t="s">
        <v>232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209</v>
      </c>
      <c r="C38" s="134" t="s">
        <v>153</v>
      </c>
      <c r="D38" s="231">
        <v>4340</v>
      </c>
      <c r="E38" s="195" t="s">
        <v>206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219</v>
      </c>
      <c r="C39" s="134" t="s">
        <v>220</v>
      </c>
      <c r="D39" s="231">
        <v>600</v>
      </c>
      <c r="E39" s="195" t="s">
        <v>218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205</v>
      </c>
      <c r="C40" s="134" t="s">
        <v>153</v>
      </c>
      <c r="D40" s="231">
        <v>700</v>
      </c>
      <c r="E40" s="195" t="s">
        <v>227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228</v>
      </c>
      <c r="C41" s="134" t="s">
        <v>229</v>
      </c>
      <c r="D41" s="231">
        <v>2440</v>
      </c>
      <c r="E41" s="195" t="s">
        <v>232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234</v>
      </c>
      <c r="C43" s="134" t="s">
        <v>153</v>
      </c>
      <c r="D43" s="231">
        <v>500</v>
      </c>
      <c r="E43" s="196" t="s">
        <v>232</v>
      </c>
      <c r="F43" s="153"/>
      <c r="G43" s="343"/>
      <c r="H43" s="343"/>
      <c r="I43" s="343"/>
      <c r="J43" s="343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235</v>
      </c>
      <c r="C44" s="134" t="s">
        <v>153</v>
      </c>
      <c r="D44" s="231">
        <v>1000</v>
      </c>
      <c r="E44" s="195" t="s">
        <v>232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609510</v>
      </c>
      <c r="E46" s="205" t="s">
        <v>232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192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40156</v>
      </c>
      <c r="E47" s="199" t="s">
        <v>185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185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191456</v>
      </c>
      <c r="E48" s="198" t="s">
        <v>185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185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203640</v>
      </c>
      <c r="E49" s="197" t="s">
        <v>158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221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191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187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187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32570</v>
      </c>
      <c r="E52" s="197" t="s">
        <v>232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194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223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194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184959</v>
      </c>
      <c r="E54" s="198" t="s">
        <v>185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185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205</v>
      </c>
      <c r="I55" s="71" t="s">
        <v>153</v>
      </c>
      <c r="J55" s="67">
        <v>1000</v>
      </c>
      <c r="K55" s="190" t="s">
        <v>194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222</v>
      </c>
      <c r="B57" s="69" t="s">
        <v>110</v>
      </c>
      <c r="C57" s="134" t="s">
        <v>95</v>
      </c>
      <c r="D57" s="234">
        <v>13000</v>
      </c>
      <c r="E57" s="199" t="s">
        <v>227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217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206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206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206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206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154</v>
      </c>
      <c r="B79" s="69" t="s">
        <v>155</v>
      </c>
      <c r="C79" s="134">
        <v>1732469191</v>
      </c>
      <c r="D79" s="234">
        <v>9970</v>
      </c>
      <c r="E79" s="199" t="s">
        <v>223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192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126</v>
      </c>
      <c r="B80" s="69" t="s">
        <v>226</v>
      </c>
      <c r="C80" s="134">
        <v>1758900692</v>
      </c>
      <c r="D80" s="234">
        <v>30000</v>
      </c>
      <c r="E80" s="198" t="s">
        <v>61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200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200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8000</v>
      </c>
      <c r="E83" s="198" t="s">
        <v>223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199</v>
      </c>
      <c r="B84" s="69" t="s">
        <v>212</v>
      </c>
      <c r="C84" s="134"/>
      <c r="D84" s="234">
        <v>4000</v>
      </c>
      <c r="E84" s="197" t="s">
        <v>221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170</v>
      </c>
      <c r="B85" s="69" t="s">
        <v>169</v>
      </c>
      <c r="C85" s="134" t="s">
        <v>184</v>
      </c>
      <c r="D85" s="234">
        <v>35540</v>
      </c>
      <c r="E85" s="198" t="s">
        <v>227</v>
      </c>
      <c r="F85" s="153"/>
      <c r="G85" s="157"/>
      <c r="H85" s="210" t="s">
        <v>152</v>
      </c>
      <c r="I85" s="71"/>
      <c r="J85" s="67">
        <v>17000</v>
      </c>
      <c r="K85" s="190" t="s">
        <v>192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224</v>
      </c>
      <c r="B86" s="69" t="s">
        <v>225</v>
      </c>
      <c r="C86" s="134"/>
      <c r="D86" s="234">
        <v>10510</v>
      </c>
      <c r="E86" s="199" t="s">
        <v>223</v>
      </c>
      <c r="F86" s="153"/>
      <c r="G86" s="157"/>
      <c r="H86" s="210" t="s">
        <v>169</v>
      </c>
      <c r="I86" s="71" t="s">
        <v>184</v>
      </c>
      <c r="J86" s="67">
        <v>48480</v>
      </c>
      <c r="K86" s="190" t="s">
        <v>194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136"/>
      <c r="C87" s="134"/>
      <c r="D87" s="234"/>
      <c r="E87" s="198"/>
      <c r="F87" s="151"/>
      <c r="G87" s="157"/>
      <c r="H87" s="210" t="s">
        <v>186</v>
      </c>
      <c r="I87" s="71"/>
      <c r="J87" s="67">
        <v>18830</v>
      </c>
      <c r="K87" s="190" t="s">
        <v>189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 t="s">
        <v>231</v>
      </c>
      <c r="B88" s="69" t="s">
        <v>230</v>
      </c>
      <c r="C88" s="134"/>
      <c r="D88" s="234">
        <v>3840</v>
      </c>
      <c r="E88" s="197" t="s">
        <v>227</v>
      </c>
      <c r="F88" s="151"/>
      <c r="G88" s="157"/>
      <c r="H88" s="210" t="s">
        <v>196</v>
      </c>
      <c r="I88" s="71"/>
      <c r="J88" s="67">
        <v>4000</v>
      </c>
      <c r="K88" s="190" t="s">
        <v>194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5"/>
      <c r="B89" s="69"/>
      <c r="C89" s="134"/>
      <c r="D89" s="234"/>
      <c r="E89" s="198"/>
      <c r="F89" s="151"/>
      <c r="G89" s="157"/>
      <c r="H89" s="210" t="s">
        <v>197</v>
      </c>
      <c r="I89" s="71" t="s">
        <v>198</v>
      </c>
      <c r="J89" s="67">
        <v>10000</v>
      </c>
      <c r="K89" s="67" t="s">
        <v>194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193</v>
      </c>
      <c r="I92" s="71"/>
      <c r="J92" s="67">
        <v>16000</v>
      </c>
      <c r="K92" s="190" t="s">
        <v>192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201</v>
      </c>
      <c r="I93" s="71"/>
      <c r="J93" s="67">
        <v>10000</v>
      </c>
      <c r="K93" s="67" t="s">
        <v>194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202</v>
      </c>
      <c r="I94" s="71"/>
      <c r="J94" s="67">
        <v>9000</v>
      </c>
      <c r="K94" s="190" t="s">
        <v>194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203</v>
      </c>
      <c r="I95" s="72"/>
      <c r="J95" s="188">
        <v>2440</v>
      </c>
      <c r="K95" s="189" t="s">
        <v>194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204</v>
      </c>
      <c r="B118" s="193" t="s">
        <v>41</v>
      </c>
      <c r="C118" s="134">
        <v>1713632915</v>
      </c>
      <c r="D118" s="320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0" t="s">
        <v>42</v>
      </c>
      <c r="B119" s="341"/>
      <c r="C119" s="353"/>
      <c r="D119" s="237">
        <f>SUM(D37:D118)</f>
        <v>2174044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0" t="s">
        <v>43</v>
      </c>
      <c r="B121" s="341"/>
      <c r="C121" s="341"/>
      <c r="D121" s="237">
        <f>D119+M121</f>
        <v>2174044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38:E44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54" t="s">
        <v>67</v>
      </c>
      <c r="B1" s="355"/>
      <c r="C1" s="355"/>
      <c r="D1" s="355"/>
      <c r="E1" s="356"/>
      <c r="F1" s="5"/>
      <c r="G1" s="5"/>
    </row>
    <row r="2" spans="1:29" ht="21.75">
      <c r="A2" s="363" t="s">
        <v>83</v>
      </c>
      <c r="B2" s="364"/>
      <c r="C2" s="364"/>
      <c r="D2" s="364"/>
      <c r="E2" s="365"/>
      <c r="F2" s="5"/>
      <c r="G2" s="5"/>
    </row>
    <row r="3" spans="1:29" ht="23.25">
      <c r="A3" s="357" t="s">
        <v>233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6" t="s">
        <v>161</v>
      </c>
      <c r="B4" s="367"/>
      <c r="C4" s="367"/>
      <c r="D4" s="367"/>
      <c r="E4" s="36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6" t="s">
        <v>162</v>
      </c>
      <c r="B5" s="367"/>
      <c r="C5" s="367"/>
      <c r="D5" s="367"/>
      <c r="E5" s="368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159</v>
      </c>
      <c r="B6" s="291">
        <v>8000000</v>
      </c>
      <c r="C6" s="46"/>
      <c r="D6" s="46" t="s">
        <v>11</v>
      </c>
      <c r="E6" s="286">
        <v>3383567.3022619002</v>
      </c>
      <c r="F6" s="41"/>
      <c r="G6" s="273" t="s">
        <v>188</v>
      </c>
      <c r="H6" s="274" t="s">
        <v>223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91">
        <v>152815.51630952372</v>
      </c>
      <c r="C7" s="48"/>
      <c r="D7" s="46" t="s">
        <v>21</v>
      </c>
      <c r="E7" s="286">
        <v>864388</v>
      </c>
      <c r="F7" s="8"/>
      <c r="G7" s="271"/>
      <c r="H7" s="271"/>
      <c r="I7" s="27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5"/>
      <c r="B8" s="291"/>
      <c r="C8" s="48"/>
      <c r="D8" s="296" t="s">
        <v>80</v>
      </c>
      <c r="E8" s="287">
        <v>611928.2140476238</v>
      </c>
      <c r="F8" s="8"/>
      <c r="G8" s="271"/>
      <c r="H8" s="271"/>
      <c r="I8" s="27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91"/>
      <c r="C9" s="46"/>
      <c r="D9" s="275"/>
      <c r="E9" s="288"/>
      <c r="F9" s="8"/>
      <c r="G9" s="266"/>
      <c r="H9" s="265"/>
      <c r="I9" s="26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91">
        <v>31310</v>
      </c>
      <c r="C10" s="47"/>
      <c r="D10" s="296"/>
      <c r="E10" s="289"/>
      <c r="F10" s="8"/>
      <c r="I10" s="26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91">
        <v>0</v>
      </c>
      <c r="C11" s="47"/>
      <c r="D11" s="46" t="s">
        <v>12</v>
      </c>
      <c r="E11" s="286">
        <v>2174044</v>
      </c>
      <c r="F11" s="8"/>
      <c r="G11" s="267"/>
      <c r="H11" s="265"/>
      <c r="I11" s="26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92">
        <f>B7+B8-B10-B11</f>
        <v>121505.51630952372</v>
      </c>
      <c r="C12" s="47"/>
      <c r="D12" s="47" t="s">
        <v>81</v>
      </c>
      <c r="E12" s="286">
        <v>146760</v>
      </c>
      <c r="F12" s="8"/>
      <c r="G12" s="266"/>
      <c r="H12" s="265"/>
      <c r="I12" s="26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93"/>
      <c r="C13" s="47"/>
      <c r="D13" s="46" t="s">
        <v>211</v>
      </c>
      <c r="E13" s="289">
        <v>940818</v>
      </c>
      <c r="F13" s="8" t="s">
        <v>63</v>
      </c>
      <c r="G13" s="267" t="s">
        <v>13</v>
      </c>
      <c r="H13" s="1" t="s">
        <v>13</v>
      </c>
      <c r="I13" s="26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5"/>
      <c r="B14" s="291"/>
      <c r="C14" s="47"/>
      <c r="D14" s="142"/>
      <c r="E14" s="289"/>
      <c r="F14" s="8"/>
      <c r="G14" s="269"/>
      <c r="H14" s="270"/>
      <c r="I14" s="270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4"/>
      <c r="C15" s="47"/>
      <c r="D15" s="142"/>
      <c r="E15" s="289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4">
        <f>B6+B7+B8-B10-B14-B11-B15</f>
        <v>8121505.516309524</v>
      </c>
      <c r="C16" s="47"/>
      <c r="D16" s="47" t="s">
        <v>7</v>
      </c>
      <c r="E16" s="290">
        <f>E6+E7+E8+E11+E12+E13</f>
        <v>8121505.516309524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0" t="s">
        <v>15</v>
      </c>
      <c r="B18" s="361"/>
      <c r="C18" s="361"/>
      <c r="D18" s="361"/>
      <c r="E18" s="362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8" t="s">
        <v>23</v>
      </c>
      <c r="E19" s="272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9" t="s">
        <v>35</v>
      </c>
      <c r="E20" s="28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00" t="s">
        <v>150</v>
      </c>
      <c r="B22" s="302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01" t="s">
        <v>164</v>
      </c>
      <c r="B24" s="139">
        <v>22030</v>
      </c>
      <c r="C24" s="140"/>
      <c r="D24" s="51" t="s">
        <v>183</v>
      </c>
      <c r="E24" s="60">
        <v>32570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69" t="s">
        <v>18</v>
      </c>
      <c r="B25" s="303">
        <v>609510</v>
      </c>
      <c r="C25" s="140"/>
      <c r="D25" s="299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3" t="s">
        <v>19</v>
      </c>
      <c r="B26" s="314">
        <v>242575</v>
      </c>
      <c r="C26" s="141"/>
      <c r="D26" s="297" t="s">
        <v>195</v>
      </c>
      <c r="E26" s="298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2021-10-12T16:33:29Z</dcterms:modified>
</cp:coreProperties>
</file>