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12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New Honda Iswardi</t>
        </r>
      </text>
    </comment>
  </commentList>
</comments>
</file>

<file path=xl/sharedStrings.xml><?xml version="1.0" encoding="utf-8"?>
<sst xmlns="http://schemas.openxmlformats.org/spreadsheetml/2006/main" count="152" uniqueCount="90">
  <si>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</si>
  <si>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</si>
  <si>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</si>
  <si>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</si>
  <si>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</si>
  <si>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</si>
  <si>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</si>
  <si>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</si>
  <si>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</si>
  <si>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</si>
  <si>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</si>
  <si>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</si>
  <si>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</si>
  <si>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</si>
  <si>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</si>
  <si>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</si>
  <si>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</si>
  <si>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</si>
  <si>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</si>
  <si>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</si>
  <si>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</si>
  <si>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</si>
  <si>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</si>
  <si>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</si>
  <si>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</si>
  <si>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</si>
  <si>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</si>
  <si>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</si>
  <si>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</si>
  <si>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</si>
  <si>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</si>
  <si>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</si>
  <si>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</si>
  <si>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</si>
  <si>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</si>
  <si>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</si>
  <si>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</si>
  <si>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</si>
  <si>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</si>
  <si>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</si>
  <si>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</si>
  <si>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</si>
  <si>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</si>
  <si>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</si>
  <si>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</si>
  <si>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</si>
  <si>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</si>
  <si>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</si>
  <si>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</si>
  <si>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</si>
  <si>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</si>
  <si>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</si>
  <si>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</si>
  <si>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</si>
  <si>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</si>
  <si>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</si>
  <si>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</si>
  <si>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</si>
  <si>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</si>
  <si>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</si>
  <si>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</si>
  <si>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</si>
  <si>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</si>
  <si>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</si>
  <si>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</si>
  <si>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</si>
  <si>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</si>
  <si>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IPS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</si>
  <si>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</si>
  <si>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</si>
  <si>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</si>
  <si>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</si>
  <si>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</si>
  <si>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</si>
  <si>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</si>
  <si>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</si>
  <si>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</si>
  <si>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</si>
  <si>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</si>
  <si>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05.08.2021</t>
  </si>
  <si>
    <t>Advance Babod Jafor Bhai to Chandon Dada</t>
  </si>
  <si>
    <t>07.08.2021</t>
  </si>
  <si>
    <t>08.08.2021</t>
  </si>
  <si>
    <t>09.08.2021</t>
  </si>
  <si>
    <t>10.08.2021</t>
  </si>
  <si>
    <t>11.08.2021</t>
  </si>
  <si>
    <t>12.08.2021</t>
  </si>
  <si>
    <t>Symphony(-)</t>
  </si>
  <si>
    <t>Date: 12.08.2021</t>
  </si>
  <si>
    <t>bKash Jafor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</si>
</sst>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left"/>
    </xf>
    <xf numFmtId="0" fontId="38" fillId="40" borderId="2" xfId="0" applyFont="1" applyFill="1" applyBorder="1" applyAlignment="1">
      <alignment horizontal="center" vertical="center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3" workbookViewId="0">
      <selection activeCell="F23" sqref="F23:F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3" t="s">
        <v>15</v>
      </c>
      <c r="C1" s="233"/>
      <c r="D1" s="233"/>
      <c r="E1" s="233"/>
    </row>
    <row r="2" spans="1:8" ht="16.5" customHeight="1">
      <c r="A2" s="15"/>
      <c r="B2" s="234" t="s">
        <v>71</v>
      </c>
      <c r="C2" s="234"/>
      <c r="D2" s="234"/>
      <c r="E2" s="234"/>
    </row>
    <row r="3" spans="1:8" ht="15.75" customHeight="1">
      <c r="B3" s="16" t="s">
        <v>0</v>
      </c>
      <c r="C3" s="16" t="s">
        <v>9</v>
      </c>
      <c r="D3" s="16" t="s">
        <v>2</v>
      </c>
      <c r="E3" s="17" t="s">
        <v>1</v>
      </c>
      <c r="F3" s="30" t="s">
        <v>10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70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74</v>
      </c>
      <c r="C8" s="19">
        <v>1700000</v>
      </c>
      <c r="D8" s="175">
        <v>1614300</v>
      </c>
      <c r="E8" s="217">
        <f t="shared" si="0"/>
        <v>1705351</v>
      </c>
      <c r="F8" s="12"/>
      <c r="G8" s="1"/>
      <c r="H8" s="1"/>
    </row>
    <row r="9" spans="1:8">
      <c r="A9" s="15"/>
      <c r="B9" s="20" t="s">
        <v>75</v>
      </c>
      <c r="C9" s="22">
        <v>0</v>
      </c>
      <c r="D9" s="22">
        <v>0</v>
      </c>
      <c r="E9" s="217">
        <f t="shared" si="0"/>
        <v>1705351</v>
      </c>
      <c r="F9" s="12"/>
      <c r="G9" s="1"/>
      <c r="H9" s="1"/>
    </row>
    <row r="10" spans="1:8">
      <c r="A10" s="15"/>
      <c r="B10" s="20" t="s">
        <v>77</v>
      </c>
      <c r="C10" s="19">
        <v>0</v>
      </c>
      <c r="D10" s="19">
        <v>0</v>
      </c>
      <c r="E10" s="217">
        <f t="shared" si="0"/>
        <v>1705351</v>
      </c>
      <c r="F10" s="12"/>
      <c r="G10" s="1"/>
      <c r="H10" s="1"/>
    </row>
    <row r="11" spans="1:8">
      <c r="A11" s="15"/>
      <c r="B11" s="20" t="s">
        <v>79</v>
      </c>
      <c r="C11" s="19">
        <v>1450000</v>
      </c>
      <c r="D11" s="175">
        <v>1473200</v>
      </c>
      <c r="E11" s="217">
        <f t="shared" si="0"/>
        <v>1682151</v>
      </c>
      <c r="F11" s="12"/>
      <c r="G11" s="23"/>
      <c r="H11" s="1"/>
    </row>
    <row r="12" spans="1:8">
      <c r="A12" s="15"/>
      <c r="B12" s="20" t="s">
        <v>79</v>
      </c>
      <c r="C12" s="19">
        <v>250000</v>
      </c>
      <c r="D12" s="19">
        <v>0</v>
      </c>
      <c r="E12" s="217">
        <f t="shared" si="0"/>
        <v>1932151</v>
      </c>
      <c r="F12" s="219" t="s">
        <v>80</v>
      </c>
      <c r="G12" s="1"/>
      <c r="H12" s="24"/>
    </row>
    <row r="13" spans="1:8">
      <c r="A13" s="15"/>
      <c r="B13" s="20" t="s">
        <v>81</v>
      </c>
      <c r="C13" s="19">
        <v>0</v>
      </c>
      <c r="D13" s="19">
        <v>0</v>
      </c>
      <c r="E13" s="217">
        <f t="shared" si="0"/>
        <v>1932151</v>
      </c>
      <c r="F13" s="12"/>
      <c r="G13" s="1"/>
      <c r="H13" s="1"/>
    </row>
    <row r="14" spans="1:8">
      <c r="A14" s="15"/>
      <c r="B14" s="206" t="s">
        <v>82</v>
      </c>
      <c r="C14" s="207">
        <v>0</v>
      </c>
      <c r="D14" s="207">
        <v>0</v>
      </c>
      <c r="E14" s="217">
        <f t="shared" si="0"/>
        <v>1932151</v>
      </c>
      <c r="F14" s="12"/>
      <c r="G14" s="1"/>
      <c r="H14" s="7"/>
    </row>
    <row r="15" spans="1:8">
      <c r="A15" s="15"/>
      <c r="B15" s="20" t="s">
        <v>83</v>
      </c>
      <c r="C15" s="19">
        <v>1050000</v>
      </c>
      <c r="D15" s="175">
        <v>1093700</v>
      </c>
      <c r="E15" s="217">
        <f t="shared" si="0"/>
        <v>1888451</v>
      </c>
      <c r="F15" s="12"/>
      <c r="G15" s="14"/>
      <c r="H15" s="1"/>
    </row>
    <row r="16" spans="1:8">
      <c r="A16" s="15"/>
      <c r="B16" s="208" t="s">
        <v>84</v>
      </c>
      <c r="C16" s="209">
        <v>600000</v>
      </c>
      <c r="D16" s="209">
        <v>0</v>
      </c>
      <c r="E16" s="217">
        <f t="shared" si="0"/>
        <v>2488451</v>
      </c>
      <c r="F16" s="14"/>
      <c r="G16" s="8"/>
      <c r="H16" s="1"/>
    </row>
    <row r="17" spans="1:9">
      <c r="A17" s="15"/>
      <c r="B17" s="20" t="s">
        <v>85</v>
      </c>
      <c r="C17" s="19">
        <v>0</v>
      </c>
      <c r="D17" s="19">
        <v>0</v>
      </c>
      <c r="E17" s="217">
        <f>E16+C17-D17</f>
        <v>2488451</v>
      </c>
      <c r="F17" s="12"/>
      <c r="G17" s="8"/>
      <c r="H17" s="1"/>
      <c r="I17" s="2" t="s">
        <v>12</v>
      </c>
    </row>
    <row r="18" spans="1:9" ht="12.75" customHeight="1">
      <c r="A18" s="15"/>
      <c r="B18" s="20" t="s">
        <v>86</v>
      </c>
      <c r="C18" s="19">
        <v>0</v>
      </c>
      <c r="D18" s="175">
        <v>2124000</v>
      </c>
      <c r="E18" s="217">
        <f t="shared" si="0"/>
        <v>364451</v>
      </c>
      <c r="F18" s="23"/>
      <c r="G18" s="23"/>
      <c r="H18" s="1"/>
    </row>
    <row r="19" spans="1:9">
      <c r="A19" s="15"/>
      <c r="B19" s="20"/>
      <c r="C19" s="19"/>
      <c r="D19" s="19"/>
      <c r="E19" s="217">
        <f t="shared" si="0"/>
        <v>364451</v>
      </c>
      <c r="F19" s="14"/>
      <c r="H19" s="1"/>
    </row>
    <row r="20" spans="1:9">
      <c r="A20" s="15"/>
      <c r="B20" s="20"/>
      <c r="C20" s="19"/>
      <c r="D20" s="19"/>
      <c r="E20" s="217">
        <f>E19+C20-D20</f>
        <v>364451</v>
      </c>
      <c r="F20" s="12"/>
      <c r="G20" s="7"/>
      <c r="H20" s="1"/>
    </row>
    <row r="21" spans="1:9">
      <c r="A21" s="15"/>
      <c r="B21" s="20"/>
      <c r="C21" s="19"/>
      <c r="D21" s="19"/>
      <c r="E21" s="217">
        <f>E20+C21-D21</f>
        <v>364451</v>
      </c>
      <c r="F21" s="14"/>
      <c r="G21" s="1"/>
      <c r="H21" s="1"/>
    </row>
    <row r="22" spans="1:9">
      <c r="A22" s="15"/>
      <c r="B22" s="20"/>
      <c r="C22" s="19"/>
      <c r="D22" s="19"/>
      <c r="E22" s="217">
        <f>E21+C22-D22</f>
        <v>364451</v>
      </c>
      <c r="F22" s="12"/>
      <c r="G22" s="1"/>
      <c r="H22" s="1"/>
    </row>
    <row r="23" spans="1:9">
      <c r="A23" s="15"/>
      <c r="B23" s="20"/>
      <c r="C23" s="19"/>
      <c r="D23" s="19"/>
      <c r="E23" s="217">
        <f t="shared" si="0"/>
        <v>364451</v>
      </c>
      <c r="F23" s="12"/>
      <c r="G23" s="1"/>
      <c r="H23" s="1"/>
    </row>
    <row r="24" spans="1:9">
      <c r="A24" s="15"/>
      <c r="B24" s="20"/>
      <c r="C24" s="19"/>
      <c r="D24" s="19"/>
      <c r="E24" s="217">
        <f t="shared" si="0"/>
        <v>364451</v>
      </c>
      <c r="F24" s="12"/>
      <c r="G24" s="1"/>
      <c r="H24" s="1"/>
    </row>
    <row r="25" spans="1:9">
      <c r="A25" s="15"/>
      <c r="B25" s="20"/>
      <c r="C25" s="19"/>
      <c r="D25" s="19"/>
      <c r="E25" s="217">
        <f t="shared" si="0"/>
        <v>364451</v>
      </c>
      <c r="F25" s="12"/>
      <c r="G25" s="1"/>
      <c r="H25" s="1"/>
    </row>
    <row r="26" spans="1:9">
      <c r="A26" s="15"/>
      <c r="B26" s="20"/>
      <c r="C26" s="19"/>
      <c r="D26" s="19"/>
      <c r="E26" s="217">
        <f t="shared" si="0"/>
        <v>364451</v>
      </c>
      <c r="F26" s="12"/>
      <c r="G26" s="1"/>
      <c r="H26" s="15"/>
    </row>
    <row r="27" spans="1:9">
      <c r="A27" s="15"/>
      <c r="B27" s="20"/>
      <c r="C27" s="19"/>
      <c r="D27" s="19"/>
      <c r="E27" s="217">
        <f t="shared" si="0"/>
        <v>364451</v>
      </c>
      <c r="F27" s="12"/>
      <c r="G27" s="1"/>
      <c r="H27" s="15"/>
    </row>
    <row r="28" spans="1:9">
      <c r="A28" s="15"/>
      <c r="B28" s="20"/>
      <c r="C28" s="19"/>
      <c r="D28" s="19"/>
      <c r="E28" s="217">
        <f t="shared" si="0"/>
        <v>364451</v>
      </c>
      <c r="F28" s="12"/>
      <c r="G28" s="1"/>
      <c r="H28" s="15"/>
    </row>
    <row r="29" spans="1:9">
      <c r="A29" s="15"/>
      <c r="B29" s="20"/>
      <c r="C29" s="19"/>
      <c r="D29" s="19"/>
      <c r="E29" s="217">
        <f t="shared" si="0"/>
        <v>364451</v>
      </c>
      <c r="F29" s="12"/>
      <c r="G29" s="1"/>
      <c r="H29" s="15"/>
    </row>
    <row r="30" spans="1:9">
      <c r="A30" s="15"/>
      <c r="B30" s="20"/>
      <c r="C30" s="19"/>
      <c r="D30" s="19"/>
      <c r="E30" s="217">
        <f t="shared" si="0"/>
        <v>364451</v>
      </c>
      <c r="F30" s="12"/>
      <c r="G30" s="1"/>
      <c r="H30" s="15"/>
    </row>
    <row r="31" spans="1:9">
      <c r="A31" s="15"/>
      <c r="B31" s="20"/>
      <c r="C31" s="19"/>
      <c r="D31" s="19"/>
      <c r="E31" s="217">
        <f t="shared" si="0"/>
        <v>364451</v>
      </c>
      <c r="F31" s="12"/>
      <c r="G31" s="1"/>
      <c r="H31" s="15"/>
    </row>
    <row r="32" spans="1:9">
      <c r="A32" s="15"/>
      <c r="B32" s="20"/>
      <c r="C32" s="19"/>
      <c r="D32" s="22"/>
      <c r="E32" s="217">
        <f t="shared" si="0"/>
        <v>364451</v>
      </c>
      <c r="F32" s="12"/>
      <c r="G32" s="1"/>
      <c r="H32" s="15"/>
    </row>
    <row r="33" spans="1:8">
      <c r="A33" s="15"/>
      <c r="B33" s="20"/>
      <c r="C33" s="19"/>
      <c r="D33" s="19"/>
      <c r="E33" s="217">
        <f t="shared" si="0"/>
        <v>364451</v>
      </c>
      <c r="F33" s="12"/>
      <c r="G33" s="1"/>
      <c r="H33" s="15"/>
    </row>
    <row r="34" spans="1:8">
      <c r="A34" s="15"/>
      <c r="B34" s="20"/>
      <c r="C34" s="19"/>
      <c r="D34" s="19"/>
      <c r="E34" s="217">
        <f t="shared" si="0"/>
        <v>364451</v>
      </c>
      <c r="F34" s="12"/>
      <c r="G34" s="1"/>
      <c r="H34" s="15"/>
    </row>
    <row r="35" spans="1:8">
      <c r="A35" s="15"/>
      <c r="B35" s="20"/>
      <c r="C35" s="19"/>
      <c r="D35" s="19"/>
      <c r="E35" s="217">
        <f t="shared" si="0"/>
        <v>364451</v>
      </c>
      <c r="F35" s="12"/>
      <c r="G35" s="1"/>
      <c r="H35" s="15"/>
    </row>
    <row r="36" spans="1:8">
      <c r="A36" s="15"/>
      <c r="B36" s="20"/>
      <c r="C36" s="19"/>
      <c r="D36" s="19"/>
      <c r="E36" s="217">
        <f t="shared" si="0"/>
        <v>364451</v>
      </c>
      <c r="F36" s="12"/>
      <c r="G36" s="1"/>
      <c r="H36" s="15"/>
    </row>
    <row r="37" spans="1:8">
      <c r="A37" s="15"/>
      <c r="B37" s="20"/>
      <c r="C37" s="19"/>
      <c r="D37" s="19"/>
      <c r="E37" s="217">
        <f t="shared" ref="E37:E68" si="1">E36+C37-D37</f>
        <v>364451</v>
      </c>
      <c r="F37" s="12"/>
      <c r="G37" s="1"/>
      <c r="H37" s="15"/>
    </row>
    <row r="38" spans="1:8">
      <c r="A38" s="15"/>
      <c r="B38" s="20"/>
      <c r="C38" s="19"/>
      <c r="D38" s="19"/>
      <c r="E38" s="217">
        <f t="shared" si="1"/>
        <v>364451</v>
      </c>
      <c r="F38" s="12"/>
      <c r="G38" s="1"/>
      <c r="H38" s="15"/>
    </row>
    <row r="39" spans="1:8">
      <c r="A39" s="15"/>
      <c r="B39" s="20"/>
      <c r="C39" s="19"/>
      <c r="D39" s="19"/>
      <c r="E39" s="217">
        <f t="shared" si="1"/>
        <v>364451</v>
      </c>
      <c r="F39" s="12"/>
      <c r="G39" s="1"/>
      <c r="H39" s="15"/>
    </row>
    <row r="40" spans="1:8">
      <c r="A40" s="15"/>
      <c r="B40" s="20"/>
      <c r="C40" s="19"/>
      <c r="D40" s="19"/>
      <c r="E40" s="217">
        <f t="shared" si="1"/>
        <v>364451</v>
      </c>
      <c r="F40" s="12"/>
      <c r="G40" s="1"/>
      <c r="H40" s="15"/>
    </row>
    <row r="41" spans="1:8">
      <c r="A41" s="15"/>
      <c r="B41" s="20"/>
      <c r="C41" s="19"/>
      <c r="D41" s="19"/>
      <c r="E41" s="217">
        <f t="shared" si="1"/>
        <v>364451</v>
      </c>
      <c r="F41" s="12"/>
      <c r="G41" s="1"/>
      <c r="H41" s="15"/>
    </row>
    <row r="42" spans="1:8">
      <c r="A42" s="15"/>
      <c r="B42" s="20"/>
      <c r="C42" s="19"/>
      <c r="D42" s="19"/>
      <c r="E42" s="217">
        <f t="shared" si="1"/>
        <v>364451</v>
      </c>
      <c r="F42" s="12"/>
      <c r="G42" s="1"/>
      <c r="H42" s="15"/>
    </row>
    <row r="43" spans="1:8">
      <c r="A43" s="15"/>
      <c r="B43" s="20"/>
      <c r="C43" s="19"/>
      <c r="D43" s="19"/>
      <c r="E43" s="217">
        <f t="shared" si="1"/>
        <v>364451</v>
      </c>
      <c r="F43" s="12"/>
      <c r="G43" s="1"/>
      <c r="H43" s="15"/>
    </row>
    <row r="44" spans="1:8">
      <c r="A44" s="15"/>
      <c r="B44" s="20"/>
      <c r="C44" s="19"/>
      <c r="D44" s="19"/>
      <c r="E44" s="217">
        <f t="shared" si="1"/>
        <v>364451</v>
      </c>
      <c r="F44" s="12"/>
      <c r="G44" s="1"/>
      <c r="H44" s="15"/>
    </row>
    <row r="45" spans="1:8">
      <c r="A45" s="15"/>
      <c r="B45" s="20"/>
      <c r="C45" s="19"/>
      <c r="D45" s="19"/>
      <c r="E45" s="217">
        <f t="shared" si="1"/>
        <v>364451</v>
      </c>
      <c r="F45" s="12"/>
      <c r="G45" s="1"/>
      <c r="H45" s="15"/>
    </row>
    <row r="46" spans="1:8">
      <c r="A46" s="15"/>
      <c r="B46" s="20"/>
      <c r="C46" s="19"/>
      <c r="D46" s="19"/>
      <c r="E46" s="217">
        <f t="shared" si="1"/>
        <v>364451</v>
      </c>
      <c r="F46" s="12"/>
      <c r="G46" s="1"/>
      <c r="H46" s="15"/>
    </row>
    <row r="47" spans="1:8">
      <c r="A47" s="15"/>
      <c r="B47" s="20"/>
      <c r="C47" s="19"/>
      <c r="D47" s="19"/>
      <c r="E47" s="217">
        <f t="shared" si="1"/>
        <v>364451</v>
      </c>
      <c r="F47" s="12"/>
      <c r="G47" s="1"/>
      <c r="H47" s="15"/>
    </row>
    <row r="48" spans="1:8">
      <c r="B48" s="20"/>
      <c r="C48" s="19"/>
      <c r="D48" s="19"/>
      <c r="E48" s="217">
        <f t="shared" si="1"/>
        <v>364451</v>
      </c>
      <c r="F48" s="12"/>
      <c r="G48" s="1"/>
      <c r="H48" s="15"/>
    </row>
    <row r="49" spans="2:8">
      <c r="B49" s="20"/>
      <c r="C49" s="19"/>
      <c r="D49" s="19"/>
      <c r="E49" s="217">
        <f t="shared" si="1"/>
        <v>364451</v>
      </c>
      <c r="F49" s="12"/>
      <c r="G49" s="1"/>
      <c r="H49" s="15"/>
    </row>
    <row r="50" spans="2:8">
      <c r="B50" s="20"/>
      <c r="C50" s="19"/>
      <c r="D50" s="19"/>
      <c r="E50" s="217">
        <f t="shared" si="1"/>
        <v>364451</v>
      </c>
      <c r="F50" s="12"/>
      <c r="G50" s="1"/>
      <c r="H50" s="15"/>
    </row>
    <row r="51" spans="2:8">
      <c r="B51" s="20"/>
      <c r="C51" s="19"/>
      <c r="D51" s="19"/>
      <c r="E51" s="217">
        <f t="shared" si="1"/>
        <v>364451</v>
      </c>
      <c r="F51" s="12"/>
      <c r="G51" s="1"/>
      <c r="H51" s="15"/>
    </row>
    <row r="52" spans="2:8">
      <c r="B52" s="20"/>
      <c r="C52" s="19"/>
      <c r="D52" s="19"/>
      <c r="E52" s="217">
        <f t="shared" si="1"/>
        <v>364451</v>
      </c>
      <c r="F52" s="12"/>
      <c r="G52" s="1"/>
      <c r="H52" s="15"/>
    </row>
    <row r="53" spans="2:8">
      <c r="B53" s="20"/>
      <c r="C53" s="19"/>
      <c r="D53" s="19"/>
      <c r="E53" s="217">
        <f t="shared" si="1"/>
        <v>364451</v>
      </c>
      <c r="F53" s="12"/>
      <c r="G53" s="1"/>
      <c r="H53" s="15"/>
    </row>
    <row r="54" spans="2:8">
      <c r="B54" s="20"/>
      <c r="C54" s="19"/>
      <c r="D54" s="19"/>
      <c r="E54" s="217">
        <f t="shared" si="1"/>
        <v>364451</v>
      </c>
      <c r="F54" s="12"/>
      <c r="G54" s="1"/>
    </row>
    <row r="55" spans="2:8">
      <c r="B55" s="20"/>
      <c r="C55" s="19"/>
      <c r="D55" s="19"/>
      <c r="E55" s="217">
        <f t="shared" si="1"/>
        <v>364451</v>
      </c>
      <c r="F55" s="12"/>
      <c r="G55" s="1"/>
    </row>
    <row r="56" spans="2:8">
      <c r="B56" s="20"/>
      <c r="C56" s="19"/>
      <c r="D56" s="19"/>
      <c r="E56" s="217">
        <f t="shared" si="1"/>
        <v>364451</v>
      </c>
      <c r="F56" s="12"/>
      <c r="G56" s="1"/>
    </row>
    <row r="57" spans="2:8">
      <c r="B57" s="20"/>
      <c r="C57" s="19"/>
      <c r="D57" s="19"/>
      <c r="E57" s="217">
        <f t="shared" si="1"/>
        <v>364451</v>
      </c>
      <c r="F57" s="12"/>
      <c r="G57" s="1"/>
    </row>
    <row r="58" spans="2:8">
      <c r="B58" s="20"/>
      <c r="C58" s="19"/>
      <c r="D58" s="19"/>
      <c r="E58" s="217">
        <f t="shared" si="1"/>
        <v>364451</v>
      </c>
      <c r="F58" s="12"/>
      <c r="G58" s="1"/>
    </row>
    <row r="59" spans="2:8">
      <c r="B59" s="20"/>
      <c r="C59" s="19"/>
      <c r="D59" s="19"/>
      <c r="E59" s="217">
        <f t="shared" si="1"/>
        <v>364451</v>
      </c>
      <c r="F59" s="12"/>
      <c r="G59" s="1"/>
    </row>
    <row r="60" spans="2:8">
      <c r="B60" s="20"/>
      <c r="C60" s="19"/>
      <c r="D60" s="19"/>
      <c r="E60" s="217">
        <f t="shared" si="1"/>
        <v>364451</v>
      </c>
      <c r="F60" s="12"/>
      <c r="G60" s="1"/>
    </row>
    <row r="61" spans="2:8">
      <c r="B61" s="20"/>
      <c r="C61" s="19"/>
      <c r="D61" s="19"/>
      <c r="E61" s="217">
        <f t="shared" si="1"/>
        <v>364451</v>
      </c>
      <c r="F61" s="12"/>
      <c r="G61" s="1"/>
    </row>
    <row r="62" spans="2:8">
      <c r="B62" s="20"/>
      <c r="C62" s="19"/>
      <c r="D62" s="19"/>
      <c r="E62" s="217">
        <f t="shared" si="1"/>
        <v>364451</v>
      </c>
      <c r="F62" s="12"/>
      <c r="G62" s="1"/>
    </row>
    <row r="63" spans="2:8">
      <c r="B63" s="20"/>
      <c r="C63" s="19"/>
      <c r="D63" s="19"/>
      <c r="E63" s="217">
        <f t="shared" si="1"/>
        <v>364451</v>
      </c>
      <c r="F63" s="12"/>
      <c r="G63" s="1"/>
    </row>
    <row r="64" spans="2:8">
      <c r="B64" s="20"/>
      <c r="C64" s="19"/>
      <c r="D64" s="19"/>
      <c r="E64" s="217">
        <f t="shared" si="1"/>
        <v>364451</v>
      </c>
      <c r="F64" s="12"/>
      <c r="G64" s="1"/>
    </row>
    <row r="65" spans="2:7">
      <c r="B65" s="20"/>
      <c r="C65" s="19"/>
      <c r="D65" s="19"/>
      <c r="E65" s="217">
        <f t="shared" si="1"/>
        <v>364451</v>
      </c>
      <c r="F65" s="12"/>
      <c r="G65" s="1"/>
    </row>
    <row r="66" spans="2:7">
      <c r="B66" s="20"/>
      <c r="C66" s="19"/>
      <c r="D66" s="19"/>
      <c r="E66" s="217">
        <f t="shared" si="1"/>
        <v>364451</v>
      </c>
      <c r="F66" s="12"/>
      <c r="G66" s="1"/>
    </row>
    <row r="67" spans="2:7">
      <c r="B67" s="20"/>
      <c r="C67" s="19"/>
      <c r="D67" s="19"/>
      <c r="E67" s="217">
        <f t="shared" si="1"/>
        <v>364451</v>
      </c>
      <c r="F67" s="12"/>
      <c r="G67" s="1"/>
    </row>
    <row r="68" spans="2:7">
      <c r="B68" s="20"/>
      <c r="C68" s="19"/>
      <c r="D68" s="19"/>
      <c r="E68" s="217">
        <f t="shared" si="1"/>
        <v>364451</v>
      </c>
      <c r="F68" s="12"/>
      <c r="G68" s="1"/>
    </row>
    <row r="69" spans="2:7">
      <c r="B69" s="20"/>
      <c r="C69" s="19"/>
      <c r="D69" s="19"/>
      <c r="E69" s="217">
        <f t="shared" ref="E69:E81" si="2">E68+C69-D69</f>
        <v>364451</v>
      </c>
      <c r="F69" s="12"/>
      <c r="G69" s="1"/>
    </row>
    <row r="70" spans="2:7">
      <c r="B70" s="20"/>
      <c r="C70" s="19"/>
      <c r="D70" s="19"/>
      <c r="E70" s="217">
        <f t="shared" si="2"/>
        <v>364451</v>
      </c>
      <c r="F70" s="12"/>
      <c r="G70" s="1"/>
    </row>
    <row r="71" spans="2:7">
      <c r="B71" s="20"/>
      <c r="C71" s="19"/>
      <c r="D71" s="19"/>
      <c r="E71" s="217">
        <f t="shared" si="2"/>
        <v>364451</v>
      </c>
      <c r="F71" s="12"/>
      <c r="G71" s="1"/>
    </row>
    <row r="72" spans="2:7">
      <c r="B72" s="20"/>
      <c r="C72" s="19"/>
      <c r="D72" s="19"/>
      <c r="E72" s="21">
        <f t="shared" si="2"/>
        <v>364451</v>
      </c>
      <c r="F72" s="12"/>
      <c r="G72" s="1"/>
    </row>
    <row r="73" spans="2:7">
      <c r="B73" s="20"/>
      <c r="C73" s="19"/>
      <c r="D73" s="19"/>
      <c r="E73" s="21">
        <f t="shared" si="2"/>
        <v>364451</v>
      </c>
      <c r="F73" s="12"/>
      <c r="G73" s="1"/>
    </row>
    <row r="74" spans="2:7">
      <c r="B74" s="20"/>
      <c r="C74" s="19"/>
      <c r="D74" s="19"/>
      <c r="E74" s="21">
        <f t="shared" si="2"/>
        <v>364451</v>
      </c>
      <c r="F74" s="14"/>
      <c r="G74" s="1"/>
    </row>
    <row r="75" spans="2:7">
      <c r="B75" s="20"/>
      <c r="C75" s="19"/>
      <c r="D75" s="19"/>
      <c r="E75" s="21">
        <f t="shared" si="2"/>
        <v>364451</v>
      </c>
      <c r="F75" s="12"/>
      <c r="G75" s="1"/>
    </row>
    <row r="76" spans="2:7">
      <c r="B76" s="20"/>
      <c r="C76" s="19"/>
      <c r="D76" s="19"/>
      <c r="E76" s="21">
        <f t="shared" si="2"/>
        <v>364451</v>
      </c>
      <c r="F76" s="12"/>
      <c r="G76" s="1"/>
    </row>
    <row r="77" spans="2:7">
      <c r="B77" s="20"/>
      <c r="C77" s="19"/>
      <c r="D77" s="19"/>
      <c r="E77" s="21">
        <f t="shared" si="2"/>
        <v>364451</v>
      </c>
      <c r="F77" s="12"/>
      <c r="G77" s="1"/>
    </row>
    <row r="78" spans="2:7">
      <c r="B78" s="20"/>
      <c r="C78" s="19"/>
      <c r="D78" s="19"/>
      <c r="E78" s="21">
        <f t="shared" si="2"/>
        <v>364451</v>
      </c>
      <c r="F78" s="12"/>
      <c r="G78" s="1"/>
    </row>
    <row r="79" spans="2:7">
      <c r="B79" s="20"/>
      <c r="C79" s="19"/>
      <c r="D79" s="19"/>
      <c r="E79" s="21">
        <f t="shared" si="2"/>
        <v>364451</v>
      </c>
      <c r="F79" s="12"/>
      <c r="G79" s="1"/>
    </row>
    <row r="80" spans="2:7">
      <c r="B80" s="20"/>
      <c r="C80" s="19"/>
      <c r="D80" s="19"/>
      <c r="E80" s="21">
        <f t="shared" si="2"/>
        <v>364451</v>
      </c>
      <c r="F80" s="12"/>
      <c r="G80" s="1"/>
    </row>
    <row r="81" spans="2:7">
      <c r="B81" s="20"/>
      <c r="C81" s="19"/>
      <c r="D81" s="19"/>
      <c r="E81" s="21">
        <f t="shared" si="2"/>
        <v>364451</v>
      </c>
      <c r="F81" s="12"/>
      <c r="G81" s="1"/>
    </row>
    <row r="82" spans="2:7">
      <c r="B82" s="25"/>
      <c r="C82" s="21">
        <f>SUM(C4:C71)</f>
        <v>6669651</v>
      </c>
      <c r="D82" s="21">
        <f>SUM(D4:D76)</f>
        <v>6305200</v>
      </c>
      <c r="E82" s="32">
        <f>E70</f>
        <v>364451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1" activePane="bottomLeft" state="frozen"/>
      <selection pane="bottomLeft" activeCell="H40" sqref="H40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9" max="19" width="9.140625" style="124"/>
  </cols>
  <sheetData>
    <row r="1" spans="1:26" ht="23.25">
      <c r="A1" s="235" t="s">
        <v>15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</row>
    <row r="2" spans="1:26" s="125" customFormat="1" ht="18">
      <c r="A2" s="236" t="s">
        <v>49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</row>
    <row r="3" spans="1:26" s="126" customFormat="1" ht="16.5" thickBot="1">
      <c r="A3" s="237" t="s">
        <v>72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9"/>
      <c r="U3" s="50"/>
      <c r="V3" s="5"/>
      <c r="W3" s="5"/>
      <c r="X3" s="5"/>
      <c r="Y3" s="5"/>
      <c r="Z3" s="11"/>
    </row>
    <row r="4" spans="1:26" s="128" customFormat="1">
      <c r="A4" s="240" t="s">
        <v>31</v>
      </c>
      <c r="B4" s="242" t="s">
        <v>32</v>
      </c>
      <c r="C4" s="244" t="s">
        <v>33</v>
      </c>
      <c r="D4" s="244" t="s">
        <v>34</v>
      </c>
      <c r="E4" s="244" t="s">
        <v>35</v>
      </c>
      <c r="F4" s="244" t="s">
        <v>36</v>
      </c>
      <c r="G4" s="244" t="s">
        <v>37</v>
      </c>
      <c r="H4" s="244" t="s">
        <v>63</v>
      </c>
      <c r="I4" s="244" t="s">
        <v>62</v>
      </c>
      <c r="J4" s="244" t="s">
        <v>38</v>
      </c>
      <c r="K4" s="244" t="s">
        <v>39</v>
      </c>
      <c r="L4" s="244" t="s">
        <v>40</v>
      </c>
      <c r="M4" s="244" t="s">
        <v>41</v>
      </c>
      <c r="N4" s="244" t="s">
        <v>42</v>
      </c>
      <c r="O4" s="250" t="s">
        <v>64</v>
      </c>
      <c r="P4" s="252" t="s">
        <v>67</v>
      </c>
      <c r="Q4" s="248" t="s">
        <v>18</v>
      </c>
      <c r="R4" s="246" t="s">
        <v>43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41"/>
      <c r="B5" s="243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51"/>
      <c r="P5" s="253"/>
      <c r="Q5" s="249"/>
      <c r="R5" s="247"/>
      <c r="S5" s="132" t="s">
        <v>44</v>
      </c>
      <c r="U5" s="133"/>
      <c r="V5" s="134"/>
      <c r="W5" s="134"/>
      <c r="X5" s="134"/>
      <c r="Y5" s="134"/>
      <c r="Z5" s="135"/>
    </row>
    <row r="6" spans="1:26" s="9" customFormat="1">
      <c r="A6" s="136" t="s">
        <v>70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74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76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45</v>
      </c>
      <c r="X8" s="26"/>
      <c r="Y8" s="3"/>
    </row>
    <row r="9" spans="1:26" s="9" customFormat="1">
      <c r="A9" s="136" t="s">
        <v>77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79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81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 t="s">
        <v>82</v>
      </c>
      <c r="B12" s="144">
        <v>300</v>
      </c>
      <c r="C12" s="137"/>
      <c r="D12" s="145"/>
      <c r="E12" s="145"/>
      <c r="F12" s="145"/>
      <c r="G12" s="145"/>
      <c r="H12" s="145"/>
      <c r="I12" s="145"/>
      <c r="J12" s="145">
        <v>20</v>
      </c>
      <c r="K12" s="145">
        <v>160</v>
      </c>
      <c r="L12" s="145"/>
      <c r="M12" s="145"/>
      <c r="N12" s="177"/>
      <c r="O12" s="145"/>
      <c r="P12" s="145"/>
      <c r="Q12" s="145"/>
      <c r="R12" s="147"/>
      <c r="S12" s="141">
        <f t="shared" si="0"/>
        <v>480</v>
      </c>
      <c r="T12" s="142"/>
      <c r="U12" s="26"/>
      <c r="V12" s="26"/>
      <c r="W12" s="3"/>
      <c r="X12" s="26"/>
      <c r="Y12" s="3"/>
    </row>
    <row r="13" spans="1:26" s="9" customFormat="1">
      <c r="A13" s="136" t="s">
        <v>83</v>
      </c>
      <c r="B13" s="144">
        <v>500</v>
      </c>
      <c r="C13" s="137"/>
      <c r="D13" s="145"/>
      <c r="E13" s="145"/>
      <c r="F13" s="145"/>
      <c r="G13" s="145">
        <v>100</v>
      </c>
      <c r="H13" s="145"/>
      <c r="I13" s="145"/>
      <c r="J13" s="145">
        <v>20</v>
      </c>
      <c r="K13" s="145">
        <v>160</v>
      </c>
      <c r="L13" s="148"/>
      <c r="M13" s="145"/>
      <c r="N13" s="177"/>
      <c r="O13" s="145"/>
      <c r="P13" s="145"/>
      <c r="Q13" s="145"/>
      <c r="R13" s="147"/>
      <c r="S13" s="141">
        <f t="shared" si="0"/>
        <v>780</v>
      </c>
      <c r="T13" s="142"/>
      <c r="U13" s="143"/>
      <c r="V13" s="26"/>
      <c r="W13" s="26"/>
      <c r="X13" s="26"/>
      <c r="Y13" s="26"/>
    </row>
    <row r="14" spans="1:26" s="9" customFormat="1">
      <c r="A14" s="136" t="s">
        <v>84</v>
      </c>
      <c r="B14" s="144"/>
      <c r="C14" s="137"/>
      <c r="D14" s="145"/>
      <c r="E14" s="145"/>
      <c r="F14" s="145"/>
      <c r="G14" s="145"/>
      <c r="H14" s="145"/>
      <c r="I14" s="145"/>
      <c r="J14" s="145">
        <v>30</v>
      </c>
      <c r="K14" s="145">
        <v>160</v>
      </c>
      <c r="L14" s="149"/>
      <c r="M14" s="145"/>
      <c r="N14" s="177">
        <v>40</v>
      </c>
      <c r="O14" s="145"/>
      <c r="P14" s="145"/>
      <c r="Q14" s="145"/>
      <c r="R14" s="147"/>
      <c r="S14" s="141">
        <f t="shared" si="0"/>
        <v>230</v>
      </c>
      <c r="T14" s="142"/>
      <c r="U14" s="150"/>
      <c r="V14" s="26"/>
      <c r="W14" s="3"/>
      <c r="X14" s="26"/>
      <c r="Y14" s="3"/>
    </row>
    <row r="15" spans="1:26" s="9" customFormat="1">
      <c r="A15" s="136" t="s">
        <v>85</v>
      </c>
      <c r="B15" s="144"/>
      <c r="C15" s="137"/>
      <c r="D15" s="145"/>
      <c r="E15" s="145"/>
      <c r="F15" s="145"/>
      <c r="G15" s="145">
        <v>100</v>
      </c>
      <c r="H15" s="145"/>
      <c r="I15" s="145"/>
      <c r="J15" s="145">
        <v>20</v>
      </c>
      <c r="K15" s="145">
        <v>160</v>
      </c>
      <c r="L15" s="138"/>
      <c r="M15" s="145"/>
      <c r="N15" s="177"/>
      <c r="O15" s="145"/>
      <c r="P15" s="145"/>
      <c r="Q15" s="145"/>
      <c r="R15" s="147"/>
      <c r="S15" s="141">
        <f t="shared" si="0"/>
        <v>280</v>
      </c>
      <c r="T15" s="142"/>
      <c r="U15" s="4"/>
      <c r="V15" s="26"/>
      <c r="W15" s="26"/>
      <c r="X15" s="26"/>
      <c r="Y15" s="26"/>
    </row>
    <row r="16" spans="1:26" s="9" customFormat="1">
      <c r="A16" s="136"/>
      <c r="B16" s="144"/>
      <c r="C16" s="137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77"/>
      <c r="O16" s="145"/>
      <c r="P16" s="145"/>
      <c r="Q16" s="145"/>
      <c r="R16" s="147"/>
      <c r="S16" s="141">
        <f t="shared" si="0"/>
        <v>0</v>
      </c>
      <c r="T16" s="142"/>
      <c r="U16" s="4"/>
      <c r="V16" s="26"/>
      <c r="W16" s="3"/>
      <c r="X16" s="26"/>
      <c r="Y16" s="3"/>
    </row>
    <row r="17" spans="1:25" s="9" customFormat="1">
      <c r="A17" s="136"/>
      <c r="B17" s="144"/>
      <c r="C17" s="137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77"/>
      <c r="O17" s="145"/>
      <c r="P17" s="147"/>
      <c r="Q17" s="145"/>
      <c r="R17" s="147"/>
      <c r="S17" s="141">
        <f t="shared" si="0"/>
        <v>0</v>
      </c>
      <c r="T17" s="142"/>
      <c r="U17" s="4"/>
      <c r="V17" s="26"/>
      <c r="W17" s="26"/>
      <c r="X17" s="26"/>
      <c r="Y17" s="26"/>
    </row>
    <row r="18" spans="1:25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77"/>
      <c r="O18" s="145"/>
      <c r="P18" s="147"/>
      <c r="Q18" s="145"/>
      <c r="R18" s="147"/>
      <c r="S18" s="141">
        <f t="shared" si="0"/>
        <v>0</v>
      </c>
      <c r="T18" s="142"/>
      <c r="U18" s="4"/>
      <c r="V18" s="26"/>
      <c r="W18" s="3"/>
      <c r="X18" s="26"/>
      <c r="Y18" s="3"/>
    </row>
    <row r="19" spans="1:25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78"/>
      <c r="O19" s="145"/>
      <c r="P19" s="147"/>
      <c r="Q19" s="145"/>
      <c r="R19" s="147"/>
      <c r="S19" s="141">
        <f t="shared" si="0"/>
        <v>0</v>
      </c>
      <c r="T19" s="142"/>
      <c r="U19" s="4"/>
      <c r="V19" s="26"/>
      <c r="W19" s="26"/>
      <c r="X19" s="26"/>
      <c r="Y19" s="26"/>
    </row>
    <row r="20" spans="1:25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45"/>
      <c r="N20" s="177"/>
      <c r="O20" s="145"/>
      <c r="P20" s="145"/>
      <c r="Q20" s="145"/>
      <c r="R20" s="147"/>
      <c r="S20" s="141">
        <f t="shared" si="0"/>
        <v>0</v>
      </c>
      <c r="T20" s="142"/>
      <c r="U20" s="4"/>
      <c r="V20" s="26"/>
      <c r="W20" s="3"/>
      <c r="X20" s="26"/>
      <c r="Y20" s="3"/>
    </row>
    <row r="21" spans="1:25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77"/>
      <c r="O21" s="145"/>
      <c r="P21" s="145"/>
      <c r="Q21" s="145"/>
      <c r="R21" s="147"/>
      <c r="S21" s="141">
        <f t="shared" si="0"/>
        <v>0</v>
      </c>
      <c r="T21" s="142"/>
      <c r="U21" s="4"/>
    </row>
    <row r="22" spans="1:25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77"/>
      <c r="O22" s="145"/>
      <c r="P22" s="145"/>
      <c r="Q22" s="145"/>
      <c r="R22" s="147"/>
      <c r="S22" s="141">
        <f t="shared" si="0"/>
        <v>0</v>
      </c>
      <c r="T22" s="142"/>
      <c r="U22" s="4"/>
    </row>
    <row r="23" spans="1:25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77"/>
      <c r="O23" s="145"/>
      <c r="P23" s="145"/>
      <c r="Q23" s="145"/>
      <c r="R23" s="147"/>
      <c r="S23" s="141">
        <f t="shared" si="0"/>
        <v>0</v>
      </c>
      <c r="T23" s="151"/>
      <c r="U23" s="4"/>
    </row>
    <row r="24" spans="1:25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77"/>
      <c r="O24" s="145"/>
      <c r="P24" s="145"/>
      <c r="Q24" s="145"/>
      <c r="R24" s="147"/>
      <c r="S24" s="141">
        <f t="shared" si="0"/>
        <v>0</v>
      </c>
      <c r="T24" s="142"/>
      <c r="U24" s="4"/>
      <c r="W24" s="153"/>
      <c r="X24" s="153"/>
      <c r="Y24" s="153"/>
    </row>
    <row r="25" spans="1:25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77"/>
      <c r="O25" s="145"/>
      <c r="P25" s="145"/>
      <c r="Q25" s="145"/>
      <c r="R25" s="147"/>
      <c r="S25" s="141">
        <f t="shared" si="0"/>
        <v>0</v>
      </c>
      <c r="T25" s="151"/>
      <c r="U25" s="4"/>
    </row>
    <row r="26" spans="1:25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77"/>
      <c r="O26" s="145"/>
      <c r="P26" s="145"/>
      <c r="Q26" s="145"/>
      <c r="R26" s="147"/>
      <c r="S26" s="141">
        <f t="shared" si="0"/>
        <v>0</v>
      </c>
      <c r="T26" s="142"/>
      <c r="U26" s="4"/>
    </row>
    <row r="27" spans="1:25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77"/>
      <c r="O27" s="145"/>
      <c r="P27" s="145"/>
      <c r="Q27" s="145"/>
      <c r="R27" s="147"/>
      <c r="S27" s="141">
        <f t="shared" si="0"/>
        <v>0</v>
      </c>
      <c r="T27" s="142"/>
      <c r="U27" s="4"/>
    </row>
    <row r="28" spans="1:25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77"/>
      <c r="O28" s="145"/>
      <c r="P28" s="145"/>
      <c r="Q28" s="145"/>
      <c r="R28" s="147"/>
      <c r="S28" s="141">
        <f t="shared" si="0"/>
        <v>0</v>
      </c>
      <c r="T28" s="142"/>
      <c r="U28" s="4"/>
      <c r="V28" s="154"/>
      <c r="W28" s="154"/>
    </row>
    <row r="29" spans="1:25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77"/>
      <c r="O29" s="145"/>
      <c r="P29" s="145"/>
      <c r="Q29" s="145"/>
      <c r="R29" s="147"/>
      <c r="S29" s="141">
        <f t="shared" si="0"/>
        <v>0</v>
      </c>
      <c r="T29" s="142"/>
      <c r="U29" s="154"/>
      <c r="V29" s="155"/>
      <c r="W29" s="155"/>
    </row>
    <row r="30" spans="1:25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77"/>
      <c r="O30" s="145"/>
      <c r="P30" s="145"/>
      <c r="Q30" s="145"/>
      <c r="R30" s="147"/>
      <c r="S30" s="141">
        <f t="shared" si="0"/>
        <v>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46</v>
      </c>
      <c r="B37" s="162">
        <f>SUM(B6:B36)</f>
        <v>2500</v>
      </c>
      <c r="C37" s="163">
        <f t="shared" ref="C37:R37" si="1">SUM(C6:C36)</f>
        <v>0</v>
      </c>
      <c r="D37" s="163">
        <f t="shared" si="1"/>
        <v>1250</v>
      </c>
      <c r="E37" s="163">
        <f t="shared" si="1"/>
        <v>3610</v>
      </c>
      <c r="F37" s="163">
        <f t="shared" si="1"/>
        <v>0</v>
      </c>
      <c r="G37" s="163">
        <f>SUM(G6:G36)</f>
        <v>990</v>
      </c>
      <c r="H37" s="163">
        <f t="shared" si="1"/>
        <v>0</v>
      </c>
      <c r="I37" s="163">
        <f t="shared" si="1"/>
        <v>0</v>
      </c>
      <c r="J37" s="163">
        <f t="shared" si="1"/>
        <v>220</v>
      </c>
      <c r="K37" s="163">
        <f t="shared" si="1"/>
        <v>1440</v>
      </c>
      <c r="L37" s="163">
        <f t="shared" si="1"/>
        <v>0</v>
      </c>
      <c r="M37" s="163">
        <f t="shared" si="1"/>
        <v>0</v>
      </c>
      <c r="N37" s="180">
        <f t="shared" si="1"/>
        <v>40</v>
      </c>
      <c r="O37" s="163">
        <f t="shared" si="1"/>
        <v>0</v>
      </c>
      <c r="P37" s="163">
        <f t="shared" si="1"/>
        <v>0</v>
      </c>
      <c r="Q37" s="163">
        <f t="shared" si="1"/>
        <v>0</v>
      </c>
      <c r="R37" s="164">
        <f t="shared" si="1"/>
        <v>0</v>
      </c>
      <c r="S37" s="165">
        <f>SUM(S6:S36)</f>
        <v>10050</v>
      </c>
    </row>
    <row r="38" spans="1:20">
      <c r="A38" s="166" t="s">
        <v>12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12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9" zoomScale="120" zoomScaleNormal="120" workbookViewId="0">
      <selection activeCell="C115" sqref="C115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0" t="s">
        <v>15</v>
      </c>
      <c r="B1" s="260"/>
      <c r="C1" s="260"/>
      <c r="D1" s="260"/>
      <c r="E1" s="260"/>
      <c r="F1" s="260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1" t="s">
        <v>73</v>
      </c>
      <c r="B2" s="261"/>
      <c r="C2" s="261"/>
      <c r="D2" s="261"/>
      <c r="E2" s="261"/>
      <c r="F2" s="261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2" t="s">
        <v>50</v>
      </c>
      <c r="B3" s="262"/>
      <c r="C3" s="262"/>
      <c r="D3" s="262"/>
      <c r="E3" s="262"/>
      <c r="F3" s="262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19</v>
      </c>
      <c r="C4" s="190" t="s">
        <v>20</v>
      </c>
      <c r="D4" s="190" t="s">
        <v>21</v>
      </c>
      <c r="E4" s="190" t="s">
        <v>22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23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23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23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23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23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23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23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23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23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23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23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23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23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23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23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23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23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23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23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23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23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23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23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23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23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23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-256470</v>
      </c>
      <c r="D31" s="45"/>
      <c r="E31" s="45">
        <f t="shared" si="0"/>
        <v>-256470</v>
      </c>
      <c r="F31" s="45"/>
      <c r="G31" s="62"/>
      <c r="H31" s="60" t="s">
        <v>23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-256470</v>
      </c>
      <c r="D33" s="45">
        <f>SUM(D5:D32)</f>
        <v>0</v>
      </c>
      <c r="E33" s="45">
        <f>SUM(E5:E32)</f>
        <v>-256470</v>
      </c>
      <c r="F33" s="45">
        <f>B33-E33</f>
        <v>256470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3" t="s">
        <v>24</v>
      </c>
      <c r="B35" s="264"/>
      <c r="C35" s="264"/>
      <c r="D35" s="265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67" t="s">
        <v>14</v>
      </c>
      <c r="B36" s="268"/>
      <c r="C36" s="268"/>
      <c r="D36" s="269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53</v>
      </c>
      <c r="B38" s="67" t="s">
        <v>55</v>
      </c>
      <c r="C38" s="45">
        <v>117770</v>
      </c>
      <c r="D38" s="41" t="s">
        <v>74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69</v>
      </c>
      <c r="B39" s="186" t="s">
        <v>78</v>
      </c>
      <c r="C39" s="45">
        <v>4470</v>
      </c>
      <c r="D39" s="68" t="s">
        <v>68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91" t="s">
        <v>69</v>
      </c>
      <c r="B40" s="41"/>
      <c r="C40" s="45">
        <v>1000</v>
      </c>
      <c r="D40" s="41" t="s">
        <v>81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54</v>
      </c>
      <c r="B41" s="41" t="s">
        <v>59</v>
      </c>
      <c r="C41" s="45">
        <v>38960</v>
      </c>
      <c r="D41" s="41" t="s">
        <v>60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122" t="s">
        <v>61</v>
      </c>
      <c r="B42" s="41" t="s">
        <v>58</v>
      </c>
      <c r="C42" s="45">
        <v>19270</v>
      </c>
      <c r="D42" s="41" t="s">
        <v>57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/>
      <c r="B43" s="41"/>
      <c r="C43" s="45"/>
      <c r="D43" s="41"/>
      <c r="E43" s="50"/>
      <c r="F43" s="266" t="s">
        <v>25</v>
      </c>
      <c r="G43" s="266"/>
      <c r="H43" s="266"/>
      <c r="I43" s="266"/>
      <c r="J43" s="266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12"/>
      <c r="B50" s="213" t="s">
        <v>16</v>
      </c>
      <c r="C50" s="214">
        <v>75000</v>
      </c>
      <c r="D50" s="215" t="s">
        <v>86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12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12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54" t="s">
        <v>48</v>
      </c>
      <c r="G62" s="254"/>
      <c r="H62" s="181"/>
      <c r="I62" s="181"/>
      <c r="J62" s="87" t="s">
        <v>26</v>
      </c>
      <c r="K62" s="88" t="s">
        <v>27</v>
      </c>
      <c r="L62" s="89" t="s">
        <v>28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55" t="s">
        <v>29</v>
      </c>
      <c r="B113" s="256"/>
      <c r="C113" s="102">
        <f>SUM(C37:C112)</f>
        <v>256470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57" t="s">
        <v>30</v>
      </c>
      <c r="B115" s="258"/>
      <c r="C115" s="107">
        <f>C113+L136</f>
        <v>256470</v>
      </c>
      <c r="D115" s="108"/>
      <c r="F115" s="90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F116" s="95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24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59"/>
      <c r="G170" s="259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3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workbookViewId="0">
      <selection activeCell="I16" sqref="I16"/>
    </sheetView>
  </sheetViews>
  <sheetFormatPr defaultColWidth="9.140625" defaultRowHeight="12.75"/>
  <cols>
    <col min="1" max="1" width="36.140625" style="15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10.5703125" style="15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0" t="s">
        <v>51</v>
      </c>
      <c r="B1" s="271"/>
      <c r="C1" s="271"/>
      <c r="D1" s="271"/>
      <c r="E1" s="272"/>
      <c r="F1" s="1"/>
      <c r="G1" s="1"/>
    </row>
    <row r="2" spans="1:29" ht="21.75">
      <c r="A2" s="279" t="s">
        <v>50</v>
      </c>
      <c r="B2" s="280"/>
      <c r="C2" s="280"/>
      <c r="D2" s="280"/>
      <c r="E2" s="281"/>
      <c r="F2" s="1"/>
      <c r="G2" s="1"/>
    </row>
    <row r="3" spans="1:29" ht="23.25">
      <c r="A3" s="273" t="s">
        <v>88</v>
      </c>
      <c r="B3" s="274"/>
      <c r="C3" s="274"/>
      <c r="D3" s="274"/>
      <c r="E3" s="275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3.25">
      <c r="A4" s="221"/>
      <c r="B4" s="222"/>
      <c r="C4" s="222"/>
      <c r="D4" s="223"/>
      <c r="E4" s="224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34" t="s">
        <v>8</v>
      </c>
      <c r="B5" s="35">
        <v>6000000</v>
      </c>
      <c r="C5" s="33"/>
      <c r="D5" s="201" t="s">
        <v>11</v>
      </c>
      <c r="E5" s="36">
        <v>1165410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159250</v>
      </c>
      <c r="C6" s="35"/>
      <c r="D6" s="201" t="s">
        <v>16</v>
      </c>
      <c r="E6" s="36">
        <v>364451</v>
      </c>
      <c r="F6" s="1"/>
      <c r="G6" s="210" t="s">
        <v>66</v>
      </c>
      <c r="H6" s="225">
        <v>250000</v>
      </c>
      <c r="I6" s="216" t="s">
        <v>65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17</v>
      </c>
      <c r="E7" s="174">
        <v>1018239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13</v>
      </c>
      <c r="B9" s="35">
        <v>10050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18</v>
      </c>
      <c r="B10" s="35">
        <v>0</v>
      </c>
      <c r="C10" s="33"/>
      <c r="D10" s="201" t="s">
        <v>14</v>
      </c>
      <c r="E10" s="36">
        <v>256470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82" t="s">
        <v>7</v>
      </c>
      <c r="B11" s="218">
        <f>B6-B10-B9+B7</f>
        <v>149200</v>
      </c>
      <c r="C11" s="33"/>
      <c r="D11" s="201" t="s">
        <v>56</v>
      </c>
      <c r="E11" s="36">
        <v>20630</v>
      </c>
      <c r="F11" s="1"/>
      <c r="G11" s="29"/>
      <c r="H11" s="211" t="s">
        <v>12</v>
      </c>
      <c r="I11" s="27" t="s">
        <v>47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83"/>
      <c r="B12" s="283"/>
      <c r="C12" s="33"/>
      <c r="D12" s="201" t="s">
        <v>52</v>
      </c>
      <c r="E12" s="174">
        <v>2124000</v>
      </c>
      <c r="F12" s="1" t="s">
        <v>47</v>
      </c>
      <c r="G12" s="27"/>
      <c r="H12" s="196"/>
      <c r="I12" s="27" t="s">
        <v>47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84" t="s">
        <v>87</v>
      </c>
      <c r="B13" s="220">
        <v>500000</v>
      </c>
      <c r="C13" s="33"/>
      <c r="D13" s="201"/>
      <c r="E13" s="36"/>
      <c r="F13" s="1"/>
      <c r="G13" s="28"/>
      <c r="H13" s="196"/>
      <c r="I13" s="27" t="s">
        <v>47</v>
      </c>
      <c r="J13" s="1" t="s">
        <v>12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84" t="s">
        <v>89</v>
      </c>
      <c r="B14" s="220">
        <v>700000</v>
      </c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4949200</v>
      </c>
      <c r="C16" s="33"/>
      <c r="D16" s="201" t="s">
        <v>6</v>
      </c>
      <c r="E16" s="36">
        <f>E5+E6+E7+E10+E11+E12</f>
        <v>4949200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12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76" t="s">
        <v>14</v>
      </c>
      <c r="B18" s="277"/>
      <c r="C18" s="277"/>
      <c r="D18" s="277"/>
      <c r="E18" s="278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6"/>
      <c r="B19" s="227"/>
      <c r="C19" s="33"/>
      <c r="D19" s="33"/>
      <c r="E19" s="228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9"/>
      <c r="C20" s="195"/>
      <c r="D20" s="195"/>
      <c r="E20" s="230"/>
      <c r="G20" s="232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31"/>
      <c r="B21" s="231"/>
      <c r="C21" s="231"/>
      <c r="D21" s="231"/>
      <c r="E21" s="231"/>
      <c r="F21" s="231"/>
      <c r="G21" s="23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31"/>
      <c r="B22" s="231"/>
      <c r="C22" s="231"/>
      <c r="D22" s="231"/>
      <c r="E22" s="231"/>
      <c r="F22" s="231"/>
      <c r="G22" s="231"/>
    </row>
    <row r="23" spans="1:29" s="1" customFormat="1" ht="21.75">
      <c r="A23" s="231"/>
      <c r="B23" s="231"/>
      <c r="C23" s="231"/>
      <c r="D23" s="231"/>
      <c r="E23" s="231"/>
      <c r="F23" s="231"/>
      <c r="G23" s="231"/>
    </row>
    <row r="24" spans="1:29" s="1" customFormat="1" ht="21.75">
      <c r="A24" s="231"/>
      <c r="B24" s="231"/>
      <c r="C24" s="231"/>
      <c r="D24" s="231"/>
      <c r="E24" s="231"/>
      <c r="F24" s="231"/>
      <c r="G24" s="231"/>
    </row>
    <row r="25" spans="1:29" s="1" customFormat="1" ht="21.75">
      <c r="A25" s="231"/>
      <c r="B25" s="231"/>
      <c r="C25" s="231"/>
      <c r="D25" s="231"/>
      <c r="E25" s="231"/>
      <c r="F25" s="231"/>
      <c r="G25" s="231"/>
    </row>
    <row r="26" spans="1:29" s="1" customFormat="1" ht="21.75">
      <c r="A26" s="231"/>
      <c r="B26" s="231"/>
      <c r="C26" s="231"/>
      <c r="D26" s="231"/>
      <c r="E26" s="231"/>
      <c r="F26" s="231"/>
      <c r="G26" s="231"/>
    </row>
    <row r="27" spans="1:29" s="1" customFormat="1" ht="21.75">
      <c r="A27" s="231"/>
      <c r="B27" s="231"/>
      <c r="C27" s="231"/>
      <c r="D27" s="231"/>
      <c r="E27" s="231"/>
      <c r="F27" s="231"/>
      <c r="G27" s="231"/>
    </row>
    <row r="28" spans="1:29" s="1" customFormat="1" ht="21.75">
      <c r="A28" s="231"/>
      <c r="B28" s="231"/>
      <c r="C28" s="231"/>
      <c r="D28" s="231"/>
      <c r="E28" s="231"/>
      <c r="F28" s="231"/>
      <c r="G28" s="231"/>
    </row>
    <row r="29" spans="1:29" s="1" customFormat="1" ht="21.75">
      <c r="A29" s="231"/>
      <c r="B29" s="231"/>
      <c r="C29" s="231"/>
      <c r="D29" s="231"/>
      <c r="E29" s="231"/>
      <c r="F29" s="231"/>
      <c r="G29" s="231"/>
    </row>
    <row r="30" spans="1:29" s="1" customFormat="1" ht="21.75">
      <c r="A30" s="231"/>
      <c r="B30" s="231"/>
      <c r="C30" s="231"/>
      <c r="D30" s="231"/>
      <c r="E30" s="231"/>
      <c r="F30" s="231"/>
      <c r="G30" s="231"/>
    </row>
    <row r="31" spans="1:29" ht="21.75">
      <c r="A31" s="231"/>
      <c r="B31" s="231"/>
      <c r="C31" s="231"/>
      <c r="D31" s="231"/>
      <c r="E31" s="231"/>
      <c r="F31" s="231"/>
      <c r="G31" s="23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31"/>
      <c r="B32" s="231"/>
      <c r="C32" s="231"/>
      <c r="D32" s="231"/>
      <c r="E32" s="231"/>
      <c r="F32" s="231"/>
      <c r="G32" s="23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31"/>
      <c r="B33" s="231"/>
      <c r="C33" s="231"/>
      <c r="D33" s="231"/>
      <c r="E33" s="231"/>
      <c r="F33" s="231"/>
      <c r="G33" s="23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4">
    <mergeCell ref="A1:E1"/>
    <mergeCell ref="A3:E3"/>
    <mergeCell ref="A18:E18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2021-08-12T14:11:49Z</dcterms:modified>
</cp:coreProperties>
</file>