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455" tabRatio="728" firstSheet="4" activeTab="4"/>
  </bookViews>
  <sheets>
    <sheet name="Sheet2" sheetId="12" state="hidden" r:id="rId1"/>
    <sheet name="Dealer BM June'21 Pr" sheetId="16" state="hidden" r:id="rId2"/>
    <sheet name="Region Wise" sheetId="6" state="hidden" r:id="rId3"/>
    <sheet name="Zone Wise" sheetId="7" state="hidden" r:id="rId4"/>
    <sheet name="bkash ok DSR BM June'21" sheetId="34" r:id="rId5"/>
    <sheet name="bkash fail DSR BM June'21" sheetId="18" r:id="rId6"/>
    <sheet name="Sheet1" sheetId="10" state="hidden" r:id="rId7"/>
  </sheets>
  <definedNames>
    <definedName name="_xlnm._FilterDatabase" localSheetId="5" hidden="1">'bkash fail DSR BM June''21'!$A$1:$X$4</definedName>
    <definedName name="_xlnm._FilterDatabase" localSheetId="4" hidden="1">'bkash ok DSR BM June''21'!$A$1:$Y$382</definedName>
    <definedName name="_xlnm._FilterDatabase" localSheetId="1" hidden="1">'Dealer BM June''21 Pr'!$A$4:$AG$119</definedName>
    <definedName name="_xlnm._FilterDatabase" localSheetId="6" hidden="1">Sheet1!$A$1:$D$1</definedName>
    <definedName name="_xlnm._FilterDatabase" localSheetId="3" hidden="1">'Zone Wise'!$B$2:$F$53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2" i="34" l="1"/>
  <c r="O381" i="34"/>
  <c r="O380" i="34"/>
  <c r="O379" i="34"/>
  <c r="O378" i="34"/>
  <c r="O377" i="34"/>
  <c r="O376" i="34"/>
  <c r="O375" i="34"/>
  <c r="O374" i="34"/>
  <c r="O373" i="34"/>
  <c r="O372" i="34"/>
  <c r="O371" i="34"/>
  <c r="O370" i="34"/>
  <c r="O369" i="34"/>
  <c r="O368" i="34"/>
  <c r="O367" i="34"/>
  <c r="O366" i="34"/>
  <c r="O365" i="34"/>
  <c r="O364" i="34"/>
  <c r="O363" i="34"/>
  <c r="O362" i="34"/>
  <c r="O361" i="34"/>
  <c r="O360" i="34"/>
  <c r="O359" i="34"/>
  <c r="O358" i="34"/>
  <c r="O357" i="34"/>
  <c r="O356" i="34"/>
  <c r="O355" i="34"/>
  <c r="O354" i="34"/>
  <c r="O353" i="34"/>
  <c r="O352" i="34"/>
  <c r="O351" i="34"/>
  <c r="O350" i="34"/>
  <c r="O349" i="34"/>
  <c r="O348" i="34"/>
  <c r="O347" i="34"/>
  <c r="O346" i="34"/>
  <c r="O345" i="34"/>
  <c r="O344" i="34"/>
  <c r="O343" i="34"/>
  <c r="O342" i="34"/>
  <c r="O341" i="34"/>
  <c r="O340" i="34"/>
  <c r="O339" i="34"/>
  <c r="O338" i="34"/>
  <c r="O337" i="34"/>
  <c r="O336" i="34"/>
  <c r="O335" i="34"/>
  <c r="O334" i="34"/>
  <c r="O333" i="34"/>
  <c r="O332" i="34"/>
  <c r="O331" i="34"/>
  <c r="O330" i="34"/>
  <c r="O329" i="34"/>
  <c r="O328" i="34"/>
  <c r="O327" i="34"/>
  <c r="O326" i="34"/>
  <c r="O325" i="34"/>
  <c r="O324" i="34"/>
  <c r="O323" i="34"/>
  <c r="O322" i="34"/>
  <c r="O321" i="34"/>
  <c r="O320" i="34"/>
  <c r="O319" i="34"/>
  <c r="O318" i="34"/>
  <c r="O317" i="34"/>
  <c r="O316" i="34"/>
  <c r="O315" i="34"/>
  <c r="O314" i="34"/>
  <c r="O313" i="34"/>
  <c r="O312" i="34"/>
  <c r="O311" i="34"/>
  <c r="O310" i="34"/>
  <c r="O309" i="34"/>
  <c r="O308" i="34"/>
  <c r="O307" i="34"/>
  <c r="O306" i="34"/>
  <c r="O305" i="34"/>
  <c r="O304" i="34"/>
  <c r="O303" i="34"/>
  <c r="O302" i="34"/>
  <c r="O301" i="34"/>
  <c r="O300" i="34"/>
  <c r="O299" i="34"/>
  <c r="O298" i="34"/>
  <c r="O297" i="34"/>
  <c r="O296" i="34"/>
  <c r="O295" i="34"/>
  <c r="O294" i="34"/>
  <c r="O293" i="34"/>
  <c r="O292" i="34"/>
  <c r="O291" i="34"/>
  <c r="O290" i="34"/>
  <c r="O289" i="34"/>
  <c r="O288" i="34"/>
  <c r="O287" i="34"/>
  <c r="O286" i="34"/>
  <c r="O285" i="34"/>
  <c r="O284" i="34"/>
  <c r="O283" i="34"/>
  <c r="O282" i="34"/>
  <c r="O281" i="34"/>
  <c r="O280" i="34"/>
  <c r="O279" i="34"/>
  <c r="O278" i="34"/>
  <c r="O277" i="34"/>
  <c r="O276" i="34"/>
  <c r="O275" i="34"/>
  <c r="O274" i="34"/>
  <c r="O273" i="34"/>
  <c r="O272" i="34"/>
  <c r="O271" i="34"/>
  <c r="O270" i="34"/>
  <c r="O269" i="34"/>
  <c r="O268" i="34"/>
  <c r="O267" i="34"/>
  <c r="O266" i="34"/>
  <c r="O265" i="34"/>
  <c r="O264" i="34"/>
  <c r="O263" i="34"/>
  <c r="O262" i="34"/>
  <c r="O261" i="34"/>
  <c r="O260" i="34"/>
  <c r="O259" i="34"/>
  <c r="O258" i="34"/>
  <c r="O257" i="34"/>
  <c r="O256" i="34"/>
  <c r="O255" i="34"/>
  <c r="O254" i="34"/>
  <c r="O253" i="34"/>
  <c r="O252" i="34"/>
  <c r="O251" i="34"/>
  <c r="O250" i="34"/>
  <c r="O249" i="34"/>
  <c r="O248" i="34"/>
  <c r="O247" i="34"/>
  <c r="O246" i="34"/>
  <c r="O245" i="34"/>
  <c r="O244" i="34"/>
  <c r="O243" i="34"/>
  <c r="O242" i="34"/>
  <c r="O241" i="34"/>
  <c r="O240" i="34"/>
  <c r="O239" i="34"/>
  <c r="O238" i="34"/>
  <c r="O237" i="34"/>
  <c r="O236" i="34"/>
  <c r="O235" i="34"/>
  <c r="O234" i="34"/>
  <c r="O233" i="34"/>
  <c r="O232" i="34"/>
  <c r="O231" i="34"/>
  <c r="O230" i="34"/>
  <c r="O229" i="34"/>
  <c r="O228" i="34"/>
  <c r="O227" i="34"/>
  <c r="O226" i="34"/>
  <c r="O225" i="34"/>
  <c r="O224" i="34"/>
  <c r="O223" i="34"/>
  <c r="O222" i="34"/>
  <c r="O221" i="34"/>
  <c r="O220" i="34"/>
  <c r="O219" i="34"/>
  <c r="O218" i="34"/>
  <c r="O217" i="34"/>
  <c r="O216" i="34"/>
  <c r="O215" i="34"/>
  <c r="O214" i="34"/>
  <c r="O213" i="34"/>
  <c r="O212" i="34"/>
  <c r="O211" i="34"/>
  <c r="O210" i="34"/>
  <c r="O209" i="34"/>
  <c r="O208" i="34"/>
  <c r="O207" i="34"/>
  <c r="O206" i="34"/>
  <c r="O205" i="34"/>
  <c r="O204" i="34"/>
  <c r="O203" i="34"/>
  <c r="O202" i="34"/>
  <c r="O201" i="34"/>
  <c r="O200" i="34"/>
  <c r="O199" i="34"/>
  <c r="O198" i="34"/>
  <c r="O197" i="34"/>
  <c r="O196" i="34"/>
  <c r="O195" i="34"/>
  <c r="O194" i="34"/>
  <c r="O193" i="34"/>
  <c r="O192" i="34"/>
  <c r="O191" i="34"/>
  <c r="O190" i="34"/>
  <c r="O189" i="34"/>
  <c r="O188" i="34"/>
  <c r="O187" i="34"/>
  <c r="O186" i="34"/>
  <c r="O185" i="34"/>
  <c r="O184" i="34"/>
  <c r="O183" i="34"/>
  <c r="O182" i="34"/>
  <c r="O181" i="34"/>
  <c r="O180" i="34"/>
  <c r="O179" i="34"/>
  <c r="O178" i="34"/>
  <c r="O177" i="34"/>
  <c r="O176" i="34"/>
  <c r="O175" i="34"/>
  <c r="O174" i="34"/>
  <c r="O173" i="34"/>
  <c r="O172" i="34"/>
  <c r="O171" i="34"/>
  <c r="O170" i="34"/>
  <c r="O169" i="34"/>
  <c r="O168" i="34"/>
  <c r="O167" i="34"/>
  <c r="O166" i="34"/>
  <c r="O165" i="34"/>
  <c r="O164" i="34"/>
  <c r="O163" i="34"/>
  <c r="O162" i="34"/>
  <c r="O161" i="34"/>
  <c r="O160" i="34"/>
  <c r="O159" i="34"/>
  <c r="O158" i="34"/>
  <c r="O157" i="34"/>
  <c r="O156" i="34"/>
  <c r="O155" i="34"/>
  <c r="O154" i="34"/>
  <c r="O153" i="34"/>
  <c r="O152" i="34"/>
  <c r="O151" i="34"/>
  <c r="O150" i="34"/>
  <c r="O149" i="34"/>
  <c r="O148" i="34"/>
  <c r="O147" i="34"/>
  <c r="O146" i="34"/>
  <c r="O145" i="34"/>
  <c r="O144" i="34"/>
  <c r="O143" i="34"/>
  <c r="O142" i="34"/>
  <c r="O141" i="34"/>
  <c r="O140" i="34"/>
  <c r="O139" i="34"/>
  <c r="O138" i="34"/>
  <c r="O137" i="34"/>
  <c r="O136" i="34"/>
  <c r="O135" i="34"/>
  <c r="O134" i="34"/>
  <c r="O133" i="34"/>
  <c r="O132" i="34"/>
  <c r="O131" i="34"/>
  <c r="O130" i="34"/>
  <c r="O129" i="34"/>
  <c r="O128" i="34"/>
  <c r="O127" i="34"/>
  <c r="O126" i="34"/>
  <c r="O125" i="34"/>
  <c r="O124" i="34"/>
  <c r="O123" i="34"/>
  <c r="O122" i="34"/>
  <c r="O121" i="34"/>
  <c r="O120" i="34"/>
  <c r="O119" i="34"/>
  <c r="O118" i="34"/>
  <c r="O117" i="34"/>
  <c r="O116" i="34"/>
  <c r="O115" i="34"/>
  <c r="O114" i="34"/>
  <c r="O113" i="34"/>
  <c r="O112" i="34"/>
  <c r="O111" i="34"/>
  <c r="O110" i="34"/>
  <c r="O109" i="34"/>
  <c r="O108" i="34"/>
  <c r="O107" i="34"/>
  <c r="O106" i="34"/>
  <c r="O105" i="34"/>
  <c r="O104" i="34"/>
  <c r="O103" i="34"/>
  <c r="O102" i="34"/>
  <c r="O101" i="34"/>
  <c r="O100" i="34"/>
  <c r="O99" i="34"/>
  <c r="O98" i="34"/>
  <c r="O97" i="34"/>
  <c r="O96" i="34"/>
  <c r="O95" i="34"/>
  <c r="O94" i="34"/>
  <c r="O93" i="34"/>
  <c r="O92" i="34"/>
  <c r="O91" i="34"/>
  <c r="O90" i="34"/>
  <c r="O89" i="34"/>
  <c r="O88" i="34"/>
  <c r="O87" i="34"/>
  <c r="O86" i="34"/>
  <c r="O85" i="34"/>
  <c r="O84" i="34"/>
  <c r="O83" i="34"/>
  <c r="O82" i="34"/>
  <c r="O81" i="34"/>
  <c r="O80" i="34"/>
  <c r="O79" i="34"/>
  <c r="O78" i="34"/>
  <c r="O77" i="34"/>
  <c r="O76" i="34"/>
  <c r="O75" i="34"/>
  <c r="O74" i="34"/>
  <c r="O73" i="34"/>
  <c r="O72" i="34"/>
  <c r="O71" i="34"/>
  <c r="O70" i="34"/>
  <c r="O69" i="34"/>
  <c r="O68" i="34"/>
  <c r="O67" i="34"/>
  <c r="O66" i="34"/>
  <c r="O65" i="34"/>
  <c r="O64" i="34"/>
  <c r="O63" i="34"/>
  <c r="O62" i="34"/>
  <c r="O61" i="34"/>
  <c r="O60" i="34"/>
  <c r="O59" i="34"/>
  <c r="O58" i="34"/>
  <c r="O57" i="34"/>
  <c r="O56" i="34"/>
  <c r="O55" i="34"/>
  <c r="O54" i="34"/>
  <c r="O53" i="34"/>
  <c r="O52" i="34"/>
  <c r="O51" i="34"/>
  <c r="O50" i="34"/>
  <c r="O49" i="34"/>
  <c r="O48" i="34"/>
  <c r="O47" i="34"/>
  <c r="O46" i="34"/>
  <c r="O45" i="34"/>
  <c r="O44" i="34"/>
  <c r="O43" i="34"/>
  <c r="O42" i="34"/>
  <c r="O41" i="34"/>
  <c r="O40" i="34"/>
  <c r="O39" i="34"/>
  <c r="O38" i="34"/>
  <c r="O37" i="34"/>
  <c r="O36" i="34"/>
  <c r="O35" i="34"/>
  <c r="O34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O5" i="34"/>
  <c r="O4" i="34"/>
  <c r="O4" i="18"/>
  <c r="I121" i="16" l="1"/>
  <c r="L121" i="16" l="1"/>
  <c r="M121" i="16"/>
  <c r="P5" i="16" l="1"/>
  <c r="H5" i="16"/>
  <c r="H8" i="16"/>
  <c r="H7" i="16"/>
  <c r="H6" i="16"/>
  <c r="J5" i="16" l="1"/>
  <c r="K5" i="16" s="1"/>
  <c r="Z5" i="16"/>
  <c r="E121" i="16" l="1"/>
  <c r="P118" i="16"/>
  <c r="Q118" i="16"/>
  <c r="U118" i="16"/>
  <c r="V118" i="16" s="1"/>
  <c r="R118" i="16" l="1"/>
  <c r="W118" i="16" s="1"/>
  <c r="X118" i="16" s="1"/>
  <c r="H118" i="16"/>
  <c r="U12" i="16"/>
  <c r="U11" i="16"/>
  <c r="U10" i="16"/>
  <c r="U9" i="16"/>
  <c r="U8" i="16"/>
  <c r="U7" i="16"/>
  <c r="U6" i="16"/>
  <c r="U5" i="16"/>
  <c r="AA118" i="16" l="1"/>
  <c r="AB118" i="16"/>
  <c r="Z118" i="16"/>
  <c r="P21" i="16"/>
  <c r="P20" i="16"/>
  <c r="P7" i="16"/>
  <c r="G121" i="16"/>
  <c r="F121" i="16"/>
  <c r="Q119" i="16" l="1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R21" i="16" s="1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R7" i="16" s="1"/>
  <c r="Q6" i="16"/>
  <c r="Q5" i="16"/>
  <c r="R5" i="16" s="1"/>
  <c r="P119" i="16"/>
  <c r="R119" i="16" s="1"/>
  <c r="P117" i="16"/>
  <c r="R117" i="16" s="1"/>
  <c r="P116" i="16"/>
  <c r="P115" i="16"/>
  <c r="P114" i="16"/>
  <c r="R114" i="16" s="1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R20" i="16"/>
  <c r="P19" i="16"/>
  <c r="P18" i="16"/>
  <c r="P17" i="16"/>
  <c r="R17" i="16" s="1"/>
  <c r="P16" i="16"/>
  <c r="R16" i="16" s="1"/>
  <c r="P15" i="16"/>
  <c r="P14" i="16"/>
  <c r="P13" i="16"/>
  <c r="R13" i="16" s="1"/>
  <c r="P12" i="16"/>
  <c r="R12" i="16" s="1"/>
  <c r="P11" i="16"/>
  <c r="P10" i="16"/>
  <c r="P9" i="16"/>
  <c r="R9" i="16" s="1"/>
  <c r="P8" i="16"/>
  <c r="R8" i="16" s="1"/>
  <c r="P6" i="16"/>
  <c r="R24" i="16" l="1"/>
  <c r="R28" i="16"/>
  <c r="R32" i="16"/>
  <c r="R36" i="16"/>
  <c r="R96" i="16"/>
  <c r="R100" i="16"/>
  <c r="R104" i="16"/>
  <c r="R108" i="16"/>
  <c r="R112" i="16"/>
  <c r="R91" i="16"/>
  <c r="R95" i="16"/>
  <c r="R99" i="16"/>
  <c r="R103" i="16"/>
  <c r="R107" i="16"/>
  <c r="R111" i="16"/>
  <c r="R25" i="16"/>
  <c r="R29" i="16"/>
  <c r="R33" i="16"/>
  <c r="R37" i="16"/>
  <c r="R41" i="16"/>
  <c r="R44" i="16"/>
  <c r="R48" i="16"/>
  <c r="R52" i="16"/>
  <c r="R56" i="16"/>
  <c r="R60" i="16"/>
  <c r="R64" i="16"/>
  <c r="R68" i="16"/>
  <c r="R72" i="16"/>
  <c r="R76" i="16"/>
  <c r="R80" i="16"/>
  <c r="R84" i="16"/>
  <c r="R88" i="16"/>
  <c r="R92" i="16"/>
  <c r="R40" i="16"/>
  <c r="R43" i="16"/>
  <c r="R47" i="16"/>
  <c r="R51" i="16"/>
  <c r="R55" i="16"/>
  <c r="R59" i="16"/>
  <c r="R63" i="16"/>
  <c r="R67" i="16"/>
  <c r="R71" i="16"/>
  <c r="R75" i="16"/>
  <c r="R79" i="16"/>
  <c r="R83" i="16"/>
  <c r="R87" i="16"/>
  <c r="R6" i="16"/>
  <c r="R26" i="16"/>
  <c r="R57" i="16"/>
  <c r="R89" i="16"/>
  <c r="R105" i="16"/>
  <c r="R10" i="16"/>
  <c r="R73" i="16"/>
  <c r="R11" i="16"/>
  <c r="R15" i="16"/>
  <c r="R19" i="16"/>
  <c r="R23" i="16"/>
  <c r="R27" i="16"/>
  <c r="R31" i="16"/>
  <c r="R35" i="16"/>
  <c r="R39" i="16"/>
  <c r="R42" i="16"/>
  <c r="R46" i="16"/>
  <c r="R50" i="16"/>
  <c r="R54" i="16"/>
  <c r="R58" i="16"/>
  <c r="R62" i="16"/>
  <c r="R66" i="16"/>
  <c r="R70" i="16"/>
  <c r="R74" i="16"/>
  <c r="R78" i="16"/>
  <c r="R82" i="16"/>
  <c r="R86" i="16"/>
  <c r="R90" i="16"/>
  <c r="R94" i="16"/>
  <c r="R98" i="16"/>
  <c r="R102" i="16"/>
  <c r="R106" i="16"/>
  <c r="R110" i="16"/>
  <c r="R113" i="16"/>
  <c r="R116" i="16"/>
  <c r="R14" i="16"/>
  <c r="R18" i="16"/>
  <c r="R22" i="16"/>
  <c r="R30" i="16"/>
  <c r="R34" i="16"/>
  <c r="R38" i="16"/>
  <c r="R45" i="16"/>
  <c r="R49" i="16"/>
  <c r="R53" i="16"/>
  <c r="R61" i="16"/>
  <c r="R65" i="16"/>
  <c r="R69" i="16"/>
  <c r="R77" i="16"/>
  <c r="R81" i="16"/>
  <c r="R85" i="16"/>
  <c r="R93" i="16"/>
  <c r="R97" i="16"/>
  <c r="R101" i="16"/>
  <c r="R109" i="16"/>
  <c r="R115" i="16"/>
  <c r="O121" i="16" l="1"/>
  <c r="Q121" i="16" s="1"/>
  <c r="N121" i="16"/>
  <c r="P121" i="16" s="1"/>
  <c r="H119" i="16" l="1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121" i="16" l="1"/>
  <c r="AA5" i="16"/>
  <c r="AA121" i="16" l="1"/>
  <c r="Z121" i="16"/>
  <c r="V5" i="16"/>
  <c r="W5" i="16" s="1"/>
  <c r="T121" i="16" l="1"/>
  <c r="S121" i="16"/>
  <c r="AB86" i="16" l="1"/>
  <c r="AB78" i="16"/>
  <c r="AB53" i="16"/>
  <c r="AB5" i="16"/>
  <c r="Z50" i="16" l="1"/>
  <c r="AA50" i="16"/>
  <c r="AB50" i="16"/>
  <c r="AB8" i="16"/>
  <c r="AB12" i="16"/>
  <c r="AB16" i="16"/>
  <c r="AB20" i="16"/>
  <c r="AB24" i="16"/>
  <c r="AB28" i="16"/>
  <c r="AB32" i="16"/>
  <c r="AB36" i="16"/>
  <c r="AB40" i="16"/>
  <c r="AB43" i="16"/>
  <c r="AB47" i="16"/>
  <c r="AB51" i="16"/>
  <c r="AB55" i="16"/>
  <c r="AB59" i="16"/>
  <c r="AB63" i="16"/>
  <c r="AB67" i="16"/>
  <c r="AB71" i="16"/>
  <c r="AB75" i="16"/>
  <c r="AB79" i="16"/>
  <c r="AB83" i="16"/>
  <c r="AB87" i="16"/>
  <c r="AB91" i="16"/>
  <c r="AB95" i="16"/>
  <c r="AB99" i="16"/>
  <c r="AB103" i="16"/>
  <c r="AB107" i="16"/>
  <c r="AB111" i="16"/>
  <c r="AB114" i="16"/>
  <c r="AB117" i="16"/>
  <c r="AB9" i="16"/>
  <c r="AB13" i="16"/>
  <c r="AB17" i="16"/>
  <c r="AB21" i="16"/>
  <c r="AB25" i="16"/>
  <c r="AB29" i="16"/>
  <c r="AB33" i="16"/>
  <c r="AB37" i="16"/>
  <c r="AB41" i="16"/>
  <c r="AB44" i="16"/>
  <c r="AB48" i="16"/>
  <c r="AB52" i="16"/>
  <c r="AB56" i="16"/>
  <c r="AB60" i="16"/>
  <c r="AB64" i="16"/>
  <c r="AB68" i="16"/>
  <c r="AB72" i="16"/>
  <c r="AB76" i="16"/>
  <c r="AB80" i="16"/>
  <c r="AB84" i="16"/>
  <c r="AB88" i="16"/>
  <c r="AB92" i="16"/>
  <c r="AB96" i="16"/>
  <c r="AB100" i="16"/>
  <c r="AB104" i="16"/>
  <c r="AB108" i="16"/>
  <c r="AB112" i="16"/>
  <c r="AB119" i="16"/>
  <c r="AB6" i="16"/>
  <c r="AB10" i="16"/>
  <c r="AB14" i="16"/>
  <c r="AB18" i="16"/>
  <c r="AB22" i="16"/>
  <c r="AB26" i="16"/>
  <c r="AB30" i="16"/>
  <c r="AB34" i="16"/>
  <c r="AB38" i="16"/>
  <c r="AB45" i="16"/>
  <c r="AB49" i="16"/>
  <c r="AB57" i="16"/>
  <c r="AB61" i="16"/>
  <c r="AB65" i="16"/>
  <c r="AB69" i="16"/>
  <c r="AB73" i="16"/>
  <c r="AB77" i="16"/>
  <c r="AB81" i="16"/>
  <c r="AB85" i="16"/>
  <c r="AB89" i="16"/>
  <c r="AB93" i="16"/>
  <c r="AB97" i="16"/>
  <c r="AB101" i="16"/>
  <c r="AB105" i="16"/>
  <c r="AB109" i="16"/>
  <c r="AB115" i="16"/>
  <c r="AB7" i="16"/>
  <c r="AB11" i="16"/>
  <c r="AB15" i="16"/>
  <c r="AB19" i="16"/>
  <c r="AB23" i="16"/>
  <c r="AB27" i="16"/>
  <c r="AB31" i="16"/>
  <c r="AB35" i="16"/>
  <c r="AB39" i="16"/>
  <c r="AB42" i="16"/>
  <c r="AB46" i="16"/>
  <c r="AB54" i="16"/>
  <c r="AB58" i="16"/>
  <c r="AB62" i="16"/>
  <c r="AB66" i="16"/>
  <c r="AB70" i="16"/>
  <c r="AB74" i="16"/>
  <c r="AB82" i="16"/>
  <c r="AB90" i="16"/>
  <c r="AB94" i="16"/>
  <c r="AB98" i="16"/>
  <c r="AB102" i="16"/>
  <c r="AB106" i="16"/>
  <c r="AB110" i="16"/>
  <c r="AB113" i="16"/>
  <c r="AB116" i="16"/>
  <c r="Z113" i="16" l="1"/>
  <c r="Z112" i="16"/>
  <c r="Z108" i="16"/>
  <c r="AA103" i="16"/>
  <c r="Z98" i="16"/>
  <c r="AA94" i="16"/>
  <c r="AA90" i="16"/>
  <c r="Z87" i="16"/>
  <c r="Z78" i="16"/>
  <c r="AA58" i="16"/>
  <c r="Z54" i="16"/>
  <c r="Z46" i="16"/>
  <c r="AA39" i="16"/>
  <c r="Z32" i="16"/>
  <c r="Z31" i="16"/>
  <c r="Z28" i="16"/>
  <c r="AA21" i="16"/>
  <c r="AA20" i="16"/>
  <c r="AA16" i="16"/>
  <c r="Z15" i="16"/>
  <c r="Z11" i="16"/>
  <c r="Z8" i="16"/>
  <c r="Z7" i="16"/>
  <c r="Z88" i="16"/>
  <c r="AA119" i="16"/>
  <c r="Z24" i="16"/>
  <c r="Z12" i="16"/>
  <c r="Z95" i="16" l="1"/>
  <c r="Z39" i="16"/>
  <c r="Z62" i="16"/>
  <c r="AA53" i="16"/>
  <c r="Z57" i="16"/>
  <c r="Z6" i="16"/>
  <c r="AA45" i="16"/>
  <c r="AA49" i="16"/>
  <c r="Z70" i="16"/>
  <c r="AA88" i="16"/>
  <c r="Z82" i="16"/>
  <c r="AA97" i="16"/>
  <c r="AA38" i="16"/>
  <c r="Z26" i="16"/>
  <c r="Z45" i="16"/>
  <c r="AA98" i="16"/>
  <c r="Z9" i="16"/>
  <c r="Z10" i="16"/>
  <c r="Z14" i="16"/>
  <c r="AA57" i="16"/>
  <c r="Z77" i="16"/>
  <c r="Z34" i="16"/>
  <c r="AA46" i="16"/>
  <c r="Z65" i="16"/>
  <c r="Z37" i="16"/>
  <c r="Z33" i="16"/>
  <c r="Z38" i="16"/>
  <c r="AA61" i="16"/>
  <c r="AA77" i="16"/>
  <c r="Z116" i="16"/>
  <c r="AA37" i="16"/>
  <c r="AA34" i="16"/>
  <c r="Z53" i="16"/>
  <c r="Z61" i="16"/>
  <c r="AA65" i="16"/>
  <c r="AA18" i="16"/>
  <c r="Z49" i="16"/>
  <c r="AA48" i="16"/>
  <c r="AA52" i="16"/>
  <c r="Z60" i="16"/>
  <c r="AA60" i="16"/>
  <c r="Z64" i="16"/>
  <c r="AA64" i="16"/>
  <c r="Z84" i="16"/>
  <c r="AA84" i="16"/>
  <c r="Z13" i="16"/>
  <c r="AA41" i="16"/>
  <c r="Z44" i="16"/>
  <c r="AA44" i="16"/>
  <c r="Z48" i="16"/>
  <c r="Z52" i="16"/>
  <c r="Z29" i="16"/>
  <c r="AA17" i="16"/>
  <c r="Z25" i="16"/>
  <c r="AA33" i="16"/>
  <c r="Z41" i="16"/>
  <c r="Z56" i="16"/>
  <c r="AA56" i="16"/>
  <c r="AA93" i="16"/>
  <c r="AA105" i="16"/>
  <c r="AA71" i="16"/>
  <c r="AA79" i="16"/>
  <c r="AA108" i="16"/>
  <c r="AA112" i="16"/>
  <c r="Z119" i="16"/>
  <c r="Z68" i="16"/>
  <c r="Z72" i="16"/>
  <c r="Z76" i="16"/>
  <c r="AA80" i="16"/>
  <c r="Z80" i="16"/>
  <c r="Z89" i="16"/>
  <c r="AA115" i="16"/>
  <c r="Z115" i="16"/>
  <c r="AA99" i="16"/>
  <c r="AA107" i="16"/>
  <c r="Z16" i="16"/>
  <c r="AA75" i="16"/>
  <c r="AA87" i="16"/>
  <c r="Z99" i="16"/>
  <c r="AA67" i="16"/>
  <c r="AA83" i="16"/>
  <c r="Z23" i="16"/>
  <c r="Z86" i="16"/>
  <c r="Z93" i="16"/>
  <c r="Z97" i="16"/>
  <c r="Z30" i="16"/>
  <c r="AA89" i="16"/>
  <c r="AA19" i="16"/>
  <c r="Z27" i="16"/>
  <c r="Z75" i="16"/>
  <c r="Z79" i="16"/>
  <c r="Z83" i="16"/>
  <c r="AA91" i="16"/>
  <c r="Z103" i="16"/>
  <c r="AA102" i="16"/>
  <c r="Z67" i="16"/>
  <c r="Z71" i="16"/>
  <c r="Z74" i="16"/>
  <c r="AA42" i="16"/>
  <c r="AA62" i="16"/>
  <c r="AA78" i="16"/>
  <c r="Z90" i="16"/>
  <c r="Z94" i="16"/>
  <c r="Z106" i="16"/>
  <c r="Z110" i="16"/>
  <c r="AA35" i="16"/>
  <c r="AA54" i="16"/>
  <c r="AA86" i="16"/>
  <c r="Z102" i="16"/>
  <c r="AA36" i="16"/>
  <c r="Z36" i="16"/>
  <c r="AA59" i="16"/>
  <c r="Z59" i="16"/>
  <c r="AA7" i="16"/>
  <c r="AA8" i="16"/>
  <c r="AA10" i="16"/>
  <c r="AA11" i="16"/>
  <c r="AA12" i="16"/>
  <c r="AA13" i="16"/>
  <c r="AA14" i="16"/>
  <c r="AA15" i="16"/>
  <c r="AA43" i="16"/>
  <c r="Z43" i="16"/>
  <c r="AA51" i="16"/>
  <c r="Z51" i="16"/>
  <c r="AA6" i="16"/>
  <c r="AA9" i="16"/>
  <c r="Z35" i="16"/>
  <c r="AA40" i="16"/>
  <c r="Z40" i="16"/>
  <c r="Z42" i="16"/>
  <c r="AA47" i="16"/>
  <c r="Z47" i="16"/>
  <c r="AA55" i="16"/>
  <c r="Z55" i="16"/>
  <c r="Z58" i="16"/>
  <c r="AA63" i="16"/>
  <c r="Z63" i="16"/>
  <c r="Z17" i="16"/>
  <c r="Z18" i="16"/>
  <c r="Z19" i="16"/>
  <c r="Z20" i="16"/>
  <c r="Z21" i="16"/>
  <c r="AA22" i="16"/>
  <c r="Z22" i="16"/>
  <c r="Z69" i="16"/>
  <c r="AA69" i="16"/>
  <c r="AA70" i="16"/>
  <c r="Z73" i="16"/>
  <c r="AA73" i="16"/>
  <c r="AA74" i="16"/>
  <c r="AA23" i="16"/>
  <c r="AA24" i="16"/>
  <c r="AA25" i="16"/>
  <c r="AA26" i="16"/>
  <c r="AA27" i="16"/>
  <c r="AA28" i="16"/>
  <c r="AA29" i="16"/>
  <c r="AA30" i="16"/>
  <c r="AA31" i="16"/>
  <c r="AA32" i="16"/>
  <c r="Z109" i="16"/>
  <c r="AA109" i="16"/>
  <c r="AA68" i="16"/>
  <c r="AA72" i="16"/>
  <c r="AA76" i="16"/>
  <c r="Z81" i="16"/>
  <c r="AA81" i="16"/>
  <c r="AA82" i="16"/>
  <c r="AA95" i="16"/>
  <c r="AA92" i="16"/>
  <c r="Z92" i="16"/>
  <c r="AA96" i="16"/>
  <c r="Z96" i="16"/>
  <c r="Z101" i="16"/>
  <c r="AA101" i="16"/>
  <c r="Z91" i="16"/>
  <c r="Z104" i="16"/>
  <c r="AA104" i="16"/>
  <c r="Z100" i="16"/>
  <c r="AA100" i="16"/>
  <c r="Z105" i="16"/>
  <c r="Z111" i="16"/>
  <c r="AA111" i="16"/>
  <c r="Z114" i="16"/>
  <c r="AA114" i="16"/>
  <c r="Z117" i="16"/>
  <c r="AA117" i="16"/>
  <c r="Z107" i="16"/>
  <c r="AA106" i="16"/>
  <c r="AA110" i="16"/>
  <c r="AA113" i="16"/>
  <c r="AA116" i="16"/>
  <c r="AA85" i="16" l="1"/>
  <c r="Z85" i="16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  <c r="U37" i="16" l="1"/>
  <c r="V37" i="16" s="1"/>
  <c r="W37" i="16" s="1"/>
  <c r="U106" i="16"/>
  <c r="V106" i="16" s="1"/>
  <c r="W106" i="16" s="1"/>
  <c r="U113" i="16"/>
  <c r="V113" i="16" s="1"/>
  <c r="W113" i="16" s="1"/>
  <c r="U72" i="16"/>
  <c r="V72" i="16" s="1"/>
  <c r="W72" i="16" s="1"/>
  <c r="U76" i="16"/>
  <c r="V76" i="16" s="1"/>
  <c r="W76" i="16" s="1"/>
  <c r="U74" i="16"/>
  <c r="V74" i="16" s="1"/>
  <c r="W74" i="16" s="1"/>
  <c r="U84" i="16"/>
  <c r="V84" i="16" s="1"/>
  <c r="W84" i="16" s="1"/>
  <c r="U85" i="16"/>
  <c r="V85" i="16" s="1"/>
  <c r="W85" i="16" s="1"/>
  <c r="V7" i="16"/>
  <c r="W7" i="16" s="1"/>
  <c r="V9" i="16"/>
  <c r="W9" i="16" s="1"/>
  <c r="V11" i="16"/>
  <c r="W11" i="16" s="1"/>
  <c r="U16" i="16"/>
  <c r="V16" i="16" s="1"/>
  <c r="W16" i="16" s="1"/>
  <c r="U14" i="16"/>
  <c r="U28" i="16"/>
  <c r="V28" i="16" s="1"/>
  <c r="W28" i="16" s="1"/>
  <c r="U29" i="16"/>
  <c r="V29" i="16" s="1"/>
  <c r="W29" i="16" s="1"/>
  <c r="U30" i="16"/>
  <c r="V30" i="16" s="1"/>
  <c r="W30" i="16" s="1"/>
  <c r="U70" i="16"/>
  <c r="V70" i="16" s="1"/>
  <c r="W70" i="16" s="1"/>
  <c r="U71" i="16"/>
  <c r="V71" i="16" s="1"/>
  <c r="W71" i="16" s="1"/>
  <c r="U73" i="16"/>
  <c r="V73" i="16" s="1"/>
  <c r="W73" i="16" s="1"/>
  <c r="U75" i="16"/>
  <c r="V75" i="16" s="1"/>
  <c r="W75" i="16" s="1"/>
  <c r="U87" i="16"/>
  <c r="V87" i="16" s="1"/>
  <c r="W87" i="16" s="1"/>
  <c r="U86" i="16"/>
  <c r="V86" i="16" s="1"/>
  <c r="W86" i="16" s="1"/>
  <c r="V6" i="16"/>
  <c r="W6" i="16" s="1"/>
  <c r="V10" i="16"/>
  <c r="W10" i="16" s="1"/>
  <c r="V12" i="16"/>
  <c r="W12" i="16" s="1"/>
  <c r="V8" i="16"/>
  <c r="W8" i="16" s="1"/>
  <c r="U15" i="16"/>
  <c r="V15" i="16" s="1"/>
  <c r="W15" i="16" s="1"/>
  <c r="U13" i="16"/>
  <c r="V13" i="16" s="1"/>
  <c r="W13" i="16" s="1"/>
  <c r="U33" i="16"/>
  <c r="V33" i="16" s="1"/>
  <c r="W33" i="16" s="1"/>
  <c r="U31" i="16"/>
  <c r="V31" i="16" s="1"/>
  <c r="W31" i="16" s="1"/>
  <c r="U39" i="16"/>
  <c r="V39" i="16" s="1"/>
  <c r="W39" i="16" s="1"/>
  <c r="U40" i="16"/>
  <c r="V40" i="16" s="1"/>
  <c r="W40" i="16" s="1"/>
  <c r="U34" i="16"/>
  <c r="V34" i="16" s="1"/>
  <c r="W34" i="16" s="1"/>
  <c r="U44" i="16"/>
  <c r="V44" i="16" s="1"/>
  <c r="W44" i="16" s="1"/>
  <c r="U42" i="16"/>
  <c r="V42" i="16" s="1"/>
  <c r="W42" i="16" s="1"/>
  <c r="U93" i="16"/>
  <c r="V93" i="16" s="1"/>
  <c r="W93" i="16" s="1"/>
  <c r="U45" i="16"/>
  <c r="V45" i="16" s="1"/>
  <c r="W45" i="16" s="1"/>
  <c r="U50" i="16"/>
  <c r="V50" i="16" s="1"/>
  <c r="W50" i="16" s="1"/>
  <c r="U53" i="16"/>
  <c r="V53" i="16" s="1"/>
  <c r="W53" i="16" s="1"/>
  <c r="U55" i="16"/>
  <c r="V55" i="16" s="1"/>
  <c r="W55" i="16" s="1"/>
  <c r="U58" i="16"/>
  <c r="V58" i="16" s="1"/>
  <c r="W58" i="16" s="1"/>
  <c r="U59" i="16"/>
  <c r="V59" i="16" s="1"/>
  <c r="W59" i="16" s="1"/>
  <c r="U60" i="16"/>
  <c r="V60" i="16" s="1"/>
  <c r="W60" i="16" s="1"/>
  <c r="U63" i="16"/>
  <c r="V63" i="16" s="1"/>
  <c r="W63" i="16" s="1"/>
  <c r="U49" i="16"/>
  <c r="V49" i="16" s="1"/>
  <c r="W49" i="16" s="1"/>
  <c r="U81" i="16"/>
  <c r="V81" i="16" s="1"/>
  <c r="W81" i="16" s="1"/>
  <c r="U77" i="16"/>
  <c r="V77" i="16" s="1"/>
  <c r="W77" i="16" s="1"/>
  <c r="U79" i="16"/>
  <c r="V79" i="16" s="1"/>
  <c r="W79" i="16" s="1"/>
  <c r="U82" i="16"/>
  <c r="V82" i="16" s="1"/>
  <c r="W82" i="16" s="1"/>
  <c r="U96" i="16"/>
  <c r="V96" i="16" s="1"/>
  <c r="W96" i="16" s="1"/>
  <c r="U88" i="16"/>
  <c r="V88" i="16" s="1"/>
  <c r="W88" i="16" s="1"/>
  <c r="U90" i="16"/>
  <c r="V90" i="16" s="1"/>
  <c r="W90" i="16" s="1"/>
  <c r="U105" i="16"/>
  <c r="V105" i="16" s="1"/>
  <c r="W105" i="16" s="1"/>
  <c r="U98" i="16"/>
  <c r="V98" i="16" s="1"/>
  <c r="W98" i="16" s="1"/>
  <c r="U101" i="16"/>
  <c r="V101" i="16" s="1"/>
  <c r="W101" i="16" s="1"/>
  <c r="U102" i="16"/>
  <c r="V102" i="16" s="1"/>
  <c r="W102" i="16" s="1"/>
  <c r="U97" i="16"/>
  <c r="V97" i="16" s="1"/>
  <c r="W97" i="16" s="1"/>
  <c r="U108" i="16"/>
  <c r="V108" i="16" s="1"/>
  <c r="W108" i="16" s="1"/>
  <c r="U112" i="16"/>
  <c r="V112" i="16" s="1"/>
  <c r="W112" i="16" s="1"/>
  <c r="U116" i="16"/>
  <c r="V116" i="16" s="1"/>
  <c r="W116" i="16" s="1"/>
  <c r="U109" i="16"/>
  <c r="V109" i="16" s="1"/>
  <c r="W109" i="16" s="1"/>
  <c r="U115" i="16"/>
  <c r="V115" i="16" s="1"/>
  <c r="W115" i="16" s="1"/>
  <c r="U119" i="16"/>
  <c r="V119" i="16" s="1"/>
  <c r="U27" i="16"/>
  <c r="V27" i="16" s="1"/>
  <c r="W27" i="16" s="1"/>
  <c r="U22" i="16"/>
  <c r="V22" i="16" s="1"/>
  <c r="W22" i="16" s="1"/>
  <c r="U24" i="16"/>
  <c r="V24" i="16" s="1"/>
  <c r="W24" i="16" s="1"/>
  <c r="U23" i="16"/>
  <c r="V23" i="16" s="1"/>
  <c r="W23" i="16" s="1"/>
  <c r="U20" i="16"/>
  <c r="V20" i="16" s="1"/>
  <c r="W20" i="16" s="1"/>
  <c r="U17" i="16"/>
  <c r="V17" i="16" s="1"/>
  <c r="W17" i="16" s="1"/>
  <c r="U66" i="16"/>
  <c r="V66" i="16" s="1"/>
  <c r="W66" i="16" s="1"/>
  <c r="U69" i="16"/>
  <c r="V69" i="16" s="1"/>
  <c r="W69" i="16" s="1"/>
  <c r="U32" i="16"/>
  <c r="V32" i="16" s="1"/>
  <c r="W32" i="16" s="1"/>
  <c r="U38" i="16"/>
  <c r="V38" i="16" s="1"/>
  <c r="W38" i="16" s="1"/>
  <c r="U41" i="16"/>
  <c r="V41" i="16" s="1"/>
  <c r="W41" i="16" s="1"/>
  <c r="U36" i="16"/>
  <c r="V36" i="16" s="1"/>
  <c r="W36" i="16" s="1"/>
  <c r="U35" i="16"/>
  <c r="V35" i="16" s="1"/>
  <c r="W35" i="16" s="1"/>
  <c r="U43" i="16"/>
  <c r="V43" i="16" s="1"/>
  <c r="W43" i="16" s="1"/>
  <c r="U92" i="16"/>
  <c r="V92" i="16" s="1"/>
  <c r="W92" i="16" s="1"/>
  <c r="U46" i="16"/>
  <c r="V46" i="16" s="1"/>
  <c r="W46" i="16" s="1"/>
  <c r="U47" i="16"/>
  <c r="V47" i="16" s="1"/>
  <c r="W47" i="16" s="1"/>
  <c r="U51" i="16"/>
  <c r="V51" i="16" s="1"/>
  <c r="W51" i="16" s="1"/>
  <c r="U54" i="16"/>
  <c r="V54" i="16" s="1"/>
  <c r="W54" i="16" s="1"/>
  <c r="U56" i="16"/>
  <c r="V56" i="16" s="1"/>
  <c r="W56" i="16" s="1"/>
  <c r="U57" i="16"/>
  <c r="V57" i="16" s="1"/>
  <c r="W57" i="16" s="1"/>
  <c r="U61" i="16"/>
  <c r="V61" i="16" s="1"/>
  <c r="W61" i="16" s="1"/>
  <c r="U62" i="16"/>
  <c r="V62" i="16" s="1"/>
  <c r="W62" i="16" s="1"/>
  <c r="U52" i="16"/>
  <c r="V52" i="16" s="1"/>
  <c r="W52" i="16" s="1"/>
  <c r="U48" i="16"/>
  <c r="V48" i="16" s="1"/>
  <c r="W48" i="16" s="1"/>
  <c r="U83" i="16"/>
  <c r="V83" i="16" s="1"/>
  <c r="W83" i="16" s="1"/>
  <c r="U78" i="16"/>
  <c r="V78" i="16" s="1"/>
  <c r="W78" i="16" s="1"/>
  <c r="U80" i="16"/>
  <c r="V80" i="16" s="1"/>
  <c r="W80" i="16" s="1"/>
  <c r="U94" i="16"/>
  <c r="V94" i="16" s="1"/>
  <c r="W94" i="16" s="1"/>
  <c r="U95" i="16"/>
  <c r="V95" i="16" s="1"/>
  <c r="W95" i="16" s="1"/>
  <c r="U89" i="16"/>
  <c r="V89" i="16" s="1"/>
  <c r="W89" i="16" s="1"/>
  <c r="U91" i="16"/>
  <c r="V91" i="16" s="1"/>
  <c r="W91" i="16" s="1"/>
  <c r="U99" i="16"/>
  <c r="V99" i="16" s="1"/>
  <c r="W99" i="16" s="1"/>
  <c r="U103" i="16"/>
  <c r="V103" i="16" s="1"/>
  <c r="W103" i="16" s="1"/>
  <c r="U100" i="16"/>
  <c r="V100" i="16" s="1"/>
  <c r="W100" i="16" s="1"/>
  <c r="U104" i="16"/>
  <c r="V104" i="16" s="1"/>
  <c r="W104" i="16" s="1"/>
  <c r="U107" i="16"/>
  <c r="V107" i="16" s="1"/>
  <c r="W107" i="16" s="1"/>
  <c r="U111" i="16"/>
  <c r="V111" i="16" s="1"/>
  <c r="W111" i="16" s="1"/>
  <c r="U110" i="16"/>
  <c r="V110" i="16" s="1"/>
  <c r="W110" i="16" s="1"/>
  <c r="U114" i="16"/>
  <c r="V114" i="16" s="1"/>
  <c r="W114" i="16" s="1"/>
  <c r="U117" i="16"/>
  <c r="V117" i="16" s="1"/>
  <c r="W117" i="16" s="1"/>
  <c r="U65" i="16"/>
  <c r="V65" i="16" s="1"/>
  <c r="W65" i="16" s="1"/>
  <c r="U26" i="16"/>
  <c r="V26" i="16" s="1"/>
  <c r="W26" i="16" s="1"/>
  <c r="U21" i="16"/>
  <c r="V21" i="16" s="1"/>
  <c r="W21" i="16" s="1"/>
  <c r="U25" i="16"/>
  <c r="V25" i="16" s="1"/>
  <c r="W25" i="16" s="1"/>
  <c r="U19" i="16"/>
  <c r="V19" i="16" s="1"/>
  <c r="W19" i="16" s="1"/>
  <c r="U18" i="16"/>
  <c r="V18" i="16" s="1"/>
  <c r="W18" i="16" s="1"/>
  <c r="U64" i="16"/>
  <c r="V64" i="16" s="1"/>
  <c r="W64" i="16" s="1"/>
  <c r="U68" i="16"/>
  <c r="V68" i="16" s="1"/>
  <c r="W68" i="16" s="1"/>
  <c r="U67" i="16"/>
  <c r="V67" i="16" s="1"/>
  <c r="W67" i="16" s="1"/>
  <c r="V14" i="16" l="1"/>
  <c r="W14" i="16" s="1"/>
  <c r="W119" i="16"/>
  <c r="X119" i="16" s="1"/>
  <c r="U121" i="16"/>
  <c r="X110" i="16" l="1"/>
  <c r="X108" i="16"/>
  <c r="X105" i="16"/>
  <c r="X103" i="16"/>
  <c r="X100" i="16"/>
  <c r="X97" i="16"/>
  <c r="X95" i="16"/>
  <c r="X92" i="16"/>
  <c r="X89" i="16"/>
  <c r="X87" i="16"/>
  <c r="X82" i="16"/>
  <c r="X80" i="16"/>
  <c r="X73" i="16"/>
  <c r="X70" i="16"/>
  <c r="X65" i="16"/>
  <c r="X63" i="16"/>
  <c r="X59" i="16"/>
  <c r="X56" i="16"/>
  <c r="X53" i="16"/>
  <c r="X52" i="16"/>
  <c r="X51" i="16"/>
  <c r="X49" i="16"/>
  <c r="X47" i="16"/>
  <c r="X46" i="16"/>
  <c r="X42" i="16"/>
  <c r="X41" i="16"/>
  <c r="X38" i="16"/>
  <c r="X36" i="16"/>
  <c r="X34" i="16"/>
  <c r="X32" i="16"/>
  <c r="X31" i="16"/>
  <c r="X27" i="16"/>
  <c r="X25" i="16"/>
  <c r="X22" i="16"/>
  <c r="X20" i="16"/>
  <c r="X19" i="16"/>
  <c r="X17" i="16"/>
  <c r="X14" i="16"/>
  <c r="X12" i="16"/>
  <c r="X11" i="16"/>
  <c r="X9" i="16"/>
  <c r="X6" i="16"/>
  <c r="X113" i="16"/>
  <c r="X68" i="16"/>
  <c r="X61" i="16"/>
  <c r="X54" i="16"/>
  <c r="X43" i="16"/>
  <c r="X37" i="16"/>
  <c r="X30" i="16"/>
  <c r="X23" i="16"/>
  <c r="X10" i="16"/>
  <c r="X7" i="16"/>
  <c r="X16" i="16" l="1"/>
  <c r="X35" i="16"/>
  <c r="X55" i="16"/>
  <c r="X67" i="16"/>
  <c r="X72" i="16"/>
  <c r="X79" i="16"/>
  <c r="X93" i="16"/>
  <c r="X102" i="16"/>
  <c r="X104" i="16"/>
  <c r="X112" i="16"/>
  <c r="X116" i="16"/>
  <c r="X117" i="16"/>
  <c r="X76" i="16"/>
  <c r="X83" i="16"/>
  <c r="X90" i="16"/>
  <c r="X13" i="16"/>
  <c r="X21" i="16"/>
  <c r="X29" i="16"/>
  <c r="X33" i="16"/>
  <c r="X44" i="16"/>
  <c r="X48" i="16"/>
  <c r="X58" i="16"/>
  <c r="X26" i="16"/>
  <c r="X62" i="16"/>
  <c r="X64" i="16"/>
  <c r="X69" i="16"/>
  <c r="X77" i="16"/>
  <c r="X84" i="16"/>
  <c r="X86" i="16"/>
  <c r="X91" i="16"/>
  <c r="X94" i="16"/>
  <c r="X96" i="16"/>
  <c r="X99" i="16"/>
  <c r="X101" i="16"/>
  <c r="X109" i="16"/>
  <c r="X15" i="16"/>
  <c r="X18" i="16"/>
  <c r="X28" i="16"/>
  <c r="X39" i="16"/>
  <c r="X45" i="16"/>
  <c r="X60" i="16"/>
  <c r="X71" i="16"/>
  <c r="X78" i="16"/>
  <c r="X85" i="16"/>
  <c r="X98" i="16"/>
  <c r="X111" i="16"/>
  <c r="X115" i="16"/>
  <c r="X24" i="16"/>
  <c r="X40" i="16"/>
  <c r="X50" i="16"/>
  <c r="X57" i="16"/>
  <c r="X66" i="16"/>
  <c r="X74" i="16"/>
  <c r="X75" i="16"/>
  <c r="X81" i="16"/>
  <c r="X88" i="16"/>
  <c r="X107" i="16"/>
  <c r="X114" i="16"/>
  <c r="X106" i="16"/>
  <c r="X8" i="16" l="1"/>
  <c r="X5" i="16" l="1"/>
  <c r="J115" i="16" l="1"/>
  <c r="K115" i="16" s="1"/>
  <c r="J69" i="16"/>
  <c r="K69" i="16" s="1"/>
  <c r="J8" i="16"/>
  <c r="K8" i="16" s="1"/>
  <c r="J12" i="16"/>
  <c r="K12" i="16" s="1"/>
  <c r="J16" i="16"/>
  <c r="K16" i="16" s="1"/>
  <c r="J20" i="16"/>
  <c r="K20" i="16" s="1"/>
  <c r="J28" i="16"/>
  <c r="K28" i="16" s="1"/>
  <c r="J32" i="16"/>
  <c r="K32" i="16" s="1"/>
  <c r="J45" i="16"/>
  <c r="K45" i="16" s="1"/>
  <c r="J49" i="16"/>
  <c r="K49" i="16" s="1"/>
  <c r="J53" i="16"/>
  <c r="K53" i="16" s="1"/>
  <c r="J78" i="16"/>
  <c r="K78" i="16" s="1"/>
  <c r="J95" i="16"/>
  <c r="K95" i="16" s="1"/>
  <c r="J97" i="16"/>
  <c r="K97" i="16" s="1"/>
  <c r="J107" i="16"/>
  <c r="K107" i="16" s="1"/>
  <c r="J18" i="16"/>
  <c r="K18" i="16" s="1"/>
  <c r="J85" i="16"/>
  <c r="K85" i="16" s="1"/>
  <c r="J30" i="16"/>
  <c r="K30" i="16" s="1"/>
  <c r="J43" i="16"/>
  <c r="K43" i="16" s="1"/>
  <c r="J93" i="16"/>
  <c r="K93" i="16" s="1"/>
  <c r="J6" i="16"/>
  <c r="K6" i="16" s="1"/>
  <c r="J23" i="16"/>
  <c r="K23" i="16" s="1"/>
  <c r="J75" i="16"/>
  <c r="J101" i="16"/>
  <c r="K101" i="16" s="1"/>
  <c r="J10" i="16"/>
  <c r="K10" i="16" s="1"/>
  <c r="J15" i="16"/>
  <c r="K15" i="16" s="1"/>
  <c r="J24" i="16"/>
  <c r="K24" i="16" s="1"/>
  <c r="J26" i="16"/>
  <c r="K26" i="16" s="1"/>
  <c r="J34" i="16"/>
  <c r="K34" i="16" s="1"/>
  <c r="J47" i="16"/>
  <c r="K47" i="16" s="1"/>
  <c r="J55" i="16"/>
  <c r="K55" i="16" s="1"/>
  <c r="J64" i="16"/>
  <c r="K64" i="16" s="1"/>
  <c r="J65" i="16"/>
  <c r="K65" i="16" s="1"/>
  <c r="J82" i="16"/>
  <c r="K82" i="16" s="1"/>
  <c r="J108" i="16"/>
  <c r="K108" i="16" s="1"/>
  <c r="J116" i="16"/>
  <c r="J7" i="16"/>
  <c r="K7" i="16" s="1"/>
  <c r="J14" i="16"/>
  <c r="K14" i="16" s="1"/>
  <c r="J19" i="16"/>
  <c r="K19" i="16" s="1"/>
  <c r="J31" i="16"/>
  <c r="K31" i="16" s="1"/>
  <c r="J36" i="16"/>
  <c r="K36" i="16" s="1"/>
  <c r="J40" i="16"/>
  <c r="K40" i="16" s="1"/>
  <c r="J56" i="16"/>
  <c r="K56" i="16" s="1"/>
  <c r="J60" i="16"/>
  <c r="K60" i="16" s="1"/>
  <c r="J67" i="16"/>
  <c r="K67" i="16" s="1"/>
  <c r="J73" i="16"/>
  <c r="K73" i="16" s="1"/>
  <c r="J84" i="16"/>
  <c r="K84" i="16" s="1"/>
  <c r="J80" i="16"/>
  <c r="K80" i="16" s="1"/>
  <c r="J11" i="16"/>
  <c r="K11" i="16" s="1"/>
  <c r="J22" i="16"/>
  <c r="K22" i="16" s="1"/>
  <c r="J27" i="16"/>
  <c r="K27" i="16" s="1"/>
  <c r="J38" i="16"/>
  <c r="K38" i="16" s="1"/>
  <c r="J51" i="16"/>
  <c r="K51" i="16" s="1"/>
  <c r="J58" i="16"/>
  <c r="K58" i="16" s="1"/>
  <c r="J63" i="16"/>
  <c r="K63" i="16" s="1"/>
  <c r="J111" i="16"/>
  <c r="K111" i="16" s="1"/>
  <c r="J33" i="16"/>
  <c r="K33" i="16" s="1"/>
  <c r="J48" i="16"/>
  <c r="K48" i="16" s="1"/>
  <c r="J119" i="16"/>
  <c r="K119" i="16" s="1"/>
  <c r="J9" i="16"/>
  <c r="K9" i="16" s="1"/>
  <c r="J13" i="16"/>
  <c r="K13" i="16" s="1"/>
  <c r="J17" i="16"/>
  <c r="K17" i="16" s="1"/>
  <c r="J21" i="16"/>
  <c r="K21" i="16" s="1"/>
  <c r="J25" i="16"/>
  <c r="K25" i="16" s="1"/>
  <c r="J29" i="16"/>
  <c r="K29" i="16" s="1"/>
  <c r="J42" i="16"/>
  <c r="K42" i="16" s="1"/>
  <c r="J44" i="16"/>
  <c r="K44" i="16" s="1"/>
  <c r="J59" i="16"/>
  <c r="K59" i="16" s="1"/>
  <c r="J61" i="16"/>
  <c r="K61" i="16" s="1"/>
  <c r="J81" i="16"/>
  <c r="K81" i="16" s="1"/>
  <c r="J83" i="16"/>
  <c r="K83" i="16" s="1"/>
  <c r="J89" i="16"/>
  <c r="K89" i="16" s="1"/>
  <c r="J79" i="16"/>
  <c r="K79" i="16" s="1"/>
  <c r="J92" i="16"/>
  <c r="K92" i="16" s="1"/>
  <c r="J103" i="16"/>
  <c r="K103" i="16" s="1"/>
  <c r="J106" i="16"/>
  <c r="J109" i="16"/>
  <c r="K109" i="16" s="1"/>
  <c r="J114" i="16"/>
  <c r="J117" i="16"/>
  <c r="K117" i="16" s="1"/>
  <c r="J46" i="16"/>
  <c r="K46" i="16" s="1"/>
  <c r="J74" i="16"/>
  <c r="K74" i="16" s="1"/>
  <c r="J110" i="16"/>
  <c r="K110" i="16" s="1"/>
  <c r="J39" i="16"/>
  <c r="J41" i="16"/>
  <c r="K41" i="16" s="1"/>
  <c r="J54" i="16"/>
  <c r="K54" i="16" s="1"/>
  <c r="J57" i="16"/>
  <c r="K57" i="16" s="1"/>
  <c r="J70" i="16"/>
  <c r="K70" i="16" s="1"/>
  <c r="J71" i="16"/>
  <c r="K71" i="16" s="1"/>
  <c r="J72" i="16"/>
  <c r="K72" i="16" s="1"/>
  <c r="J86" i="16"/>
  <c r="K86" i="16" s="1"/>
  <c r="J88" i="16"/>
  <c r="K88" i="16" s="1"/>
  <c r="J90" i="16"/>
  <c r="K90" i="16" s="1"/>
  <c r="J91" i="16"/>
  <c r="K91" i="16" s="1"/>
  <c r="J99" i="16"/>
  <c r="K99" i="16" s="1"/>
  <c r="J102" i="16"/>
  <c r="K102" i="16" s="1"/>
  <c r="J104" i="16"/>
  <c r="K104" i="16" s="1"/>
  <c r="J105" i="16"/>
  <c r="K105" i="16" s="1"/>
  <c r="J112" i="16"/>
  <c r="K112" i="16" s="1"/>
  <c r="J113" i="16"/>
  <c r="K113" i="16" s="1"/>
  <c r="J62" i="16"/>
  <c r="K62" i="16" s="1"/>
  <c r="J76" i="16"/>
  <c r="K76" i="16" s="1"/>
  <c r="J94" i="16"/>
  <c r="K94" i="16" s="1"/>
  <c r="J96" i="16"/>
  <c r="K96" i="16" s="1"/>
  <c r="J35" i="16"/>
  <c r="K35" i="16" s="1"/>
  <c r="J37" i="16"/>
  <c r="K37" i="16" s="1"/>
  <c r="J50" i="16"/>
  <c r="K50" i="16" s="1"/>
  <c r="J52" i="16"/>
  <c r="K52" i="16" s="1"/>
  <c r="J66" i="16"/>
  <c r="J68" i="16"/>
  <c r="K68" i="16" s="1"/>
  <c r="J77" i="16"/>
  <c r="K77" i="16" s="1"/>
  <c r="J87" i="16"/>
  <c r="K87" i="16" s="1"/>
  <c r="J98" i="16"/>
  <c r="J100" i="16"/>
  <c r="K100" i="16" s="1"/>
  <c r="J118" i="16"/>
  <c r="K118" i="16" s="1"/>
  <c r="K98" i="16" l="1"/>
  <c r="Y98" i="16" s="1"/>
  <c r="K66" i="16"/>
  <c r="Y66" i="16" s="1"/>
  <c r="K116" i="16"/>
  <c r="Y116" i="16" s="1"/>
  <c r="K106" i="16"/>
  <c r="Y106" i="16" s="1"/>
  <c r="K39" i="16"/>
  <c r="Y39" i="16" s="1"/>
  <c r="K75" i="16"/>
  <c r="Y75" i="16" s="1"/>
  <c r="K114" i="16"/>
  <c r="Y114" i="16" s="1"/>
  <c r="Y100" i="16"/>
  <c r="AC100" i="16" s="1"/>
  <c r="Y76" i="16"/>
  <c r="AD76" i="16" s="1"/>
  <c r="Y91" i="16"/>
  <c r="AD91" i="16" s="1"/>
  <c r="Y54" i="16"/>
  <c r="AE54" i="16" s="1"/>
  <c r="Y79" i="16"/>
  <c r="AE79" i="16" s="1"/>
  <c r="Y29" i="16"/>
  <c r="AC29" i="16" s="1"/>
  <c r="Y33" i="16"/>
  <c r="AC33" i="16" s="1"/>
  <c r="Y22" i="16"/>
  <c r="AD22" i="16" s="1"/>
  <c r="Y40" i="16"/>
  <c r="AC40" i="16" s="1"/>
  <c r="Y82" i="16"/>
  <c r="AE82" i="16" s="1"/>
  <c r="Y93" i="16"/>
  <c r="AE93" i="16" s="1"/>
  <c r="Y35" i="16"/>
  <c r="AE35" i="16" s="1"/>
  <c r="Y62" i="16"/>
  <c r="AC62" i="16" s="1"/>
  <c r="Y104" i="16"/>
  <c r="AE104" i="16" s="1"/>
  <c r="Y90" i="16"/>
  <c r="AC90" i="16" s="1"/>
  <c r="Y71" i="16"/>
  <c r="AD71" i="16" s="1"/>
  <c r="Y41" i="16"/>
  <c r="AE41" i="16" s="1"/>
  <c r="Y46" i="16"/>
  <c r="AC46" i="16" s="1"/>
  <c r="Y89" i="16"/>
  <c r="AC89" i="16" s="1"/>
  <c r="Y59" i="16"/>
  <c r="AE59" i="16" s="1"/>
  <c r="Y25" i="16"/>
  <c r="AC25" i="16" s="1"/>
  <c r="Y9" i="16"/>
  <c r="AD9" i="16" s="1"/>
  <c r="Y111" i="16"/>
  <c r="AD111" i="16" s="1"/>
  <c r="Y11" i="16"/>
  <c r="AD11" i="16" s="1"/>
  <c r="Y67" i="16"/>
  <c r="AD67" i="16" s="1"/>
  <c r="Y36" i="16"/>
  <c r="AE36" i="16" s="1"/>
  <c r="Y7" i="16"/>
  <c r="AC7" i="16" s="1"/>
  <c r="Y65" i="16"/>
  <c r="AD65" i="16" s="1"/>
  <c r="Y34" i="16"/>
  <c r="AD34" i="16" s="1"/>
  <c r="Y10" i="16"/>
  <c r="AC10" i="16" s="1"/>
  <c r="Y43" i="16"/>
  <c r="AD43" i="16" s="1"/>
  <c r="Y107" i="16"/>
  <c r="AC107" i="16" s="1"/>
  <c r="Y53" i="16"/>
  <c r="AE53" i="16" s="1"/>
  <c r="Y28" i="16"/>
  <c r="AE28" i="16" s="1"/>
  <c r="Y8" i="16"/>
  <c r="AE8" i="16" s="1"/>
  <c r="Y37" i="16"/>
  <c r="AE37" i="16" s="1"/>
  <c r="Y105" i="16"/>
  <c r="AC105" i="16" s="1"/>
  <c r="Y72" i="16"/>
  <c r="AC72" i="16" s="1"/>
  <c r="Y109" i="16"/>
  <c r="AC109" i="16" s="1"/>
  <c r="Y61" i="16"/>
  <c r="AC61" i="16" s="1"/>
  <c r="Y13" i="16"/>
  <c r="AE13" i="16" s="1"/>
  <c r="Y51" i="16"/>
  <c r="AE51" i="16" s="1"/>
  <c r="Y73" i="16"/>
  <c r="AE73" i="16" s="1"/>
  <c r="Y14" i="16"/>
  <c r="AE14" i="16" s="1"/>
  <c r="Y47" i="16"/>
  <c r="AC47" i="16" s="1"/>
  <c r="Y101" i="16"/>
  <c r="AE101" i="16" s="1"/>
  <c r="Y18" i="16"/>
  <c r="AC18" i="16" s="1"/>
  <c r="Y78" i="16"/>
  <c r="AD78" i="16" s="1"/>
  <c r="Y32" i="16"/>
  <c r="AC32" i="16" s="1"/>
  <c r="Y12" i="16"/>
  <c r="AE12" i="16" s="1"/>
  <c r="Y87" i="16"/>
  <c r="AC87" i="16" s="1"/>
  <c r="Y96" i="16"/>
  <c r="AC96" i="16" s="1"/>
  <c r="Y113" i="16"/>
  <c r="AE113" i="16" s="1"/>
  <c r="Y102" i="16"/>
  <c r="AC102" i="16" s="1"/>
  <c r="Y88" i="16"/>
  <c r="AD88" i="16" s="1"/>
  <c r="Y70" i="16"/>
  <c r="AD70" i="16" s="1"/>
  <c r="Y117" i="16"/>
  <c r="AD117" i="16" s="1"/>
  <c r="Y103" i="16"/>
  <c r="AC103" i="16" s="1"/>
  <c r="Y83" i="16"/>
  <c r="AC83" i="16" s="1"/>
  <c r="Y44" i="16"/>
  <c r="AE44" i="16" s="1"/>
  <c r="Y21" i="16"/>
  <c r="AE21" i="16" s="1"/>
  <c r="Y119" i="16"/>
  <c r="AD119" i="16" s="1"/>
  <c r="Y63" i="16"/>
  <c r="AD63" i="16" s="1"/>
  <c r="Y38" i="16"/>
  <c r="AE38" i="16" s="1"/>
  <c r="Y80" i="16"/>
  <c r="AE80" i="16" s="1"/>
  <c r="Y60" i="16"/>
  <c r="AC60" i="16" s="1"/>
  <c r="Y31" i="16"/>
  <c r="AC31" i="16" s="1"/>
  <c r="Y64" i="16"/>
  <c r="AC64" i="16" s="1"/>
  <c r="Y26" i="16"/>
  <c r="AC26" i="16" s="1"/>
  <c r="Y23" i="16"/>
  <c r="AD23" i="16" s="1"/>
  <c r="Y30" i="16"/>
  <c r="AD30" i="16" s="1"/>
  <c r="Y97" i="16"/>
  <c r="AE97" i="16" s="1"/>
  <c r="Y49" i="16"/>
  <c r="AE49" i="16" s="1"/>
  <c r="Y20" i="16"/>
  <c r="AC20" i="16" s="1"/>
  <c r="Y69" i="16"/>
  <c r="AD69" i="16" s="1"/>
  <c r="Y68" i="16"/>
  <c r="AE68" i="16" s="1"/>
  <c r="Y74" i="16"/>
  <c r="AE74" i="16" s="1"/>
  <c r="Y15" i="16"/>
  <c r="AD15" i="16" s="1"/>
  <c r="Y52" i="16"/>
  <c r="AD52" i="16" s="1"/>
  <c r="Y118" i="16"/>
  <c r="AC118" i="16" s="1"/>
  <c r="Y77" i="16"/>
  <c r="AD77" i="16" s="1"/>
  <c r="Y50" i="16"/>
  <c r="AD50" i="16" s="1"/>
  <c r="Y94" i="16"/>
  <c r="AD94" i="16" s="1"/>
  <c r="Y112" i="16"/>
  <c r="AC112" i="16" s="1"/>
  <c r="Y99" i="16"/>
  <c r="AD99" i="16" s="1"/>
  <c r="Y86" i="16"/>
  <c r="AC86" i="16" s="1"/>
  <c r="Y57" i="16"/>
  <c r="AC57" i="16" s="1"/>
  <c r="Y110" i="16"/>
  <c r="AC110" i="16" s="1"/>
  <c r="Y92" i="16"/>
  <c r="AC92" i="16" s="1"/>
  <c r="Y81" i="16"/>
  <c r="AC81" i="16" s="1"/>
  <c r="Y42" i="16"/>
  <c r="AC42" i="16" s="1"/>
  <c r="Y17" i="16"/>
  <c r="AE17" i="16" s="1"/>
  <c r="Y48" i="16"/>
  <c r="AD48" i="16" s="1"/>
  <c r="Y58" i="16"/>
  <c r="AD58" i="16" s="1"/>
  <c r="Y27" i="16"/>
  <c r="AE27" i="16" s="1"/>
  <c r="Y84" i="16"/>
  <c r="AC84" i="16" s="1"/>
  <c r="Y56" i="16"/>
  <c r="AE56" i="16" s="1"/>
  <c r="Y19" i="16"/>
  <c r="AD19" i="16" s="1"/>
  <c r="Y108" i="16"/>
  <c r="AC108" i="16" s="1"/>
  <c r="Y55" i="16"/>
  <c r="AC55" i="16" s="1"/>
  <c r="Y24" i="16"/>
  <c r="AD24" i="16" s="1"/>
  <c r="Y6" i="16"/>
  <c r="Y85" i="16"/>
  <c r="AE85" i="16" s="1"/>
  <c r="Y95" i="16"/>
  <c r="AD95" i="16" s="1"/>
  <c r="Y45" i="16"/>
  <c r="AC45" i="16" s="1"/>
  <c r="Y16" i="16"/>
  <c r="AD16" i="16" s="1"/>
  <c r="Y115" i="16"/>
  <c r="AD115" i="16" s="1"/>
  <c r="AD41" i="16" l="1"/>
  <c r="AD79" i="16"/>
  <c r="AE100" i="16"/>
  <c r="AD62" i="16"/>
  <c r="AC13" i="16"/>
  <c r="AC53" i="16"/>
  <c r="AE67" i="16"/>
  <c r="AC34" i="16"/>
  <c r="AC106" i="16"/>
  <c r="AD106" i="16"/>
  <c r="AE106" i="16"/>
  <c r="AC114" i="16"/>
  <c r="AF114" i="16" s="1"/>
  <c r="AE114" i="16"/>
  <c r="AD114" i="16"/>
  <c r="AD116" i="16"/>
  <c r="AE116" i="16"/>
  <c r="AC116" i="16"/>
  <c r="AE75" i="16"/>
  <c r="AC75" i="16"/>
  <c r="AC66" i="16"/>
  <c r="AF66" i="16" s="1"/>
  <c r="AE66" i="16"/>
  <c r="AD66" i="16"/>
  <c r="AE39" i="16"/>
  <c r="AC39" i="16"/>
  <c r="AF39" i="16" s="1"/>
  <c r="AD39" i="16"/>
  <c r="AD98" i="16"/>
  <c r="AE98" i="16"/>
  <c r="AC98" i="16"/>
  <c r="AE46" i="16"/>
  <c r="AD75" i="16"/>
  <c r="AD21" i="16"/>
  <c r="AC67" i="16"/>
  <c r="AF67" i="16" s="1"/>
  <c r="AE76" i="16"/>
  <c r="AE32" i="16"/>
  <c r="AD100" i="16"/>
  <c r="AC82" i="16"/>
  <c r="AF82" i="16" s="1"/>
  <c r="AD46" i="16"/>
  <c r="AF46" i="16" s="1"/>
  <c r="AD29" i="16"/>
  <c r="AD25" i="16"/>
  <c r="AD53" i="16"/>
  <c r="AD82" i="16"/>
  <c r="AD104" i="16"/>
  <c r="AD110" i="16"/>
  <c r="AD47" i="16"/>
  <c r="AD113" i="16"/>
  <c r="AD105" i="16"/>
  <c r="AC11" i="16"/>
  <c r="AC38" i="16"/>
  <c r="AD107" i="16"/>
  <c r="AD17" i="16"/>
  <c r="AE112" i="16"/>
  <c r="AC65" i="16"/>
  <c r="AC21" i="16"/>
  <c r="AF21" i="16" s="1"/>
  <c r="AC78" i="16"/>
  <c r="AC80" i="16"/>
  <c r="AC68" i="16"/>
  <c r="AD96" i="16"/>
  <c r="AE65" i="16"/>
  <c r="AE110" i="16"/>
  <c r="AE107" i="16"/>
  <c r="AE11" i="16"/>
  <c r="AD27" i="16"/>
  <c r="AD68" i="16"/>
  <c r="AD55" i="16"/>
  <c r="AD84" i="16"/>
  <c r="AE115" i="16"/>
  <c r="AC17" i="16"/>
  <c r="AE84" i="16"/>
  <c r="AD112" i="16"/>
  <c r="AF112" i="16" s="1"/>
  <c r="AE55" i="16"/>
  <c r="AD6" i="16"/>
  <c r="AC6" i="16"/>
  <c r="AE61" i="16"/>
  <c r="AD44" i="16"/>
  <c r="AE96" i="16"/>
  <c r="AD14" i="16"/>
  <c r="AC44" i="16"/>
  <c r="AD108" i="16"/>
  <c r="AC70" i="16"/>
  <c r="AE30" i="16"/>
  <c r="AC14" i="16"/>
  <c r="AE78" i="16"/>
  <c r="AF78" i="16" s="1"/>
  <c r="AD61" i="16"/>
  <c r="AE94" i="16"/>
  <c r="AC69" i="16"/>
  <c r="AD118" i="16"/>
  <c r="AE57" i="16"/>
  <c r="AD28" i="16"/>
  <c r="AD85" i="16"/>
  <c r="AD13" i="16"/>
  <c r="AE29" i="16"/>
  <c r="AE117" i="16"/>
  <c r="AC104" i="16"/>
  <c r="AC113" i="16"/>
  <c r="AD26" i="16"/>
  <c r="AC76" i="16"/>
  <c r="AD32" i="16"/>
  <c r="AC9" i="16"/>
  <c r="AE105" i="16"/>
  <c r="AC97" i="16"/>
  <c r="AE34" i="16"/>
  <c r="AC85" i="16"/>
  <c r="AE47" i="16"/>
  <c r="AD38" i="16"/>
  <c r="AF38" i="16" s="1"/>
  <c r="AC117" i="16"/>
  <c r="AE26" i="16"/>
  <c r="AE108" i="16"/>
  <c r="AD37" i="16"/>
  <c r="AC115" i="16"/>
  <c r="AD80" i="16"/>
  <c r="AE9" i="16"/>
  <c r="AC41" i="16"/>
  <c r="AF41" i="16" s="1"/>
  <c r="AD97" i="16"/>
  <c r="AD64" i="16"/>
  <c r="AE40" i="16"/>
  <c r="AE102" i="16"/>
  <c r="AC52" i="16"/>
  <c r="AE118" i="16"/>
  <c r="AF118" i="16" s="1"/>
  <c r="AC93" i="16"/>
  <c r="AD36" i="16"/>
  <c r="AE111" i="16"/>
  <c r="AE10" i="16"/>
  <c r="AD92" i="16"/>
  <c r="AD89" i="16"/>
  <c r="AC36" i="16"/>
  <c r="AE33" i="16"/>
  <c r="AC77" i="16"/>
  <c r="AD60" i="16"/>
  <c r="AE119" i="16"/>
  <c r="AD10" i="16"/>
  <c r="AF10" i="16" s="1"/>
  <c r="AE90" i="16"/>
  <c r="AD72" i="16"/>
  <c r="AD12" i="16"/>
  <c r="AD93" i="16"/>
  <c r="AD90" i="16"/>
  <c r="AC12" i="16"/>
  <c r="AD101" i="16"/>
  <c r="AE103" i="16"/>
  <c r="AD74" i="16"/>
  <c r="AD42" i="16"/>
  <c r="AE42" i="16"/>
  <c r="AE16" i="16"/>
  <c r="AC28" i="16"/>
  <c r="AE48" i="16"/>
  <c r="AE72" i="16"/>
  <c r="AE89" i="16"/>
  <c r="AC49" i="16"/>
  <c r="AD33" i="16"/>
  <c r="AC91" i="16"/>
  <c r="AE24" i="16"/>
  <c r="AC101" i="16"/>
  <c r="AC99" i="16"/>
  <c r="AE95" i="16"/>
  <c r="AD51" i="16"/>
  <c r="AE91" i="16"/>
  <c r="AC24" i="16"/>
  <c r="AC48" i="16"/>
  <c r="AE70" i="16"/>
  <c r="AD49" i="16"/>
  <c r="AF49" i="16" s="1"/>
  <c r="AE6" i="16"/>
  <c r="AC56" i="16"/>
  <c r="AC27" i="16"/>
  <c r="AF27" i="16" s="1"/>
  <c r="AE25" i="16"/>
  <c r="AF25" i="16" s="1"/>
  <c r="AC74" i="16"/>
  <c r="AD57" i="16"/>
  <c r="AF57" i="16" s="1"/>
  <c r="AC30" i="16"/>
  <c r="AE64" i="16"/>
  <c r="AD40" i="16"/>
  <c r="AE60" i="16"/>
  <c r="AC51" i="16"/>
  <c r="AF51" i="16" s="1"/>
  <c r="AC119" i="16"/>
  <c r="AC79" i="16"/>
  <c r="AF79" i="16" s="1"/>
  <c r="AD103" i="16"/>
  <c r="AD102" i="16"/>
  <c r="AE62" i="16"/>
  <c r="AE52" i="16"/>
  <c r="AC94" i="16"/>
  <c r="AE69" i="16"/>
  <c r="AE99" i="16"/>
  <c r="AC37" i="16"/>
  <c r="AC95" i="16"/>
  <c r="AF95" i="16" s="1"/>
  <c r="AE77" i="16"/>
  <c r="AC111" i="16"/>
  <c r="AE45" i="16"/>
  <c r="AE58" i="16"/>
  <c r="AC35" i="16"/>
  <c r="AE15" i="16"/>
  <c r="AE22" i="16"/>
  <c r="AD73" i="16"/>
  <c r="AC59" i="16"/>
  <c r="AC8" i="16"/>
  <c r="AE19" i="16"/>
  <c r="AE20" i="16"/>
  <c r="AE43" i="16"/>
  <c r="AD56" i="16"/>
  <c r="AC23" i="16"/>
  <c r="AD31" i="16"/>
  <c r="AE92" i="16"/>
  <c r="AE87" i="16"/>
  <c r="AE109" i="16"/>
  <c r="AE86" i="16"/>
  <c r="AE50" i="16"/>
  <c r="AD45" i="16"/>
  <c r="AC58" i="16"/>
  <c r="AC54" i="16"/>
  <c r="AE7" i="16"/>
  <c r="AE63" i="16"/>
  <c r="AD109" i="16"/>
  <c r="AE71" i="16"/>
  <c r="AC50" i="16"/>
  <c r="AD20" i="16"/>
  <c r="AC22" i="16"/>
  <c r="AE83" i="16"/>
  <c r="AD8" i="16"/>
  <c r="AE31" i="16"/>
  <c r="AE88" i="16"/>
  <c r="AD54" i="16"/>
  <c r="AD35" i="16"/>
  <c r="AD87" i="16"/>
  <c r="AC15" i="16"/>
  <c r="AD7" i="16"/>
  <c r="AC63" i="16"/>
  <c r="AE81" i="16"/>
  <c r="AC71" i="16"/>
  <c r="AD18" i="16"/>
  <c r="AD83" i="16"/>
  <c r="AE23" i="16"/>
  <c r="AC88" i="16"/>
  <c r="AC43" i="16"/>
  <c r="AC19" i="16"/>
  <c r="AC73" i="16"/>
  <c r="AD81" i="16"/>
  <c r="AD86" i="16"/>
  <c r="AE18" i="16"/>
  <c r="AD59" i="16"/>
  <c r="AC16" i="16"/>
  <c r="K121" i="16"/>
  <c r="K124" i="16" s="1"/>
  <c r="AF100" i="16"/>
  <c r="AF110" i="16"/>
  <c r="J121" i="16"/>
  <c r="AF34" i="16" l="1"/>
  <c r="AF62" i="16"/>
  <c r="AF13" i="16"/>
  <c r="AF75" i="16"/>
  <c r="AF53" i="16"/>
  <c r="AF106" i="16"/>
  <c r="AF104" i="16"/>
  <c r="AF98" i="16"/>
  <c r="AF116" i="16"/>
  <c r="AF32" i="16"/>
  <c r="AF29" i="16"/>
  <c r="AF76" i="16"/>
  <c r="AF84" i="16"/>
  <c r="AF96" i="16"/>
  <c r="AF15" i="16"/>
  <c r="AF68" i="16"/>
  <c r="AF28" i="16"/>
  <c r="AF47" i="16"/>
  <c r="AF102" i="16"/>
  <c r="AF30" i="16"/>
  <c r="AF89" i="16"/>
  <c r="AF113" i="16"/>
  <c r="AF55" i="16"/>
  <c r="AF65" i="16"/>
  <c r="AF105" i="16"/>
  <c r="AF63" i="16"/>
  <c r="AF107" i="16"/>
  <c r="AF45" i="16"/>
  <c r="AF115" i="16"/>
  <c r="AF7" i="16"/>
  <c r="AF103" i="16"/>
  <c r="AF71" i="16"/>
  <c r="AF33" i="16"/>
  <c r="AF12" i="16"/>
  <c r="AF20" i="16"/>
  <c r="AF111" i="16"/>
  <c r="AF17" i="16"/>
  <c r="AF11" i="16"/>
  <c r="AF80" i="16"/>
  <c r="AF70" i="16"/>
  <c r="AF44" i="16"/>
  <c r="AF61" i="16"/>
  <c r="AF9" i="16"/>
  <c r="AF108" i="16"/>
  <c r="AF119" i="16"/>
  <c r="AF36" i="16"/>
  <c r="AF117" i="16"/>
  <c r="AF14" i="16"/>
  <c r="AF69" i="16"/>
  <c r="AF97" i="16"/>
  <c r="AF52" i="16"/>
  <c r="AF42" i="16"/>
  <c r="AF101" i="16"/>
  <c r="AF85" i="16"/>
  <c r="AF94" i="16"/>
  <c r="AF37" i="16"/>
  <c r="AF74" i="16"/>
  <c r="AF26" i="16"/>
  <c r="AF40" i="16"/>
  <c r="AF93" i="16"/>
  <c r="AF64" i="16"/>
  <c r="AF90" i="16"/>
  <c r="AF6" i="16"/>
  <c r="AF60" i="16"/>
  <c r="AF91" i="16"/>
  <c r="AF72" i="16"/>
  <c r="AF92" i="16"/>
  <c r="AF77" i="16"/>
  <c r="AF16" i="16"/>
  <c r="AF24" i="16"/>
  <c r="Y5" i="16"/>
  <c r="AE5" i="16" s="1"/>
  <c r="AE121" i="16" s="1"/>
  <c r="AF86" i="16"/>
  <c r="AF22" i="16"/>
  <c r="AF73" i="16"/>
  <c r="AF58" i="16"/>
  <c r="AF56" i="16"/>
  <c r="AF48" i="16"/>
  <c r="AF50" i="16"/>
  <c r="AF43" i="16"/>
  <c r="AF99" i="16"/>
  <c r="AF87" i="16"/>
  <c r="AF59" i="16"/>
  <c r="AF81" i="16"/>
  <c r="AF88" i="16"/>
  <c r="AF18" i="16"/>
  <c r="AF19" i="16"/>
  <c r="AF35" i="16"/>
  <c r="AF31" i="16"/>
  <c r="AF54" i="16"/>
  <c r="AF8" i="16"/>
  <c r="AF109" i="16"/>
  <c r="AF23" i="16"/>
  <c r="AF83" i="16"/>
  <c r="Y121" i="16" l="1"/>
  <c r="AC5" i="16"/>
  <c r="AC121" i="16" s="1"/>
  <c r="AD5" i="16"/>
  <c r="AD121" i="16" s="1"/>
  <c r="Y124" i="16" l="1"/>
  <c r="AF5" i="16"/>
  <c r="AF121" i="16" s="1"/>
</calcChain>
</file>

<file path=xl/sharedStrings.xml><?xml version="1.0" encoding="utf-8"?>
<sst xmlns="http://schemas.openxmlformats.org/spreadsheetml/2006/main" count="6409" uniqueCount="1970">
  <si>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</si>
  <si>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</si>
  <si>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</si>
  <si>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</si>
  <si>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</si>
  <si>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</si>
  <si>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</si>
  <si>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</si>
  <si>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</si>
  <si>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</si>
  <si>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</si>
  <si>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</si>
  <si>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</si>
  <si>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</si>
  <si>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</si>
  <si>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</si>
  <si>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</si>
  <si>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</si>
  <si>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</si>
  <si>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</si>
  <si>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</si>
  <si>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</si>
  <si>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</si>
  <si>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</si>
  <si>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</si>
  <si>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</si>
  <si>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</si>
  <si>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</si>
  <si>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</si>
  <si>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</si>
  <si>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</si>
  <si>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</si>
  <si>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</si>
  <si>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</si>
  <si>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</si>
  <si>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</si>
  <si>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</si>
  <si>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</si>
  <si>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</si>
  <si>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</si>
  <si>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</si>
  <si>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</si>
  <si>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</si>
  <si>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</si>
  <si>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</si>
  <si>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</si>
  <si>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</si>
  <si>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</si>
  <si>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</si>
  <si>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</si>
  <si>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</si>
  <si>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</si>
  <si>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</si>
  <si>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</si>
  <si>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</si>
  <si>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</si>
  <si>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</si>
  <si>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</si>
  <si>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</si>
  <si>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</si>
  <si>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</si>
  <si>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</si>
  <si>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</si>
  <si>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</si>
  <si>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</si>
  <si>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</si>
  <si>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</si>
  <si>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</si>
  <si>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</si>
  <si>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</si>
  <si>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</si>
  <si>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</si>
  <si>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</si>
  <si>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</si>
  <si>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</si>
  <si>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</si>
  <si>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</si>
  <si>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</si>
  <si>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</si>
  <si>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</si>
  <si>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</si>
  <si>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</si>
  <si>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</si>
  <si>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</si>
  <si>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</si>
  <si>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</si>
  <si>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</si>
  <si>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</si>
  <si>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</si>
  <si>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</si>
  <si>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</si>
  <si>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</si>
  <si>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</si>
  <si>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</si>
  <si>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</si>
  <si>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</si>
  <si>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</si>
  <si>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</si>
  <si>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</si>
  <si>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</si>
  <si>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</si>
  <si>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</si>
  <si>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</si>
  <si>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</si>
  <si>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</si>
  <si>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</si>
  <si>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</si>
  <si>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</si>
  <si>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</si>
  <si>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</si>
  <si>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</si>
  <si>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</si>
  <si>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</si>
  <si>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</si>
  <si>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</si>
  <si>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</si>
  <si>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</si>
  <si>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</si>
  <si>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</si>
  <si>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</si>
  <si>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</si>
  <si>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</si>
  <si>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</si>
  <si>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</si>
  <si>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</si>
  <si>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</si>
  <si>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</si>
  <si>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</si>
  <si>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</si>
  <si>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</si>
  <si>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</si>
  <si>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</si>
  <si>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</si>
  <si>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</si>
  <si>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</si>
  <si>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</si>
  <si>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</si>
  <si>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</si>
  <si>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</si>
  <si>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</si>
  <si>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</si>
  <si>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</si>
  <si>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</si>
  <si>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</si>
  <si>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</si>
  <si>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</si>
  <si>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</si>
  <si>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</si>
  <si>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</si>
  <si>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</si>
  <si>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</si>
  <si>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</si>
  <si>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</si>
  <si>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</si>
  <si>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</si>
  <si>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</si>
  <si>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</si>
  <si>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</si>
  <si>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</si>
  <si>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</si>
  <si>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</si>
  <si>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</si>
  <si>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</si>
  <si>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</si>
  <si>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</si>
  <si>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</si>
  <si>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</si>
  <si>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</si>
  <si>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</si>
  <si>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</si>
  <si>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</si>
  <si>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</si>
  <si>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</si>
  <si>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</si>
  <si>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</si>
  <si>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</si>
  <si>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</si>
  <si>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</si>
  <si>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</si>
  <si>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</si>
  <si>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</si>
  <si>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</si>
  <si>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</si>
  <si>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</si>
  <si>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</si>
  <si>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</si>
  <si>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</si>
  <si>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</si>
  <si>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</si>
  <si>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</si>
  <si>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</si>
  <si>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</si>
  <si>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</si>
  <si>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</si>
  <si>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</si>
  <si>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</si>
  <si>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</si>
  <si>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</si>
  <si>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</si>
  <si>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</si>
  <si>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</si>
  <si>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</si>
  <si>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</si>
  <si>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</si>
  <si>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</si>
  <si>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</si>
  <si>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</si>
  <si>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</si>
  <si>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</si>
  <si>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</si>
  <si>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</si>
  <si>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</si>
  <si>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</si>
  <si>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</si>
  <si>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</si>
  <si>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</si>
  <si>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</si>
  <si>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</si>
  <si>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</si>
  <si>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</si>
  <si>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</si>
  <si>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</si>
  <si>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</si>
  <si>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</si>
  <si>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</si>
  <si>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</si>
  <si>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</si>
  <si>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</si>
  <si>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</si>
  <si>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</si>
  <si>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</si>
  <si>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</si>
  <si>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</si>
  <si>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</si>
  <si>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</si>
  <si>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</si>
  <si>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</si>
  <si>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</si>
  <si>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</si>
  <si>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</si>
  <si>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</si>
  <si>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</si>
  <si>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</si>
  <si>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</si>
  <si>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</si>
  <si>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</si>
  <si>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</si>
  <si>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</si>
  <si>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</si>
  <si>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</si>
  <si>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</si>
  <si>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</si>
  <si>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</si>
  <si>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</si>
  <si>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</si>
  <si>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</si>
  <si>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</si>
  <si>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</si>
  <si>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</si>
  <si>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</si>
  <si>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</si>
  <si>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</si>
  <si>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</si>
  <si>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</si>
  <si>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</si>
  <si>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</si>
  <si>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</si>
  <si>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</si>
  <si>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</si>
  <si>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</si>
  <si>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</si>
  <si>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</si>
  <si>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</si>
  <si>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</si>
  <si>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</si>
  <si>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</si>
  <si>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</si>
  <si>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</si>
  <si>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</si>
  <si>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</si>
  <si>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</si>
  <si>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</si>
  <si>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</si>
  <si>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</si>
  <si>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</si>
  <si>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</si>
  <si>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</si>
  <si>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</si>
  <si>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</si>
  <si>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</si>
  <si>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</si>
  <si>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</si>
  <si>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</si>
  <si>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</si>
  <si>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</si>
  <si>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</si>
  <si>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</si>
  <si>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</si>
  <si>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</si>
  <si>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</si>
  <si>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</si>
  <si>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</si>
  <si>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</si>
  <si>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</si>
  <si>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</si>
  <si>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</si>
  <si>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</si>
  <si>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</si>
  <si>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</si>
  <si>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</si>
  <si>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</si>
  <si>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</si>
  <si>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</si>
  <si>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</si>
  <si>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</si>
  <si>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</si>
  <si>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</si>
  <si>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</si>
  <si>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</si>
  <si>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</si>
  <si>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</si>
  <si>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</si>
  <si>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</si>
  <si>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</si>
  <si>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</si>
  <si>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</si>
  <si>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</si>
  <si>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</si>
  <si>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</si>
  <si>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</si>
  <si>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</si>
  <si>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</si>
  <si>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</si>
  <si>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</si>
  <si>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</si>
  <si>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</si>
  <si>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</si>
  <si>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</si>
  <si>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</si>
  <si>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</si>
  <si>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</si>
  <si>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</si>
  <si>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</si>
  <si>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</si>
  <si>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</si>
  <si>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</si>
  <si>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</si>
  <si>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</si>
  <si>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</si>
  <si>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</si>
  <si>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</si>
  <si>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</si>
  <si>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</si>
  <si>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</si>
  <si>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</si>
  <si>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</si>
  <si>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</si>
  <si>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</si>
  <si>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</si>
  <si>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</si>
  <si>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</si>
  <si>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</si>
  <si>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</si>
  <si>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</si>
  <si>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</si>
  <si>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</si>
  <si>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</si>
  <si>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</si>
  <si>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</si>
  <si>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</si>
  <si>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</si>
  <si>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</si>
  <si>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</si>
  <si>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</si>
  <si>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</si>
  <si>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</si>
  <si>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</si>
  <si>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</si>
  <si>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</si>
  <si>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</si>
  <si>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</si>
  <si>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</si>
  <si>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</si>
  <si>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</si>
  <si>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</si>
  <si>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</si>
  <si>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</si>
  <si>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</si>
  <si>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</si>
  <si>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</si>
  <si>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</si>
  <si>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</si>
  <si>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</si>
  <si>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</si>
  <si>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</si>
  <si>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</si>
  <si>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</si>
  <si>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</si>
  <si>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</si>
  <si>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</si>
  <si>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</si>
  <si>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</si>
  <si>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</si>
  <si>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</si>
  <si>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</si>
  <si>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</si>
  <si>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</si>
  <si>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</si>
  <si>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</si>
  <si>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</si>
  <si>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</si>
  <si>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</si>
  <si>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</si>
  <si>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</si>
  <si>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</si>
  <si>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</si>
  <si>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</si>
  <si>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</si>
  <si>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</si>
  <si>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</si>
  <si>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</si>
  <si>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</si>
  <si>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</si>
  <si>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</si>
  <si>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</si>
  <si>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</si>
  <si>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</si>
  <si>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</si>
  <si>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</si>
  <si>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</si>
  <si>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</si>
  <si>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</si>
  <si>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</si>
  <si>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</si>
  <si>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</si>
  <si>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</si>
  <si>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</si>
  <si>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</si>
  <si>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</si>
  <si>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</si>
  <si>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</si>
  <si>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</si>
  <si>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</si>
  <si>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</si>
  <si>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</si>
  <si>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</si>
  <si>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</si>
  <si>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</si>
  <si>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</si>
  <si>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</si>
  <si>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</si>
  <si>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</si>
  <si>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</si>
  <si>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</si>
  <si>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</si>
  <si>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</si>
  <si>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</si>
  <si>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</si>
  <si>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</si>
  <si>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</si>
  <si>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</si>
  <si>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</si>
  <si>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</si>
  <si>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</si>
  <si>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</si>
  <si>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</si>
  <si>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</si>
  <si>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</si>
  <si>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</si>
  <si>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</si>
  <si>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</si>
  <si>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</si>
  <si>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</si>
  <si>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</si>
  <si>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</si>
  <si>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</si>
  <si>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</si>
  <si>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</si>
  <si>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</si>
  <si>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</si>
  <si>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</si>
  <si>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</si>
  <si>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</si>
  <si>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</si>
  <si>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</si>
  <si>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</si>
  <si>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</si>
  <si>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</si>
  <si>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</si>
  <si>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</si>
  <si>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</si>
  <si>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</si>
  <si>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</si>
  <si>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</si>
  <si>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</si>
  <si>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</si>
  <si>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</si>
  <si>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</si>
  <si>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</si>
  <si>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</si>
  <si>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</si>
  <si>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</si>
  <si>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</si>
  <si>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</si>
  <si>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</si>
  <si>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</si>
  <si>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</si>
  <si>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</si>
  <si>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</si>
  <si>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</si>
  <si>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</si>
  <si>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</si>
  <si>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</si>
  <si>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</si>
  <si>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</si>
  <si>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</si>
  <si>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</si>
  <si>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</si>
  <si>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</si>
  <si>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</si>
  <si>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</si>
  <si>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</si>
  <si>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</si>
  <si>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</si>
  <si>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</si>
  <si>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</si>
  <si>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</si>
  <si>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</si>
  <si>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</si>
  <si>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</si>
  <si>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</si>
  <si>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</si>
  <si>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</si>
  <si>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</si>
  <si>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</si>
  <si>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</si>
  <si>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</si>
  <si>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</si>
  <si>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</si>
  <si>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</si>
  <si>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</si>
  <si>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</si>
  <si>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</si>
  <si>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</si>
  <si>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</si>
  <si>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</si>
  <si>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</si>
  <si>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</si>
  <si>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</si>
  <si>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</si>
  <si>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</si>
  <si>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</si>
  <si>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</si>
  <si>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</si>
  <si>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</si>
  <si>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</si>
  <si>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</si>
  <si>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</si>
  <si>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</si>
  <si>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</si>
  <si>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</si>
  <si>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</si>
  <si>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</si>
  <si>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</si>
  <si>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</si>
  <si>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</si>
  <si>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</si>
  <si>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</si>
  <si>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</si>
  <si>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</si>
  <si>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</si>
  <si>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</si>
  <si>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</si>
  <si>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</si>
  <si>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</si>
  <si>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</si>
  <si>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</si>
  <si>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</si>
  <si>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</si>
  <si>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</si>
  <si>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</si>
  <si>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</si>
  <si>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</si>
  <si>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</si>
  <si>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</si>
  <si>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</si>
  <si>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</si>
  <si>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</si>
  <si>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</si>
  <si>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</si>
  <si>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</si>
  <si>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</si>
  <si>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</si>
  <si>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</si>
  <si>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</si>
  <si>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</si>
  <si>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</si>
  <si>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</si>
  <si>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</si>
  <si>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</si>
  <si>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</si>
  <si>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</si>
  <si>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</si>
  <si>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</si>
  <si>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</si>
  <si>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</si>
  <si>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</si>
  <si>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</si>
  <si>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</si>
  <si>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</si>
  <si>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</si>
  <si>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</si>
  <si>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</si>
  <si>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</si>
  <si>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</si>
  <si>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</si>
  <si>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</si>
  <si>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</si>
  <si>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</si>
  <si>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</si>
  <si>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</si>
  <si>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</si>
  <si>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</si>
  <si>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</si>
  <si>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</si>
  <si>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</si>
  <si>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</si>
  <si>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</si>
  <si>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</si>
  <si>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</si>
  <si>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</si>
  <si>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</si>
  <si>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</si>
  <si>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</si>
  <si>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</si>
  <si>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</si>
  <si>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</si>
  <si>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</si>
  <si>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</si>
  <si>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</si>
  <si>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</si>
  <si>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</si>
  <si>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</si>
  <si>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</si>
  <si>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</si>
  <si>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</si>
  <si>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</si>
  <si>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</si>
  <si>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</si>
  <si>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</si>
  <si>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</si>
  <si>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</si>
  <si>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</si>
  <si>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</si>
  <si>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</si>
  <si>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</si>
  <si>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</si>
  <si>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</si>
  <si>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</si>
  <si>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</si>
  <si>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</si>
  <si>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</si>
  <si>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</si>
  <si>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</si>
  <si>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</si>
  <si>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</si>
  <si>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</si>
  <si>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</si>
  <si>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</si>
  <si>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</si>
  <si>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</si>
  <si>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</si>
  <si>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</si>
  <si>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</si>
  <si>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</si>
  <si>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</si>
  <si>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</si>
  <si>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</si>
  <si>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</si>
  <si>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</si>
  <si>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</si>
  <si>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</si>
  <si>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</si>
  <si>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</si>
  <si>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</si>
  <si>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</si>
  <si>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</si>
  <si>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</si>
  <si>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</si>
  <si>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</si>
  <si>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</si>
  <si>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</si>
  <si>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</si>
  <si>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</si>
  <si>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</si>
  <si>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</si>
  <si>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</si>
  <si>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</si>
  <si>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</si>
  <si>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</si>
  <si>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</si>
  <si>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</si>
  <si>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</si>
  <si>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</si>
  <si>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</si>
  <si>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</si>
  <si>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</si>
  <si>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</si>
  <si>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</si>
  <si>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</si>
  <si>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</si>
  <si>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</si>
  <si>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</si>
  <si>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</si>
  <si>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</si>
  <si>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</si>
  <si>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</si>
  <si>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</si>
  <si>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</si>
  <si>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</si>
  <si>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</si>
  <si>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</si>
  <si>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</si>
  <si>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</si>
  <si>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</si>
  <si>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</si>
  <si>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</si>
  <si>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</si>
  <si>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</si>
  <si>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</si>
  <si>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</si>
  <si>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</si>
  <si>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</si>
  <si>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</si>
  <si>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</si>
  <si>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</si>
  <si>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</si>
  <si>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</si>
  <si>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</si>
  <si>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</si>
  <si>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</si>
  <si>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</si>
  <si>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</si>
  <si>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</si>
  <si>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</si>
  <si>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</si>
  <si>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</si>
  <si>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</si>
  <si>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</si>
  <si>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</si>
  <si>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</si>
  <si>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</si>
  <si>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</si>
  <si>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</si>
  <si>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</si>
  <si>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</si>
  <si>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</si>
  <si>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</si>
  <si>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</si>
  <si>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</si>
  <si>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</si>
  <si>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</si>
  <si>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</si>
  <si>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</si>
  <si>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</si>
  <si>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</si>
  <si>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</si>
  <si>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</si>
  <si>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</si>
  <si>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</si>
  <si>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</si>
  <si>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</si>
  <si>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</si>
  <si>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</si>
  <si>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</si>
  <si>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</si>
  <si>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</si>
  <si>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</si>
  <si>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</si>
  <si>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</si>
  <si>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</si>
  <si>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</si>
  <si>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</si>
  <si>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</si>
  <si>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</si>
  <si>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</si>
  <si>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</si>
  <si>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</si>
  <si>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</si>
  <si>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</si>
  <si>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</si>
  <si>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</si>
  <si>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</si>
  <si>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</si>
  <si>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</si>
  <si>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</si>
  <si>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</si>
  <si>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</si>
  <si>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</si>
  <si>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</si>
  <si>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</si>
  <si>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</si>
  <si>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</si>
  <si>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</si>
  <si>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</si>
  <si>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</si>
  <si>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</si>
  <si>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</si>
  <si>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</si>
  <si>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</si>
  <si>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</si>
  <si>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</si>
  <si>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</si>
  <si>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</si>
  <si>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</si>
  <si>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</si>
  <si>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</si>
  <si>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</si>
  <si>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</si>
  <si>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</si>
  <si>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</si>
  <si>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</si>
  <si>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</si>
  <si>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</si>
  <si>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</si>
  <si>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</si>
  <si>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</si>
  <si>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</si>
  <si>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</si>
  <si>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</si>
  <si>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</si>
  <si>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</si>
  <si>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</si>
  <si>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</si>
  <si>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</si>
  <si>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</si>
  <si>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</si>
  <si>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</si>
  <si>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</si>
  <si>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</si>
  <si>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</si>
  <si>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</si>
  <si>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</si>
  <si>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</si>
  <si>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</si>
  <si>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</si>
  <si>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</si>
  <si>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</si>
  <si>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</si>
  <si>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</si>
  <si>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</si>
  <si>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</si>
  <si>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</si>
  <si>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</si>
  <si>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</si>
  <si>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</si>
  <si>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</si>
  <si>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</si>
  <si>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</si>
  <si>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</si>
  <si>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</si>
  <si>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</si>
  <si>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</si>
  <si>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</si>
  <si>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</si>
  <si>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</si>
  <si>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</si>
  <si>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</si>
  <si>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</si>
  <si>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</si>
  <si>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</si>
  <si>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</si>
  <si>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</si>
  <si>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</si>
  <si>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</si>
  <si>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</si>
  <si>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</si>
  <si>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</si>
  <si>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</si>
  <si>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</si>
  <si>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</si>
  <si>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</si>
  <si>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</si>
  <si>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</si>
  <si>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</si>
  <si>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</si>
  <si>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</si>
  <si>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</si>
  <si>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</si>
  <si>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</si>
  <si>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</si>
  <si>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</si>
  <si>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</si>
  <si>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</si>
  <si>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</si>
  <si>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</si>
  <si>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</si>
  <si>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</si>
  <si>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</si>
  <si>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</si>
  <si>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</si>
  <si>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</si>
  <si>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</si>
  <si>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</si>
  <si>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</si>
  <si>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</si>
  <si>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</si>
  <si>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</si>
  <si>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</si>
  <si>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</si>
  <si>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</si>
  <si>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</si>
  <si>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</si>
  <si>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</si>
  <si>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</si>
  <si>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</si>
  <si>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</si>
  <si>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</si>
  <si>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</si>
  <si>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</si>
  <si>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</si>
  <si>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</si>
  <si>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</si>
  <si>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</si>
  <si>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</si>
  <si>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</si>
  <si>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</si>
  <si>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</si>
  <si>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</si>
  <si>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</si>
  <si>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</si>
  <si>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</si>
  <si>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</si>
  <si>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</si>
  <si>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</si>
  <si>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</si>
  <si>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</si>
  <si>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</si>
  <si>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</si>
  <si>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</si>
  <si>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</si>
  <si>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</si>
  <si>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</si>
  <si>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</si>
  <si>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</si>
  <si>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</si>
  <si>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</si>
  <si>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</si>
  <si>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</si>
  <si>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</si>
  <si>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</si>
  <si>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</si>
  <si>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</si>
  <si>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</si>
  <si>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</si>
  <si>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</si>
  <si>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</si>
  <si>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</si>
  <si>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</si>
  <si>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</si>
  <si>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</si>
  <si>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</si>
  <si>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</si>
  <si>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</si>
  <si>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</si>
  <si>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</si>
  <si>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</si>
  <si>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</si>
  <si>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</si>
  <si>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</si>
  <si>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</si>
  <si>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</si>
  <si>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</si>
  <si>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</si>
  <si>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</si>
  <si>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</si>
  <si>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</si>
  <si>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</si>
  <si>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</si>
  <si>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</si>
  <si>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</si>
  <si>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</si>
  <si>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</si>
  <si>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</si>
  <si>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</si>
  <si>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</si>
  <si>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</si>
  <si>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</si>
  <si>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</si>
  <si>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</si>
  <si>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</si>
  <si>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</si>
  <si>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</si>
  <si>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</si>
  <si>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</si>
  <si>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</si>
  <si>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</si>
  <si>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</si>
  <si>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</si>
  <si>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</si>
  <si>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</si>
  <si>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</si>
  <si>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</si>
  <si>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</si>
  <si>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</si>
  <si>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</si>
  <si>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</si>
  <si>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</si>
  <si>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</si>
  <si>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</si>
  <si>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</si>
  <si>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</si>
  <si>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</si>
  <si>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</si>
  <si>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</si>
  <si>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</si>
  <si>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</si>
  <si>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</si>
  <si>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</si>
  <si>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</si>
  <si>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</si>
  <si>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</si>
  <si>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</si>
  <si>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</si>
  <si>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</si>
  <si>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</si>
  <si>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</si>
  <si>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</si>
  <si>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</si>
  <si>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</si>
  <si>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</si>
  <si>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</si>
  <si>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</si>
  <si>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</si>
  <si>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</si>
  <si>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</si>
  <si>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</si>
  <si>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</si>
  <si>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</si>
  <si>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</si>
  <si>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</si>
  <si>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</si>
  <si>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</si>
  <si>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</si>
  <si>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</si>
  <si>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</si>
  <si>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</si>
  <si>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</si>
  <si>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</si>
  <si>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</si>
  <si>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</si>
  <si>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</si>
  <si>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</si>
  <si>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</si>
  <si>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</si>
  <si>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</si>
  <si>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</si>
  <si>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</si>
  <si>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</si>
  <si>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</si>
  <si>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</si>
  <si>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</si>
  <si>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</si>
  <si>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</si>
  <si>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</si>
  <si>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</si>
  <si>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</si>
  <si>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</si>
  <si>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</si>
  <si>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</si>
  <si>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</si>
  <si>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</si>
  <si>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</si>
  <si>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</si>
  <si>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</si>
  <si>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</si>
  <si>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</si>
  <si>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</si>
  <si>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</si>
  <si>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</si>
  <si>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</si>
  <si>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</si>
  <si>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</si>
  <si>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</si>
  <si>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</si>
  <si>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</si>
  <si>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</si>
  <si>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</si>
  <si>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</si>
  <si>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</si>
  <si>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</si>
  <si>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</si>
  <si>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</si>
  <si>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</si>
  <si>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</si>
  <si>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</si>
  <si>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</si>
  <si>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</si>
  <si>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</si>
  <si>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</si>
  <si>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</si>
  <si>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</si>
  <si>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</si>
  <si>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</si>
  <si>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</si>
  <si>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</si>
  <si>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</si>
  <si>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</si>
  <si>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</si>
  <si>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</si>
  <si>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</si>
  <si>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</si>
  <si>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</si>
  <si>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</si>
  <si>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</si>
  <si>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</si>
  <si>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</si>
  <si>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</si>
  <si>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</si>
  <si>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</si>
  <si>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</si>
  <si>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</si>
  <si>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</si>
  <si>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</si>
  <si>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</si>
  <si>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</si>
  <si>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</si>
  <si>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</si>
  <si>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</si>
  <si>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</si>
  <si>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</si>
  <si>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</si>
  <si>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</si>
  <si>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</si>
  <si>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</si>
  <si>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</si>
  <si>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</si>
  <si>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</si>
  <si>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</si>
  <si>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</si>
  <si>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</si>
  <si>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</si>
  <si>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</si>
  <si>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</si>
  <si>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</si>
  <si>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</si>
  <si>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</si>
  <si>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</si>
  <si>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</si>
  <si>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</si>
  <si>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</si>
  <si>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</si>
  <si>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</si>
  <si>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</si>
  <si>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</si>
  <si>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</si>
  <si>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</si>
  <si>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</si>
  <si>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</si>
  <si>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</si>
  <si>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</si>
  <si>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</si>
  <si>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</si>
  <si>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</si>
  <si>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</si>
  <si>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</si>
  <si>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</si>
  <si>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</si>
  <si>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</si>
  <si>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</si>
  <si>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</si>
  <si>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</si>
  <si>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</si>
  <si>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</si>
  <si>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</si>
  <si>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</si>
  <si>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</si>
  <si>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</si>
  <si>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</si>
  <si>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</si>
  <si>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</si>
  <si>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</si>
  <si>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</si>
  <si>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</si>
  <si>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</si>
  <si>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</si>
  <si>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</si>
  <si>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</si>
  <si>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</si>
  <si>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</si>
  <si>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</si>
  <si>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</si>
  <si>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</si>
  <si>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</si>
  <si>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</si>
  <si>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</si>
  <si>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</si>
  <si>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</si>
  <si>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</si>
  <si>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</si>
  <si>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</si>
  <si>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</si>
  <si>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</si>
  <si>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</si>
  <si>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</si>
  <si>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</si>
  <si>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</si>
  <si>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</si>
  <si>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</si>
  <si>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</si>
  <si>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</si>
  <si>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</si>
  <si>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</si>
  <si>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</si>
  <si>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</si>
  <si>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</si>
  <si>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</si>
  <si>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</si>
  <si>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</si>
  <si>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</si>
  <si>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</si>
  <si>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</si>
  <si>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</si>
  <si>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</si>
  <si>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</si>
  <si>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</si>
  <si>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</si>
  <si>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</si>
  <si>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</si>
  <si>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</si>
  <si>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</si>
  <si>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</si>
  <si>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</si>
  <si>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</si>
  <si>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</si>
  <si>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</si>
  <si>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</si>
  <si>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</si>
  <si>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</si>
  <si>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</si>
  <si>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</si>
  <si>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</si>
  <si>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</si>
  <si>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</si>
  <si>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</si>
  <si>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</si>
  <si>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</si>
  <si>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</si>
  <si>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</si>
  <si>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</si>
  <si>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</si>
  <si>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</si>
  <si>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</si>
  <si>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</si>
  <si>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</si>
  <si>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</si>
  <si>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</si>
  <si>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</si>
  <si>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</si>
  <si>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</si>
  <si>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</si>
  <si>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</si>
  <si>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</si>
  <si>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</si>
  <si>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</si>
  <si>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</si>
  <si>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</si>
  <si>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</si>
  <si>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</si>
  <si>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</si>
  <si>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</si>
  <si>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</si>
  <si>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</si>
  <si>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</si>
  <si>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</si>
  <si>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</si>
  <si>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</si>
  <si>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</si>
  <si>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</si>
  <si>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</si>
  <si>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</si>
  <si>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SL</t>
  </si>
  <si>
    <t>Anika Traders</t>
  </si>
  <si>
    <t>FEB'20 Back margin
Zone Wise Value Achievement Status</t>
  </si>
  <si>
    <t>Criteria-1</t>
  </si>
  <si>
    <t>Criteria-2</t>
  </si>
  <si>
    <t>Sku Target</t>
  </si>
  <si>
    <t>Sku Achievement</t>
  </si>
  <si>
    <t>% of Achievement</t>
  </si>
  <si>
    <t>Deduction</t>
  </si>
  <si>
    <t>% of SB Tel</t>
  </si>
  <si>
    <t>% of EIL</t>
  </si>
  <si>
    <t>Amount of SB Tel</t>
  </si>
  <si>
    <t>Amount of EIL</t>
  </si>
  <si>
    <t>Difference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</si>
  <si>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</si>
  <si>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</si>
  <si>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</si>
  <si>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</si>
  <si>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</si>
  <si>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</si>
  <si>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% of lite</t>
  </si>
  <si>
    <t>Amount of lite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</si>
  <si>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</si>
  <si>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</si>
  <si>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</si>
  <si>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</si>
  <si>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</si>
  <si>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</si>
  <si>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Chandpur</t>
  </si>
  <si>
    <t>Cox's Bazar</t>
  </si>
  <si>
    <t>Noakhali</t>
  </si>
  <si>
    <t>Cumilla</t>
  </si>
  <si>
    <t>Munshiganj</t>
  </si>
  <si>
    <t>Narsingdi</t>
  </si>
  <si>
    <t>Barishal</t>
  </si>
  <si>
    <t>Madaripur</t>
  </si>
  <si>
    <t>Jashore</t>
  </si>
  <si>
    <t>Bogura</t>
  </si>
  <si>
    <t>Kushtia</t>
  </si>
  <si>
    <t>Mobile Zone*Patia</t>
  </si>
  <si>
    <t>One Telecom* Narayangonj</t>
  </si>
  <si>
    <t>ERMS</t>
  </si>
  <si>
    <t>Number</t>
  </si>
  <si>
    <t>actual</t>
  </si>
  <si>
    <t>MM Telecom</t>
  </si>
  <si>
    <t>One Telecom*Jatrabari</t>
  </si>
  <si>
    <t>Z30Pro_SKD</t>
  </si>
  <si>
    <t>Rhyme Enterprise</t>
  </si>
  <si>
    <t>Barisal Mobile Sales Center</t>
  </si>
  <si>
    <t>Expectra PTE Ltd.</t>
  </si>
  <si>
    <t>Z30_SKD</t>
  </si>
  <si>
    <t>Out of Marks 10 Achiv.</t>
  </si>
  <si>
    <t>Total Achivement</t>
  </si>
  <si>
    <t>Achivement for Z30_SKD (Min 80%)</t>
  </si>
  <si>
    <t>Back Amount</t>
  </si>
  <si>
    <t>Sarkar Telecom* Sirajgonj</t>
  </si>
  <si>
    <t>Shijdah Enterprise</t>
  </si>
  <si>
    <t>Achivement for Z32_SKD (Min 80%)</t>
  </si>
  <si>
    <t>bkash Feedback</t>
  </si>
  <si>
    <t>June'2021 Back Junegin
Dealer Wise Value Achievement Status</t>
  </si>
  <si>
    <t>Focus Model Target June'21</t>
  </si>
  <si>
    <t>Focus Model Achiv June'21</t>
  </si>
  <si>
    <t>Target June'2021</t>
  </si>
  <si>
    <t>SB Tel Sales Achievement 
June'2021</t>
  </si>
  <si>
    <t>EIL Sales Achievement 
June'2021</t>
  </si>
  <si>
    <t>Total Sales Achievement 
June'2021</t>
  </si>
  <si>
    <t>Achievement %
June'2021</t>
  </si>
  <si>
    <t>Final Back Junegin Amount</t>
  </si>
  <si>
    <t>Bismillah Electronics</t>
  </si>
  <si>
    <t>Kishoreganj</t>
  </si>
  <si>
    <t>Narayanganj</t>
  </si>
  <si>
    <t>Jhenaidah</t>
  </si>
  <si>
    <t>June'21 Achi. Will be added in July'21 Achi.</t>
  </si>
  <si>
    <t>Md.Belel Hossain</t>
  </si>
  <si>
    <t>Md.Mamunur Rashid</t>
  </si>
  <si>
    <t>Md.Mizanur Rahman</t>
  </si>
  <si>
    <t>Md. Harunur Rashid</t>
  </si>
  <si>
    <t>Md. Ashik Islam</t>
  </si>
  <si>
    <t>Md.Monsur Rahman</t>
  </si>
  <si>
    <t>Md. Fazle Rabbi</t>
  </si>
  <si>
    <t>Md. Shamim Islam-2</t>
  </si>
  <si>
    <t>Mr. Shawdhin Chandra Roy</t>
  </si>
  <si>
    <t>Md. Emran Ali</t>
  </si>
  <si>
    <t>DSR-0749</t>
  </si>
  <si>
    <t>Md.Azaharul Islam</t>
  </si>
  <si>
    <t>Md. Anisur Rahman Akash</t>
  </si>
  <si>
    <t>Md. Shimul Khan</t>
  </si>
  <si>
    <t>Md. Najmul Huda</t>
  </si>
  <si>
    <t>Md. Insan Ali</t>
  </si>
  <si>
    <t>Md. Suqqur Ali Chanchal</t>
  </si>
  <si>
    <t>Md. Raju Mia</t>
  </si>
  <si>
    <t>Md. Mobarak Hossain</t>
  </si>
  <si>
    <t>Md. Labib Shahariar</t>
  </si>
  <si>
    <t>Md. Sohid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</si>
  <si>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</si>
  <si>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</si>
  <si>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</si>
  <si>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</si>
  <si>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</si>
  <si>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</si>
  <si>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</si>
  <si>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</si>
  <si>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Shafiur</t>
  </si>
  <si>
    <t>Rasel</t>
  </si>
  <si>
    <t>Aminul Islam Tutul</t>
  </si>
  <si>
    <t>Md. Estiak Ahmed</t>
  </si>
  <si>
    <t>Md. Samsuzzaman Talha</t>
  </si>
  <si>
    <t>Anitish Ghosh Tonmoy</t>
  </si>
  <si>
    <t>Pappu Kumer Roy Biddut</t>
  </si>
  <si>
    <t>Md. Nasim Sahana (Pappu)</t>
  </si>
  <si>
    <t>Md. Rajiul Islam</t>
  </si>
  <si>
    <t>Md. Rasheduzzaman Milon</t>
  </si>
  <si>
    <t>Md. Atikur Rahman Opu</t>
  </si>
  <si>
    <t>Md. Ashikur Rahman</t>
  </si>
  <si>
    <t xml:space="preserve"> Md. Roni Ali</t>
  </si>
  <si>
    <t xml:space="preserve">Md. Fozle Rabbi </t>
  </si>
  <si>
    <t>Md. Sumon Sarker</t>
  </si>
  <si>
    <t>Sohan Ahmed Babul</t>
  </si>
  <si>
    <t>Md Monir Hossain</t>
  </si>
  <si>
    <t>Md.Riyad Hossain</t>
  </si>
  <si>
    <t>Md. Hadi Miaje</t>
  </si>
  <si>
    <t>Nur Alam Gazi</t>
  </si>
  <si>
    <t>DSR-0199</t>
  </si>
  <si>
    <t>Kopil Uddin Saykot</t>
  </si>
  <si>
    <t>DSR-0200</t>
  </si>
  <si>
    <t>Md.Sumon Hossain</t>
  </si>
  <si>
    <t>Md. Juwel</t>
  </si>
  <si>
    <t>Md. Imam</t>
  </si>
  <si>
    <t>Md. Hridoy</t>
  </si>
  <si>
    <t>Md. Ridwan</t>
  </si>
  <si>
    <t>Md. Tarik</t>
  </si>
  <si>
    <t>Md. Shahel</t>
  </si>
  <si>
    <t>Sikandar Hossain Bablu</t>
  </si>
  <si>
    <t>Joynal Abedin Nobab</t>
  </si>
  <si>
    <t>MD. Mijanur Rahman</t>
  </si>
  <si>
    <t>Md. Khokon</t>
  </si>
  <si>
    <t>Md. Sufian</t>
  </si>
  <si>
    <t>Sukhdeb Das</t>
  </si>
  <si>
    <t>Sanatan Das</t>
  </si>
  <si>
    <t>Md. Morshed Alam</t>
  </si>
  <si>
    <t>DSR-0604</t>
  </si>
  <si>
    <t>Abdur Rahman</t>
  </si>
  <si>
    <t>DSR-0605</t>
  </si>
  <si>
    <t>Abdul Kader Masum</t>
  </si>
  <si>
    <t>Tausib Bhuiyan</t>
  </si>
  <si>
    <t>DSR-0522</t>
  </si>
  <si>
    <t>DSR-0521</t>
  </si>
  <si>
    <t>DSR-0194</t>
  </si>
  <si>
    <t>Nur Mohammad (Rubel)</t>
  </si>
  <si>
    <t>DSR-0523</t>
  </si>
  <si>
    <t>Bidhan Das</t>
  </si>
  <si>
    <t>Md. Jahangir Hossain</t>
  </si>
  <si>
    <t>Jamil Ahmed</t>
  </si>
  <si>
    <t>DSR-0373</t>
  </si>
  <si>
    <t>Mahmudur Rahman Limon</t>
  </si>
  <si>
    <t>Sohel Ahmed</t>
  </si>
  <si>
    <t>Md. Dilwar Hussain</t>
  </si>
  <si>
    <t>Kajol</t>
  </si>
  <si>
    <t>Harun</t>
  </si>
  <si>
    <t>Babor</t>
  </si>
  <si>
    <t>Shahidul</t>
  </si>
  <si>
    <t>Firoz</t>
  </si>
  <si>
    <t>Shahin</t>
  </si>
  <si>
    <t>Masum</t>
  </si>
  <si>
    <t>Md. Saiful Haque Shifat</t>
  </si>
  <si>
    <t>Md Jasim</t>
  </si>
  <si>
    <t>Md. Saidul</t>
  </si>
  <si>
    <t>Monir</t>
  </si>
  <si>
    <t>Md. Miraz</t>
  </si>
  <si>
    <t>Kaium</t>
  </si>
  <si>
    <t>Tamim Ahmed</t>
  </si>
  <si>
    <t>Md Sujon Khan</t>
  </si>
  <si>
    <t>Sheuly</t>
  </si>
  <si>
    <t>Biplob Hossain</t>
  </si>
  <si>
    <t>Md. Aktarul Islam</t>
  </si>
  <si>
    <t>Md. Abdul Barek</t>
  </si>
  <si>
    <t>Shakib Al Hasan</t>
  </si>
  <si>
    <t>Subodh Biswas</t>
  </si>
  <si>
    <t>Md. Selim Hossain</t>
  </si>
  <si>
    <t>Md. Zahid Hasan</t>
  </si>
  <si>
    <t>Delowar</t>
  </si>
  <si>
    <t>Benoy Chandro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</si>
  <si>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</si>
  <si>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</si>
  <si>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</si>
  <si>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</si>
  <si>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</si>
  <si>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</si>
  <si>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</si>
  <si>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</si>
  <si>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</si>
  <si>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</si>
  <si>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SK Momtazul Islam Milon</t>
  </si>
  <si>
    <t xml:space="preserve">Shawpon Kumar Mondol(Shawpon) </t>
  </si>
  <si>
    <t>Md.Azizul Islam</t>
  </si>
  <si>
    <t>Md Ruhul Amin</t>
  </si>
  <si>
    <t>Mamun Sheikh</t>
  </si>
  <si>
    <t>Porimal Kumar</t>
  </si>
  <si>
    <t>Md. Asif Hossen</t>
  </si>
  <si>
    <t>Md. Noyon</t>
  </si>
  <si>
    <t>Md. Emu</t>
  </si>
  <si>
    <t xml:space="preserve">Md. Emon </t>
  </si>
  <si>
    <t>Md. Hamedur Sheik</t>
  </si>
  <si>
    <t xml:space="preserve">Md. Alauddin Sheikh </t>
  </si>
  <si>
    <t>Md.Sahrear Akhon</t>
  </si>
  <si>
    <t>Md. Monir</t>
  </si>
  <si>
    <t>Hasan Shikder</t>
  </si>
  <si>
    <t>Sujon Haldar</t>
  </si>
  <si>
    <t>Md. Babu</t>
  </si>
  <si>
    <t xml:space="preserve">Md. Hasan </t>
  </si>
  <si>
    <t>Shuvo Basu</t>
  </si>
  <si>
    <t>Md. Sumon</t>
  </si>
  <si>
    <t>Md. Rakib Pondit</t>
  </si>
  <si>
    <t>Md. Jalal Uddin</t>
  </si>
  <si>
    <t>Johirul Islam Mojumder</t>
  </si>
  <si>
    <t>Md. Mamun</t>
  </si>
  <si>
    <t>Md. Aminul</t>
  </si>
  <si>
    <t>Md. Midul Shikdar</t>
  </si>
  <si>
    <t>Mr. Shimul</t>
  </si>
  <si>
    <t>Md. Samim Ialam</t>
  </si>
  <si>
    <t>Md. Rony</t>
  </si>
  <si>
    <t>Md. Bappi Kazi</t>
  </si>
  <si>
    <t>Shuvo jit</t>
  </si>
  <si>
    <t>Md.Ripon khan</t>
  </si>
  <si>
    <t>Riyadh</t>
  </si>
  <si>
    <t>Shamim</t>
  </si>
  <si>
    <t>Khyrul</t>
  </si>
  <si>
    <t>Riyad</t>
  </si>
  <si>
    <t>Md.Angur Hasan</t>
  </si>
  <si>
    <t>Md. Ashraful</t>
  </si>
  <si>
    <t>Md. Tariku Islam</t>
  </si>
  <si>
    <t>Md. Robiul Islam</t>
  </si>
  <si>
    <t>Md. Saiful Azom Asique</t>
  </si>
  <si>
    <t>Nandan world Link</t>
  </si>
  <si>
    <t>Md. Junayet Hossain</t>
  </si>
  <si>
    <t>jobayer Ahmed Joy</t>
  </si>
  <si>
    <t>Md. Uzzal Hossain</t>
  </si>
  <si>
    <t>Md. Abdul Mannan Shapon</t>
  </si>
  <si>
    <t>Mahi Milton</t>
  </si>
  <si>
    <t>Md. Ahsan Habib</t>
  </si>
  <si>
    <t>Md. Al-Amin</t>
  </si>
  <si>
    <t>Md. Humayun Kabir</t>
  </si>
  <si>
    <t>Md. Halim</t>
  </si>
  <si>
    <t>Shipon Sutrodar</t>
  </si>
  <si>
    <t>Md. Sobuj Miah</t>
  </si>
  <si>
    <t>Md. Khokon Mia (Sujon)</t>
  </si>
  <si>
    <t>Sajal Ahmed</t>
  </si>
  <si>
    <t>DSR-0469</t>
  </si>
  <si>
    <t>Md. Sakuat Hossain</t>
  </si>
  <si>
    <t>Md. Habubur Rahman</t>
  </si>
  <si>
    <t>Khushi Mohon Ray</t>
  </si>
  <si>
    <t>DSR-0077</t>
  </si>
  <si>
    <t>Md.Limon Khan</t>
  </si>
  <si>
    <t>Shadhin</t>
  </si>
  <si>
    <t>Shohel</t>
  </si>
  <si>
    <t>Mizan</t>
  </si>
  <si>
    <t>Md. Miraj</t>
  </si>
  <si>
    <t>Md. Nahid Hossen</t>
  </si>
  <si>
    <t>Rejaul Karim</t>
  </si>
  <si>
    <t>Saidul Islam</t>
  </si>
  <si>
    <t>DSR-0089</t>
  </si>
  <si>
    <t>Md Al Amin</t>
  </si>
  <si>
    <t>Md Shohel Rana</t>
  </si>
  <si>
    <t>Md. Juwel Rana</t>
  </si>
  <si>
    <t>Md. Foysal Ahmed</t>
  </si>
  <si>
    <t>Md. Chan Miah</t>
  </si>
  <si>
    <t>DSR-0514</t>
  </si>
  <si>
    <t>Arman Hossain</t>
  </si>
  <si>
    <t>Md. Tuhin Ahmed</t>
  </si>
  <si>
    <t>Md. Srabon</t>
  </si>
  <si>
    <t>Md. Mosarrof</t>
  </si>
  <si>
    <t>DSR-0654</t>
  </si>
  <si>
    <t>Md. Mehedi Hasan</t>
  </si>
  <si>
    <t>M/S Mukul Enterprise</t>
  </si>
  <si>
    <t>MD. Sujon</t>
  </si>
  <si>
    <t>Anik Chiran</t>
  </si>
  <si>
    <t>Md. Mushfiqur rahman</t>
  </si>
  <si>
    <t>DSR-0294</t>
  </si>
  <si>
    <t>Sohel Rana</t>
  </si>
  <si>
    <t>Md. Parvez Ahmed</t>
  </si>
  <si>
    <t>Md. Kazi Shawon</t>
  </si>
  <si>
    <t>Md Jihad Ul Islam</t>
  </si>
  <si>
    <t>Md. Zakir Hossain</t>
  </si>
  <si>
    <t>Arifur Rahman</t>
  </si>
  <si>
    <t>Md. Washim</t>
  </si>
  <si>
    <t>Ratul Sekh</t>
  </si>
  <si>
    <t>Md. Fokrul Islam</t>
  </si>
  <si>
    <t>Md. Shamim</t>
  </si>
  <si>
    <t>Salman</t>
  </si>
  <si>
    <t>Md. Delowar</t>
  </si>
  <si>
    <t>Md.Farid</t>
  </si>
  <si>
    <t>DSR-0581</t>
  </si>
  <si>
    <t>Hira</t>
  </si>
  <si>
    <t>Eahsan Haque</t>
  </si>
  <si>
    <t>DSR-0717</t>
  </si>
  <si>
    <t>Md.Nahid</t>
  </si>
  <si>
    <t>Liton Sharma</t>
  </si>
  <si>
    <t>Md.Bokul mia</t>
  </si>
  <si>
    <t>Md. Amdadul</t>
  </si>
  <si>
    <t xml:space="preserve">DSR wise Back Julygin July'2021 </t>
  </si>
  <si>
    <t>DSR Back July'21 Amount</t>
  </si>
  <si>
    <t>July'21 Target</t>
  </si>
  <si>
    <t>July'21 Achievement</t>
  </si>
  <si>
    <t>bkash</t>
  </si>
  <si>
    <t>Active</t>
  </si>
  <si>
    <t>bkash ok</t>
  </si>
  <si>
    <t xml:space="preserve">	Success</t>
  </si>
  <si>
    <t>8HN1QCHUTR</t>
  </si>
  <si>
    <t>8HN0QCHXOI</t>
  </si>
  <si>
    <t>8HN6QCHW6S</t>
  </si>
  <si>
    <t>8HN9QCHXOH</t>
  </si>
  <si>
    <t>8HN7QCHW6T</t>
  </si>
  <si>
    <t>8HN5QCHWA3</t>
  </si>
  <si>
    <t>8HN9QCHXRJ</t>
  </si>
  <si>
    <t>8HN6QCHWA4</t>
  </si>
  <si>
    <t>8HN4QCHUX6</t>
  </si>
  <si>
    <t>8HN4QCHWA2</t>
  </si>
  <si>
    <t>8HN1QCHXUX</t>
  </si>
  <si>
    <t>8HN8QCHUZS</t>
  </si>
  <si>
    <t>8HN1QCHWCR</t>
  </si>
  <si>
    <t>8HN3QCHWCT</t>
  </si>
  <si>
    <t>8HN2QCHWCS</t>
  </si>
  <si>
    <t>8HN6QCHXYY</t>
  </si>
  <si>
    <t>8HN7QCHWGJ</t>
  </si>
  <si>
    <t>8HN2QCHXZ4</t>
  </si>
  <si>
    <t>8HN7QCHV3X</t>
  </si>
  <si>
    <t>8HN8QCHWGK</t>
  </si>
  <si>
    <t>8HN0QCHY2Y</t>
  </si>
  <si>
    <t>8HN9QCHY2X</t>
  </si>
  <si>
    <t>8HN0QCHWKI</t>
  </si>
  <si>
    <t>8HN8QCHWKG</t>
  </si>
  <si>
    <t>8HN9QCHWKH</t>
  </si>
  <si>
    <t>8HN6QCHY6G</t>
  </si>
  <si>
    <t>8HN5QCHY6F</t>
  </si>
  <si>
    <t>8HN3QCHWNX</t>
  </si>
  <si>
    <t>8HN2QCHXDQ</t>
  </si>
  <si>
    <t>8HN8QCHYI6</t>
  </si>
  <si>
    <t>8HN1QCHWRH</t>
  </si>
  <si>
    <t>8HN3QCHWRJ</t>
  </si>
  <si>
    <t>8HN8QCHYMM</t>
  </si>
  <si>
    <t>8HN8QCHYA4</t>
  </si>
  <si>
    <t>8HN2QCHWRI</t>
  </si>
  <si>
    <t>8HN4QCHZYA</t>
  </si>
  <si>
    <t>8HN8QCHYPO</t>
  </si>
  <si>
    <t>8HN5QCHZYB</t>
  </si>
  <si>
    <t>8HN3QCHZY9</t>
  </si>
  <si>
    <t>8HN0QCHYPQ</t>
  </si>
  <si>
    <t>8HN0QCI01S</t>
  </si>
  <si>
    <t>8HN1QCHYTN</t>
  </si>
  <si>
    <t>8HN1QCI01T</t>
  </si>
  <si>
    <t>8HN0QCHYTM</t>
  </si>
  <si>
    <t>8HN9QCI2AL</t>
  </si>
  <si>
    <t>8HN7QCHYXF</t>
  </si>
  <si>
    <t>8HN6QCI05K</t>
  </si>
  <si>
    <t>8HN6QCHYXE</t>
  </si>
  <si>
    <t>8HN7QCI05L</t>
  </si>
  <si>
    <t>8HN5QCHYXD</t>
  </si>
  <si>
    <t>8HN8QCHZ0S</t>
  </si>
  <si>
    <t>8HN9QCHZ0T</t>
  </si>
  <si>
    <t>8HN5QCI08V</t>
  </si>
  <si>
    <t>8HN1QCHZ0V</t>
  </si>
  <si>
    <t>8HN6QCI08W</t>
  </si>
  <si>
    <t>8HN6QCHZ4W</t>
  </si>
  <si>
    <t>8HN1QCI0BJ</t>
  </si>
  <si>
    <t>8HN2QCI2KO</t>
  </si>
  <si>
    <t>8HN0QCI2KM</t>
  </si>
  <si>
    <t>8HN0QCI0BI</t>
  </si>
  <si>
    <t>8HN6QCI33E</t>
  </si>
  <si>
    <t>8HN7QCI33F</t>
  </si>
  <si>
    <t>8HN6QCI2NU</t>
  </si>
  <si>
    <t>8HN7QCI2NV</t>
  </si>
  <si>
    <t>8HN5QCI2NT</t>
  </si>
  <si>
    <t>8HN4QCI2S8</t>
  </si>
  <si>
    <t>8HN3QCI2S7</t>
  </si>
  <si>
    <t>8HN8QCI386</t>
  </si>
  <si>
    <t>8HN9QCI387</t>
  </si>
  <si>
    <t>8HN7QCI385</t>
  </si>
  <si>
    <t>8HN9QCI3BT</t>
  </si>
  <si>
    <t>8HN7QCI2VD</t>
  </si>
  <si>
    <t>8HN0QCI3BU</t>
  </si>
  <si>
    <t>8HN8QCI3BS</t>
  </si>
  <si>
    <t>8HN5QCI2VB</t>
  </si>
  <si>
    <t>8HN9QCI1GB</t>
  </si>
  <si>
    <t>8HN1QCI2Z3</t>
  </si>
  <si>
    <t>8HN7QCI3FN</t>
  </si>
  <si>
    <t>8HN8QCI3FO</t>
  </si>
  <si>
    <t>8HN6QCI3FM</t>
  </si>
  <si>
    <t>8HN1QCI66D</t>
  </si>
  <si>
    <t>8HN2QCI66E</t>
  </si>
  <si>
    <t>8HN2QCI3IU</t>
  </si>
  <si>
    <t>8HN4QCI3IW</t>
  </si>
  <si>
    <t>8HN3QCI3IV</t>
  </si>
  <si>
    <t>8HN3QCI69H</t>
  </si>
  <si>
    <t>8HN4QCI710</t>
  </si>
  <si>
    <t>8HN7QCI69L</t>
  </si>
  <si>
    <t>8HN5QCI3MT</t>
  </si>
  <si>
    <t>8HN6QCI3MU</t>
  </si>
  <si>
    <t>8HN7QCI745</t>
  </si>
  <si>
    <t>8HN7QCI6DH</t>
  </si>
  <si>
    <t>8HN8QCI746</t>
  </si>
  <si>
    <t>8HN2QCI3R6</t>
  </si>
  <si>
    <t>8HN6QCI744</t>
  </si>
  <si>
    <t>8HN9QCI6H5</t>
  </si>
  <si>
    <t>8HN0QCI77K</t>
  </si>
  <si>
    <t>8HN9QCI77J</t>
  </si>
  <si>
    <t>8HN8QCI6H4</t>
  </si>
  <si>
    <t>8HN8QCI77I</t>
  </si>
  <si>
    <t>8HN7QCI7A9</t>
  </si>
  <si>
    <t>8HN6QCI6K4</t>
  </si>
  <si>
    <t>8HN5QCI6K3</t>
  </si>
  <si>
    <t>8HN8QCI7AA</t>
  </si>
  <si>
    <t>8HN1QCI7AD</t>
  </si>
  <si>
    <t>8HN7QCI58N</t>
  </si>
  <si>
    <t>8HN8QCI7E6</t>
  </si>
  <si>
    <t>8HN3QCI8HR</t>
  </si>
  <si>
    <t>8HN0QCI7E8</t>
  </si>
  <si>
    <t>8HN7QCI6O1</t>
  </si>
  <si>
    <t>8HN7QCI8KX</t>
  </si>
  <si>
    <t>8HN8QCI6QU</t>
  </si>
  <si>
    <t>8HN9QCI6QV</t>
  </si>
  <si>
    <t>8HN6QCI8KW</t>
  </si>
  <si>
    <t>8HN1QCI7H1</t>
  </si>
  <si>
    <t>8HN5QCI7LL</t>
  </si>
  <si>
    <t>8HN4QCI6UW</t>
  </si>
  <si>
    <t>8HN4QCI8PK</t>
  </si>
  <si>
    <t>8HN7QCI99X</t>
  </si>
  <si>
    <t>8HN9QCI6UR</t>
  </si>
  <si>
    <t>8HN8QCIA1G</t>
  </si>
  <si>
    <t>8HN7QCIA1F</t>
  </si>
  <si>
    <t>8HN0QCI8T2</t>
  </si>
  <si>
    <t>8HN7QCIBJL</t>
  </si>
  <si>
    <t>8HN9QCI9DL</t>
  </si>
  <si>
    <t>8HN2QCI9HA</t>
  </si>
  <si>
    <t>8HN7QCI8WV</t>
  </si>
  <si>
    <t>8HN7QCIA5B</t>
  </si>
  <si>
    <t>8HN3QCIBNN</t>
  </si>
  <si>
    <t>8HN6QCIA5A</t>
  </si>
  <si>
    <t>8HN2QCI8ZS</t>
  </si>
  <si>
    <t>8HN3QCI8ZT</t>
  </si>
  <si>
    <t>8HN1QCIA8R</t>
  </si>
  <si>
    <t>8HN3QCIBQF</t>
  </si>
  <si>
    <t>8HN1QCI8ZR</t>
  </si>
  <si>
    <t>8HN9QCIBTX</t>
  </si>
  <si>
    <t>8HN0QCI946</t>
  </si>
  <si>
    <t>8HN6QCI94C</t>
  </si>
  <si>
    <t>8HN7QCI94D</t>
  </si>
  <si>
    <t>8HN1QCI9PL</t>
  </si>
  <si>
    <t>8HN2QCIAF6</t>
  </si>
  <si>
    <t>8HN8QCID2C</t>
  </si>
  <si>
    <t>8HN6QCID2A</t>
  </si>
  <si>
    <t>8HN5QCID29</t>
  </si>
  <si>
    <t>8HN2QCI9T8</t>
  </si>
  <si>
    <t>8HN1QCI9WT</t>
  </si>
  <si>
    <t>8HN4QCIAIU</t>
  </si>
  <si>
    <t>8HN8QCI9WQ</t>
  </si>
  <si>
    <t>8HN9QCI9WR</t>
  </si>
  <si>
    <t>8HN7QCID67</t>
  </si>
  <si>
    <t>8HN6QCIALY</t>
  </si>
  <si>
    <t>8HN3QCIDVD</t>
  </si>
  <si>
    <t>8HN1QCIDVB</t>
  </si>
  <si>
    <t>8HN2QCIDVC</t>
  </si>
  <si>
    <t>8HN0QCID9C</t>
  </si>
  <si>
    <t>8HN9QCIBGB</t>
  </si>
  <si>
    <t>8HN8QCIAP2</t>
  </si>
  <si>
    <t>8HN0QCIDYM</t>
  </si>
  <si>
    <t>8HN0QCIBGC</t>
  </si>
  <si>
    <t>8HN3QCIDCR</t>
  </si>
  <si>
    <t>8HN1QCIENN</t>
  </si>
  <si>
    <t>8HN9QCIE1N</t>
  </si>
  <si>
    <t>8HN3QCIFDT</t>
  </si>
  <si>
    <t>8HN6QCIDFM</t>
  </si>
  <si>
    <t>8HN4QCIFDU</t>
  </si>
  <si>
    <t>8HN3QCIFHZ</t>
  </si>
  <si>
    <t>8HN5QCIE73</t>
  </si>
  <si>
    <t>8HN8QCIESA</t>
  </si>
  <si>
    <t>8HN1QCIFHX</t>
  </si>
  <si>
    <t>8HN9QCIDK5</t>
  </si>
  <si>
    <t>8HN2QCIFLK</t>
  </si>
  <si>
    <t>8HN5QCIEVT</t>
  </si>
  <si>
    <t>8HN1QCIEAL</t>
  </si>
  <si>
    <t>8HN2QCIEAM</t>
  </si>
  <si>
    <t>8HN3QCIFLL</t>
  </si>
  <si>
    <t>8HN7QCIFP1</t>
  </si>
  <si>
    <t>8HN8QCIFP2</t>
  </si>
  <si>
    <t>8HN2QCIEDY</t>
  </si>
  <si>
    <t>8HN2QCIEZC</t>
  </si>
  <si>
    <t>8HN1QCIEDX</t>
  </si>
  <si>
    <t>8HN5QCIF1N</t>
  </si>
  <si>
    <t>8HN2QCIH7C</t>
  </si>
  <si>
    <t>8HN8QCIGJ2</t>
  </si>
  <si>
    <t>8HN7QCIEHZ</t>
  </si>
  <si>
    <t>8HN8QCIFSO</t>
  </si>
  <si>
    <t>8HN3QCIHB9</t>
  </si>
  <si>
    <t>8HN5QCIFVN</t>
  </si>
  <si>
    <t>8HN2QCIHB8</t>
  </si>
  <si>
    <t>8HN0QCIF5O</t>
  </si>
  <si>
    <t>8HN1QCIHB7</t>
  </si>
  <si>
    <t>8HN0QCIFYU</t>
  </si>
  <si>
    <t>8HN7QCIHF9</t>
  </si>
  <si>
    <t>8HN9QCIHFB</t>
  </si>
  <si>
    <t>8HN8QCIHFA</t>
  </si>
  <si>
    <t>8HN1QCIFYV</t>
  </si>
  <si>
    <t>8HN3QCIHIH</t>
  </si>
  <si>
    <t>8HN2QCIG28</t>
  </si>
  <si>
    <t>8HN1QCIHIP</t>
  </si>
  <si>
    <t>8HN1QCII0H</t>
  </si>
  <si>
    <t>8HN5QCIG2L</t>
  </si>
  <si>
    <t>8HN2QCIHMC</t>
  </si>
  <si>
    <t>8HN7QCIK0L</t>
  </si>
  <si>
    <t>8HN8QCIK0M</t>
  </si>
  <si>
    <t>8HN8QCII4A</t>
  </si>
  <si>
    <t>8HN7QCIKSD</t>
  </si>
  <si>
    <t>8HN0QCIKVI</t>
  </si>
  <si>
    <t>8HN7QCII7L</t>
  </si>
  <si>
    <t>8HN3QCIK4N</t>
  </si>
  <si>
    <t>8HN6QCII7K</t>
  </si>
  <si>
    <t>8HN4QCIK4O</t>
  </si>
  <si>
    <t>8HN0QCIKZ4</t>
  </si>
  <si>
    <t>8HN6QCIIXE</t>
  </si>
  <si>
    <t>8HN8QCILOM</t>
  </si>
  <si>
    <t>8HN4QCIKYY</t>
  </si>
  <si>
    <t>8HN2QCIKZ6</t>
  </si>
  <si>
    <t>8HN4QCIJ1S</t>
  </si>
  <si>
    <t>8HN3QCILSX</t>
  </si>
  <si>
    <t>8HN9QCIIE1</t>
  </si>
  <si>
    <t>8HN0QCIIE2</t>
  </si>
  <si>
    <t>8HN2QCIL28</t>
  </si>
  <si>
    <t>8HN1QCIL5T</t>
  </si>
  <si>
    <t>8HN7QCILVJ</t>
  </si>
  <si>
    <t>8HN2QCIJ4S</t>
  </si>
  <si>
    <t>8HN6QCILVI</t>
  </si>
  <si>
    <t>8HN0QCIL5S</t>
  </si>
  <si>
    <t>8HN0QCILZS</t>
  </si>
  <si>
    <t>8HN2QCIL96</t>
  </si>
  <si>
    <t>8HN0QCIMFW</t>
  </si>
  <si>
    <t>8HN1QCILZT</t>
  </si>
  <si>
    <t>8HN0QCIL94</t>
  </si>
  <si>
    <t>8HN8QCIJV2</t>
  </si>
  <si>
    <t>8HN8QCIM2S</t>
  </si>
  <si>
    <t>8HN9QCIJV3</t>
  </si>
  <si>
    <t>8HN0QCIM2U</t>
  </si>
  <si>
    <t>8HN9QCIN7D</t>
  </si>
  <si>
    <t>8HN4QCIMN8</t>
  </si>
  <si>
    <t>8HN5QCIM75</t>
  </si>
  <si>
    <t>8HN5QCIMN9</t>
  </si>
  <si>
    <t>8HN2QCIJY8</t>
  </si>
  <si>
    <t>8HN0QCINBA</t>
  </si>
  <si>
    <t>8HN7QCIMQN</t>
  </si>
  <si>
    <t>8HN2QCINWG</t>
  </si>
  <si>
    <t>8HN0QCIMA2</t>
  </si>
  <si>
    <t>8HN3QCIOMB</t>
  </si>
  <si>
    <t>8HN3QCINWH</t>
  </si>
  <si>
    <t>8HN9QCINZZ</t>
  </si>
  <si>
    <t>8HN4QCIOPO</t>
  </si>
  <si>
    <t>8HN0QCINHY</t>
  </si>
  <si>
    <t>8HN3QCIOPN</t>
  </si>
  <si>
    <t>8HN7QCINZX</t>
  </si>
  <si>
    <t>8HN5QCINLZ</t>
  </si>
  <si>
    <t>8HN5QCIO3H</t>
  </si>
  <si>
    <t>8HN4QCIO3G</t>
  </si>
  <si>
    <t>8HN9QCIOT5</t>
  </si>
  <si>
    <t>8HN3QCIO3F</t>
  </si>
  <si>
    <t>8HN5QCIOWN</t>
  </si>
  <si>
    <t>8HN4QCIOWM</t>
  </si>
  <si>
    <t>8HN7QCINPN</t>
  </si>
  <si>
    <t>8HN5QCINPL</t>
  </si>
  <si>
    <t>8HN1QCIN1L</t>
  </si>
  <si>
    <t>8HN4QCINT6</t>
  </si>
  <si>
    <t>8HN6QCIOZG</t>
  </si>
  <si>
    <t>8HN5QCIOZF</t>
  </si>
  <si>
    <t>8HN1QCIQZJ</t>
  </si>
  <si>
    <t>8HN2QCIQZK</t>
  </si>
  <si>
    <t>8HN5QCIRRF</t>
  </si>
  <si>
    <t>8HN5QCIP3B</t>
  </si>
  <si>
    <t>8HN4QCIRRE</t>
  </si>
  <si>
    <t>8HN7QCIR45</t>
  </si>
  <si>
    <t>8HN9QCIOD1</t>
  </si>
  <si>
    <t>8HN6QCIR76</t>
  </si>
  <si>
    <t>8HN7QCIOGL</t>
  </si>
  <si>
    <t>8HN8QCIOGM</t>
  </si>
  <si>
    <t>8HN0QCIPXG</t>
  </si>
  <si>
    <t>8HN8QCIPXE</t>
  </si>
  <si>
    <t>8HN5QCIQ0D</t>
  </si>
  <si>
    <t>8HN1QCIOJ7</t>
  </si>
  <si>
    <t>8HN4QCIRBK</t>
  </si>
  <si>
    <t>8HN4QCIOJA</t>
  </si>
  <si>
    <t>8HN1QCIRZD</t>
  </si>
  <si>
    <t>8HN9QCIT9Z</t>
  </si>
  <si>
    <t>8HN8QCIQ4C</t>
  </si>
  <si>
    <t>8HN0QCITA0</t>
  </si>
  <si>
    <t>8HN9QCIS3R</t>
  </si>
  <si>
    <t>8HN8QCIREG</t>
  </si>
  <si>
    <t>8HN7QCITDJ</t>
  </si>
  <si>
    <t>8HN1QCIS6V</t>
  </si>
  <si>
    <t>8HN8QCITDK</t>
  </si>
  <si>
    <t>8HN1QCIUU5</t>
  </si>
  <si>
    <t>8HN8QCIRI2</t>
  </si>
  <si>
    <t>8HN0QCIRL6</t>
  </si>
  <si>
    <t>8HN6QCISAC</t>
  </si>
  <si>
    <t>8HN9QCIRL5</t>
  </si>
  <si>
    <t>8HN1QCIUWX</t>
  </si>
  <si>
    <t>8HN1QCITGP</t>
  </si>
  <si>
    <t>8HN2QCISDU</t>
  </si>
  <si>
    <t>8HN9QCIVJX</t>
  </si>
  <si>
    <t>8HN7QCIVJV</t>
  </si>
  <si>
    <t>8HN6QCIUZU</t>
  </si>
  <si>
    <t>8HN8QCIVJW</t>
  </si>
  <si>
    <t>8HN3QCIWCX</t>
  </si>
  <si>
    <t>8HN3QCIVND</t>
  </si>
  <si>
    <t>8HN9QCIV39</t>
  </si>
  <si>
    <t>8HN2QCIVNC</t>
  </si>
  <si>
    <t>8HN4QCIWCY</t>
  </si>
  <si>
    <t>8HN1QCIWH1</t>
  </si>
  <si>
    <t>8HN9QCIWGZ</t>
  </si>
  <si>
    <t>8HN3QCIV6Z</t>
  </si>
  <si>
    <t>8HN3QCIVRJ</t>
  </si>
  <si>
    <t>8HN4QCIV70</t>
  </si>
  <si>
    <t>8HN0QCIVU8</t>
  </si>
  <si>
    <t>8HN8QCIV9W</t>
  </si>
  <si>
    <t>8HN7QCIV9V</t>
  </si>
  <si>
    <t>8HN6QCIV9U</t>
  </si>
  <si>
    <t>8HN3QCIWK5</t>
  </si>
  <si>
    <t>8HN1QCIVDL</t>
  </si>
  <si>
    <t>8HN8QCIUN4</t>
  </si>
  <si>
    <t>8HN6QCIVYK</t>
  </si>
  <si>
    <t>8HN3QCIWOB</t>
  </si>
  <si>
    <t>8HN0QCIVDK</t>
  </si>
  <si>
    <t>8HN2QCIWRW</t>
  </si>
  <si>
    <t>8HN1QCIX6V</t>
  </si>
  <si>
    <t>8HN0QCIVGM</t>
  </si>
  <si>
    <t>8HN1QCIVGN</t>
  </si>
  <si>
    <t>8HN5QCIW1B</t>
  </si>
  <si>
    <t>8HN0QCIW5C</t>
  </si>
  <si>
    <t>8HN5QCIWVV</t>
  </si>
  <si>
    <t>8HN6QCIZFA</t>
  </si>
  <si>
    <t>8HN8QCIXAY</t>
  </si>
  <si>
    <t>8HN7QCIZFB</t>
  </si>
  <si>
    <t>8HN7QCIZIN</t>
  </si>
  <si>
    <t>8HN9QCIWZB</t>
  </si>
  <si>
    <t>8HN9QCIYSV</t>
  </si>
  <si>
    <t>8HN0QCIWZC</t>
  </si>
  <si>
    <t>8HN9QCIXEV</t>
  </si>
  <si>
    <t>8HN0QCIXII</t>
  </si>
  <si>
    <t>8HN3QCIXIL</t>
  </si>
  <si>
    <t>8HN0QCIX38</t>
  </si>
  <si>
    <t>8HN2QCIXIK</t>
  </si>
  <si>
    <t>8HN1QCIXIJ</t>
  </si>
  <si>
    <t>8HN2QCJ11S</t>
  </si>
  <si>
    <t>8HN6QCIXM0</t>
  </si>
  <si>
    <t>8HN8QCIXM2</t>
  </si>
  <si>
    <t>8HN7QCIXM1</t>
  </si>
  <si>
    <t>8HN3QCJ11T</t>
  </si>
  <si>
    <t>8HN6QCIXQG</t>
  </si>
  <si>
    <t>8HN5QCIXQF</t>
  </si>
  <si>
    <t>8HN7QCIXQH</t>
  </si>
  <si>
    <t>8HN1QCIZTB</t>
  </si>
  <si>
    <t>8HN8QCIXQI</t>
  </si>
  <si>
    <t>8HN7QCIXSZ</t>
  </si>
  <si>
    <t>8HN2QCIZVA</t>
  </si>
  <si>
    <t>8HN6QCIXSY</t>
  </si>
  <si>
    <t>8HN8QCIXT0</t>
  </si>
  <si>
    <t>8HN5QCIXSX</t>
  </si>
  <si>
    <t>8HN5QCIZ59</t>
  </si>
  <si>
    <t>8HN2QCIZVU</t>
  </si>
  <si>
    <t>8HN3QCIXT5</t>
  </si>
  <si>
    <t>8HN4QCIZ58</t>
  </si>
  <si>
    <t>8HN4QCIXT6</t>
  </si>
  <si>
    <t>8HN7QCIZ8X</t>
  </si>
  <si>
    <t>8HN5QCJ003</t>
  </si>
  <si>
    <t>8HN6QCIZ8W</t>
  </si>
  <si>
    <t>8HN4QCJ002</t>
  </si>
  <si>
    <t>8HN5QCIZ8V</t>
  </si>
  <si>
    <t>8HN9QCIZDF</t>
  </si>
  <si>
    <t>8HN1QCIZDH</t>
  </si>
  <si>
    <t>8HN7QCJ05P</t>
  </si>
  <si>
    <t>8HN6QCJ4LO</t>
  </si>
  <si>
    <t>8HN0QCIZDG</t>
  </si>
  <si>
    <t>8HN5QCJ3AZ</t>
  </si>
  <si>
    <t xml:space="preserve">	Failed</t>
  </si>
  <si>
    <t>8HN7QCJ04V</t>
  </si>
  <si>
    <t>8HN4QCJ3AY</t>
  </si>
  <si>
    <t>8HN2QCJ050</t>
  </si>
  <si>
    <t>8HN8QCJ3GW</t>
  </si>
  <si>
    <t>8HN3QCJ3H1</t>
  </si>
  <si>
    <t>8HN9QCJ3H7</t>
  </si>
  <si>
    <t>8HN5QCJ3GT</t>
  </si>
  <si>
    <t>8HN1QCJ47D</t>
  </si>
  <si>
    <t>Status</t>
  </si>
  <si>
    <t>T.ID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</si>
</sst>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/>
    <xf numFmtId="164" fontId="3" fillId="2" borderId="10" xfId="0" applyNumberFormat="1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7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7" xfId="0" applyBorder="1" applyAlignment="1"/>
    <xf numFmtId="0" fontId="0" fillId="3" borderId="7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5" xfId="0" applyFont="1" applyBorder="1" applyAlignment="1"/>
    <xf numFmtId="0" fontId="6" fillId="0" borderId="7" xfId="0" applyFont="1" applyBorder="1" applyAlignment="1"/>
    <xf numFmtId="0" fontId="6" fillId="0" borderId="13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3" xfId="1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3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ont="1" applyFill="1" applyAlignment="1">
      <alignment horizontal="left"/>
    </xf>
    <xf numFmtId="0" fontId="6" fillId="0" borderId="1" xfId="0" applyFont="1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7" fillId="0" borderId="1" xfId="0" applyFont="1" applyFill="1" applyBorder="1"/>
    <xf numFmtId="18" fontId="19" fillId="7" borderId="1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64" fontId="2" fillId="10" borderId="1" xfId="1" applyNumberFormat="1" applyFont="1" applyFill="1" applyBorder="1"/>
    <xf numFmtId="0" fontId="2" fillId="10" borderId="1" xfId="0" applyFont="1" applyFill="1" applyBorder="1"/>
    <xf numFmtId="10" fontId="2" fillId="10" borderId="1" xfId="2" applyNumberFormat="1" applyFont="1" applyFill="1" applyBorder="1"/>
    <xf numFmtId="0" fontId="2" fillId="0" borderId="0" xfId="0" applyFont="1" applyFill="1"/>
    <xf numFmtId="164" fontId="0" fillId="0" borderId="1" xfId="1" applyNumberFormat="1" applyFont="1" applyBorder="1"/>
    <xf numFmtId="164" fontId="0" fillId="0" borderId="1" xfId="0" applyNumberFormat="1" applyBorder="1"/>
    <xf numFmtId="10" fontId="0" fillId="3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left" vertical="center"/>
    </xf>
    <xf numFmtId="164" fontId="19" fillId="11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3" borderId="0" xfId="1" applyNumberFormat="1" applyFont="1" applyFill="1"/>
    <xf numFmtId="0" fontId="2" fillId="8" borderId="0" xfId="0" applyFont="1" applyFill="1" applyBorder="1" applyAlignment="1">
      <alignment horizontal="center" vertical="center"/>
    </xf>
    <xf numFmtId="165" fontId="2" fillId="10" borderId="1" xfId="2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0" fontId="0" fillId="0" borderId="1" xfId="2" applyNumberFormat="1" applyFont="1" applyFill="1" applyBorder="1"/>
    <xf numFmtId="0" fontId="0" fillId="0" borderId="19" xfId="0" applyFill="1" applyBorder="1"/>
    <xf numFmtId="43" fontId="0" fillId="0" borderId="1" xfId="1" applyFont="1" applyFill="1" applyBorder="1"/>
    <xf numFmtId="165" fontId="0" fillId="0" borderId="0" xfId="2" applyNumberFormat="1" applyFont="1"/>
    <xf numFmtId="164" fontId="20" fillId="0" borderId="1" xfId="1" applyNumberFormat="1" applyFont="1" applyFill="1" applyBorder="1" applyAlignment="1">
      <alignment horizontal="center" vertical="center"/>
    </xf>
    <xf numFmtId="164" fontId="20" fillId="0" borderId="1" xfId="1" applyNumberFormat="1" applyFont="1" applyBorder="1"/>
    <xf numFmtId="0" fontId="20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20" fillId="0" borderId="1" xfId="11" applyNumberFormat="1" applyFont="1" applyFill="1" applyBorder="1" applyAlignment="1">
      <alignment horizontal="left" vertical="center"/>
    </xf>
    <xf numFmtId="0" fontId="20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10" fontId="1" fillId="0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0" fontId="1" fillId="0" borderId="1" xfId="2" applyNumberFormat="1" applyFont="1" applyFill="1" applyBorder="1" applyAlignment="1">
      <alignment horizontal="right"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0" fontId="1" fillId="0" borderId="1" xfId="2" applyNumberFormat="1" applyFont="1" applyFill="1" applyBorder="1"/>
    <xf numFmtId="0" fontId="0" fillId="0" borderId="0" xfId="0" applyFont="1" applyFill="1"/>
    <xf numFmtId="10" fontId="0" fillId="0" borderId="0" xfId="2" applyNumberFormat="1" applyFont="1" applyFill="1"/>
    <xf numFmtId="0" fontId="0" fillId="0" borderId="1" xfId="1" applyNumberFormat="1" applyFont="1" applyFill="1" applyBorder="1"/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10" borderId="1" xfId="1" applyNumberFormat="1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43" fontId="2" fillId="10" borderId="1" xfId="1" applyFont="1" applyFill="1" applyBorder="1"/>
    <xf numFmtId="10" fontId="0" fillId="0" borderId="1" xfId="0" applyNumberFormat="1" applyFont="1" applyFill="1" applyBorder="1" applyAlignment="1">
      <alignment horizontal="left" vertical="center"/>
    </xf>
    <xf numFmtId="164" fontId="0" fillId="0" borderId="1" xfId="6" applyNumberFormat="1" applyFont="1" applyFill="1" applyBorder="1" applyAlignment="1">
      <alignment horizontal="left" vertical="center"/>
    </xf>
    <xf numFmtId="164" fontId="0" fillId="0" borderId="1" xfId="6" applyNumberFormat="1" applyFont="1" applyFill="1" applyBorder="1" applyAlignment="1">
      <alignment horizontal="center" vertical="center"/>
    </xf>
    <xf numFmtId="164" fontId="0" fillId="0" borderId="1" xfId="11" applyNumberFormat="1" applyFont="1" applyFill="1" applyBorder="1" applyAlignment="1">
      <alignment horizontal="left" vertical="center"/>
    </xf>
    <xf numFmtId="164" fontId="20" fillId="0" borderId="1" xfId="11" applyNumberFormat="1" applyFont="1" applyFill="1" applyBorder="1" applyAlignment="1">
      <alignment horizontal="left" vertical="center"/>
    </xf>
    <xf numFmtId="164" fontId="20" fillId="0" borderId="1" xfId="6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left" vertical="center"/>
    </xf>
    <xf numFmtId="1" fontId="0" fillId="0" borderId="1" xfId="6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/>
    </xf>
    <xf numFmtId="43" fontId="0" fillId="0" borderId="1" xfId="1" applyFont="1" applyFill="1" applyBorder="1" applyAlignment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6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/>
    <xf numFmtId="10" fontId="0" fillId="5" borderId="1" xfId="2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41" fontId="0" fillId="5" borderId="1" xfId="0" applyNumberFormat="1" applyFont="1" applyFill="1" applyBorder="1"/>
    <xf numFmtId="0" fontId="0" fillId="5" borderId="1" xfId="0" applyFill="1" applyBorder="1"/>
    <xf numFmtId="0" fontId="0" fillId="5" borderId="0" xfId="0" applyFill="1"/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1279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1237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1146</v>
      </c>
      <c r="B15" t="s">
        <v>173</v>
      </c>
    </row>
    <row r="16" spans="1:2" x14ac:dyDescent="0.25">
      <c r="A16" t="s">
        <v>1075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1280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176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1282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1278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177</v>
      </c>
      <c r="B12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showGridLines="0" zoomScale="90" zoomScaleNormal="90" workbookViewId="0">
      <pane xSplit="2" ySplit="4" topLeftCell="F111" activePane="bottomRight" state="frozen"/>
      <selection pane="topRight" activeCell="C1" sqref="C1"/>
      <selection pane="bottomLeft" activeCell="A4" sqref="A4"/>
      <selection pane="bottomRight" activeCell="K123" sqref="K123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24" bestFit="1" customWidth="1"/>
    <col min="7" max="7" width="21" bestFit="1" customWidth="1"/>
    <col min="8" max="8" width="13.28515625" bestFit="1" customWidth="1"/>
    <col min="9" max="9" width="16.28515625" customWidth="1"/>
    <col min="10" max="10" width="15" style="27" bestFit="1" customWidth="1"/>
    <col min="11" max="11" width="12.42578125" bestFit="1" customWidth="1"/>
    <col min="12" max="13" width="13.85546875" customWidth="1"/>
    <col min="14" max="15" width="16.7109375" customWidth="1"/>
    <col min="16" max="16" width="18.140625" customWidth="1"/>
    <col min="17" max="17" width="21.140625" bestFit="1" customWidth="1"/>
    <col min="18" max="18" width="12.28515625" customWidth="1"/>
    <col min="19" max="19" width="10.140625" bestFit="1" customWidth="1"/>
    <col min="20" max="20" width="16.5703125" bestFit="1" customWidth="1"/>
    <col min="21" max="21" width="17.42578125" bestFit="1" customWidth="1"/>
    <col min="22" max="22" width="15.28515625" bestFit="1" customWidth="1"/>
    <col min="23" max="23" width="11.7109375" bestFit="1" customWidth="1"/>
    <col min="24" max="24" width="10.140625" bestFit="1" customWidth="1"/>
    <col min="25" max="25" width="17.42578125" bestFit="1" customWidth="1"/>
    <col min="26" max="26" width="10.5703125" bestFit="1" customWidth="1"/>
    <col min="27" max="27" width="7.7109375" bestFit="1" customWidth="1"/>
    <col min="28" max="28" width="8.28515625" bestFit="1" customWidth="1"/>
    <col min="29" max="29" width="16.28515625" bestFit="1" customWidth="1"/>
    <col min="30" max="30" width="13.42578125" bestFit="1" customWidth="1"/>
    <col min="31" max="31" width="14" bestFit="1" customWidth="1"/>
    <col min="32" max="32" width="10.42578125" bestFit="1" customWidth="1"/>
  </cols>
  <sheetData>
    <row r="1" spans="1:33" ht="30.75" customHeight="1" x14ac:dyDescent="0.25">
      <c r="A1" s="209" t="s">
        <v>1340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</row>
    <row r="2" spans="1:33" x14ac:dyDescent="0.25">
      <c r="A2" s="211" t="s">
        <v>1284</v>
      </c>
      <c r="B2" s="212"/>
      <c r="C2" s="212"/>
      <c r="D2" s="212"/>
      <c r="E2" s="212"/>
      <c r="F2" s="212"/>
      <c r="G2" s="212"/>
      <c r="H2" s="212"/>
      <c r="I2" s="212"/>
      <c r="J2" s="212"/>
      <c r="K2" s="213"/>
      <c r="L2" s="217" t="s">
        <v>1285</v>
      </c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187"/>
      <c r="Z2" s="187"/>
      <c r="AA2" s="188"/>
      <c r="AB2" s="152"/>
    </row>
    <row r="3" spans="1:33" x14ac:dyDescent="0.25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6"/>
      <c r="L3" s="219" t="s">
        <v>1341</v>
      </c>
      <c r="M3" s="219"/>
      <c r="N3" s="219" t="s">
        <v>1342</v>
      </c>
      <c r="O3" s="219"/>
      <c r="P3" s="189"/>
      <c r="Q3" s="189"/>
      <c r="R3" s="187"/>
      <c r="S3" s="187"/>
      <c r="T3" s="187"/>
      <c r="U3" s="187"/>
      <c r="V3" s="187"/>
      <c r="W3" s="187"/>
      <c r="X3" s="187"/>
      <c r="Y3" s="187"/>
      <c r="Z3" s="187"/>
      <c r="AA3" s="188"/>
      <c r="AB3" s="152"/>
    </row>
    <row r="4" spans="1:33" s="4" customFormat="1" ht="45" customHeight="1" x14ac:dyDescent="0.25">
      <c r="A4" s="125" t="s">
        <v>1281</v>
      </c>
      <c r="B4" s="126" t="s">
        <v>137</v>
      </c>
      <c r="C4" s="126" t="s">
        <v>0</v>
      </c>
      <c r="D4" s="126" t="s">
        <v>1</v>
      </c>
      <c r="E4" s="127" t="s">
        <v>1343</v>
      </c>
      <c r="F4" s="127" t="s">
        <v>1344</v>
      </c>
      <c r="G4" s="127" t="s">
        <v>1345</v>
      </c>
      <c r="H4" s="132" t="s">
        <v>1346</v>
      </c>
      <c r="I4" s="132" t="s">
        <v>1353</v>
      </c>
      <c r="J4" s="127" t="s">
        <v>1347</v>
      </c>
      <c r="K4" s="127" t="s">
        <v>1335</v>
      </c>
      <c r="L4" s="128" t="s">
        <v>1331</v>
      </c>
      <c r="M4" s="128" t="s">
        <v>1327</v>
      </c>
      <c r="N4" s="128" t="s">
        <v>1331</v>
      </c>
      <c r="O4" s="128" t="s">
        <v>1327</v>
      </c>
      <c r="P4" s="128" t="s">
        <v>1334</v>
      </c>
      <c r="Q4" s="128" t="s">
        <v>1338</v>
      </c>
      <c r="R4" s="128" t="s">
        <v>1332</v>
      </c>
      <c r="S4" s="128" t="s">
        <v>1286</v>
      </c>
      <c r="T4" s="128" t="s">
        <v>1287</v>
      </c>
      <c r="U4" s="128" t="s">
        <v>1288</v>
      </c>
      <c r="V4" s="128" t="s">
        <v>1332</v>
      </c>
      <c r="W4" s="128" t="s">
        <v>1333</v>
      </c>
      <c r="X4" s="128" t="s">
        <v>1289</v>
      </c>
      <c r="Y4" s="128" t="s">
        <v>1348</v>
      </c>
      <c r="Z4" s="129" t="s">
        <v>1290</v>
      </c>
      <c r="AA4" s="129" t="s">
        <v>1291</v>
      </c>
      <c r="AB4" s="129" t="s">
        <v>1301</v>
      </c>
      <c r="AC4" s="130" t="s">
        <v>1292</v>
      </c>
      <c r="AD4" s="130" t="s">
        <v>1293</v>
      </c>
      <c r="AE4" s="130" t="s">
        <v>1302</v>
      </c>
      <c r="AF4" s="131" t="s">
        <v>1294</v>
      </c>
    </row>
    <row r="5" spans="1:33" s="122" customFormat="1" x14ac:dyDescent="0.25">
      <c r="A5" s="113">
        <v>1</v>
      </c>
      <c r="B5" s="114" t="s">
        <v>158</v>
      </c>
      <c r="C5" s="115" t="s">
        <v>1308</v>
      </c>
      <c r="D5" s="115" t="s">
        <v>1308</v>
      </c>
      <c r="E5" s="112">
        <v>15813425.166300002</v>
      </c>
      <c r="F5" s="112">
        <v>10798653.295</v>
      </c>
      <c r="G5" s="112">
        <v>5384451.230800001</v>
      </c>
      <c r="H5" s="154">
        <f>SUM(F5:G5)</f>
        <v>16183104.525800001</v>
      </c>
      <c r="I5" s="145">
        <v>0</v>
      </c>
      <c r="J5" s="24">
        <f>IFERROR(H5/E5,0)</f>
        <v>1.0233775640389295</v>
      </c>
      <c r="K5" s="145">
        <f>IF(J5&gt;99.5%,H5*0.6%,IF(J5&gt;=95.5%,H5*0.55%,IF(J5&gt;=90.5%,H5*0.5%,IF(J5&gt;=85.5%,H5*0.4%,IF(J5&gt;=79.5%,H5*0.3%,IF(J5&lt;79.5%,0))))))</f>
        <v>97098.627154800008</v>
      </c>
      <c r="L5" s="112">
        <v>20</v>
      </c>
      <c r="M5" s="112">
        <v>14</v>
      </c>
      <c r="N5" s="112">
        <v>0</v>
      </c>
      <c r="O5" s="112">
        <v>5</v>
      </c>
      <c r="P5" s="177">
        <f>IFERROR(IF(N5/L5&gt;79.5%,(N5/L5),0),0)</f>
        <v>0</v>
      </c>
      <c r="Q5" s="177">
        <f>IFERROR(IF(O5/M5&gt;79.5%,(O5/M5),0),0)</f>
        <v>0</v>
      </c>
      <c r="R5" s="145">
        <f>IFERROR(IF(P5&gt;99.5%,5,(5*P5))+(IF(Q5&gt;99.5%,5,(5*Q5))),0)</f>
        <v>0</v>
      </c>
      <c r="S5" s="145"/>
      <c r="T5" s="145"/>
      <c r="U5" s="155">
        <f t="shared" ref="U5:U12" si="0">IFERROR(T5/S5,0)</f>
        <v>0</v>
      </c>
      <c r="V5" s="156">
        <f>IF(U5&gt;=100%,10,U5*10)</f>
        <v>0</v>
      </c>
      <c r="W5" s="157">
        <f>SUM(V5,R5)</f>
        <v>0</v>
      </c>
      <c r="X5" s="157">
        <f>20-W5</f>
        <v>20</v>
      </c>
      <c r="Y5" s="158">
        <f t="shared" ref="Y5:Y36" si="1">(K5-(K5*X5%))</f>
        <v>77678.901723840012</v>
      </c>
      <c r="Z5" s="159">
        <f>F5/H5</f>
        <v>0.66727946283632966</v>
      </c>
      <c r="AA5" s="159">
        <f t="shared" ref="AA5:AA36" si="2">G5/H5</f>
        <v>0.33272053716367034</v>
      </c>
      <c r="AB5" s="159">
        <f>IFERROR(#REF!/H5,0)</f>
        <v>0</v>
      </c>
      <c r="AC5" s="145">
        <f>Y5*Z5</f>
        <v>51833.535816000003</v>
      </c>
      <c r="AD5" s="145">
        <f>Y5*AA5</f>
        <v>25845.365907840005</v>
      </c>
      <c r="AE5" s="145">
        <f>IFERROR(Y5*AB5,0)</f>
        <v>0</v>
      </c>
      <c r="AF5" s="145">
        <f>SUM(AC5,AD5,AE5)-Y5</f>
        <v>0</v>
      </c>
      <c r="AG5" s="185"/>
    </row>
    <row r="6" spans="1:33" s="122" customFormat="1" x14ac:dyDescent="0.25">
      <c r="A6" s="116">
        <v>2</v>
      </c>
      <c r="B6" s="117" t="s">
        <v>159</v>
      </c>
      <c r="C6" s="115" t="s">
        <v>1308</v>
      </c>
      <c r="D6" s="115" t="s">
        <v>1308</v>
      </c>
      <c r="E6" s="112">
        <v>14414205.297780951</v>
      </c>
      <c r="F6" s="112">
        <v>8578507.7874999996</v>
      </c>
      <c r="G6" s="112">
        <v>5978567.0019000005</v>
      </c>
      <c r="H6" s="154">
        <f>SUM(F6:G6)</f>
        <v>14557074.7894</v>
      </c>
      <c r="I6" s="145">
        <v>0</v>
      </c>
      <c r="J6" s="24">
        <f t="shared" ref="J6:J13" si="3">IFERROR(H6/E6,0)</f>
        <v>1.009911714774941</v>
      </c>
      <c r="K6" s="145">
        <f t="shared" ref="K6:K68" si="4">IF(J6&gt;99.5%,H6*0.6%,IF(J6&gt;=95.5%,H6*0.55%,IF(J6&gt;=90.5%,H6*0.5%,IF(J6&gt;=85.5%,H6*0.4%,IF(J6&gt;=79.5%,H6*0.3%,IF(J6&lt;79.5%,0))))))</f>
        <v>87342.448736400009</v>
      </c>
      <c r="L6" s="112">
        <v>31</v>
      </c>
      <c r="M6" s="112">
        <v>26</v>
      </c>
      <c r="N6" s="112">
        <v>15</v>
      </c>
      <c r="O6" s="112">
        <v>70</v>
      </c>
      <c r="P6" s="177">
        <f t="shared" ref="P6:P68" si="5">IFERROR(IF(N6/L6&gt;79.5%,(N6/L6),0),0)</f>
        <v>0</v>
      </c>
      <c r="Q6" s="177">
        <f t="shared" ref="Q6:Q68" si="6">IFERROR(IF(O6/M6&gt;79.5%,(O6/M6),0),0)</f>
        <v>2.6923076923076925</v>
      </c>
      <c r="R6" s="145">
        <f>IFERROR(IF(P6&gt;99.5%,5,(5*P6))+(IF(Q6&gt;99.5%,5,(5*Q6))),0)</f>
        <v>5</v>
      </c>
      <c r="S6" s="145"/>
      <c r="T6" s="145"/>
      <c r="U6" s="155">
        <f t="shared" si="0"/>
        <v>0</v>
      </c>
      <c r="V6" s="156">
        <f t="shared" ref="V6:V68" si="7">IF(U6&gt;=100%,10,U6*10)</f>
        <v>0</v>
      </c>
      <c r="W6" s="157">
        <f t="shared" ref="W6:W68" si="8">SUM(V6,R6)</f>
        <v>5</v>
      </c>
      <c r="X6" s="157">
        <f t="shared" ref="X6:X68" si="9">20-W6</f>
        <v>15</v>
      </c>
      <c r="Y6" s="158">
        <f t="shared" si="1"/>
        <v>74241.081425940007</v>
      </c>
      <c r="Z6" s="159">
        <f t="shared" ref="Z6:Z36" si="10">F6/H6</f>
        <v>0.58930162217388593</v>
      </c>
      <c r="AA6" s="159">
        <f t="shared" si="2"/>
        <v>0.41069837782611401</v>
      </c>
      <c r="AB6" s="159">
        <f>IFERROR(#REF!/H6,0)</f>
        <v>0</v>
      </c>
      <c r="AC6" s="145">
        <f>Y6*Z6</f>
        <v>43750.38971625</v>
      </c>
      <c r="AD6" s="145">
        <f t="shared" ref="AD6:AD68" si="11">Y6*AA6</f>
        <v>30490.691709690003</v>
      </c>
      <c r="AE6" s="145">
        <f t="shared" ref="AE6:AE68" si="12">IFERROR(Y6*AB6,0)</f>
        <v>0</v>
      </c>
      <c r="AF6" s="145">
        <f t="shared" ref="AF6:AF68" si="13">SUM(AC6,AD6,AE6)-Y6</f>
        <v>0</v>
      </c>
      <c r="AG6" s="185"/>
    </row>
    <row r="7" spans="1:33" s="122" customFormat="1" x14ac:dyDescent="0.25">
      <c r="A7" s="116">
        <v>3</v>
      </c>
      <c r="B7" s="117" t="s">
        <v>1320</v>
      </c>
      <c r="C7" s="115" t="s">
        <v>1308</v>
      </c>
      <c r="D7" s="115" t="s">
        <v>1308</v>
      </c>
      <c r="E7" s="112">
        <v>2871863.0996619049</v>
      </c>
      <c r="F7" s="112">
        <v>1363341.8549999997</v>
      </c>
      <c r="G7" s="112">
        <v>1534925.9055000001</v>
      </c>
      <c r="H7" s="154">
        <f>SUM(F7:G7)</f>
        <v>2898267.7604999999</v>
      </c>
      <c r="I7" s="145">
        <v>0</v>
      </c>
      <c r="J7" s="24">
        <f t="shared" si="3"/>
        <v>1.0091942616767504</v>
      </c>
      <c r="K7" s="145">
        <f t="shared" si="4"/>
        <v>17389.606563000001</v>
      </c>
      <c r="L7" s="112">
        <v>5</v>
      </c>
      <c r="M7" s="112">
        <v>2</v>
      </c>
      <c r="N7" s="112">
        <v>13</v>
      </c>
      <c r="O7" s="112">
        <v>0</v>
      </c>
      <c r="P7" s="177">
        <f>IFERROR(IF(N7/L7&gt;79.5%,(N7/L7),0),0)</f>
        <v>2.6</v>
      </c>
      <c r="Q7" s="177">
        <f t="shared" si="6"/>
        <v>0</v>
      </c>
      <c r="R7" s="145">
        <f>IFERROR(IF(P7&gt;99.5%,5,(5*P7))+(IF(Q7&gt;99.5%,5,(5*Q7))),0)</f>
        <v>5</v>
      </c>
      <c r="S7" s="145"/>
      <c r="T7" s="145"/>
      <c r="U7" s="155">
        <f t="shared" si="0"/>
        <v>0</v>
      </c>
      <c r="V7" s="156">
        <f t="shared" si="7"/>
        <v>0</v>
      </c>
      <c r="W7" s="157">
        <f t="shared" si="8"/>
        <v>5</v>
      </c>
      <c r="X7" s="157">
        <f t="shared" si="9"/>
        <v>15</v>
      </c>
      <c r="Y7" s="158">
        <f t="shared" si="1"/>
        <v>14781.165578550001</v>
      </c>
      <c r="Z7" s="159">
        <f t="shared" si="10"/>
        <v>0.47039886154783722</v>
      </c>
      <c r="AA7" s="159">
        <f t="shared" si="2"/>
        <v>0.52960113845216272</v>
      </c>
      <c r="AB7" s="159">
        <f>IFERROR(#REF!/H7,0)</f>
        <v>0</v>
      </c>
      <c r="AC7" s="145">
        <f t="shared" ref="AC7:AC68" si="14">Y7*Z7</f>
        <v>6953.0434604999991</v>
      </c>
      <c r="AD7" s="145">
        <f t="shared" si="11"/>
        <v>7828.1221180500006</v>
      </c>
      <c r="AE7" s="145">
        <f t="shared" si="12"/>
        <v>0</v>
      </c>
      <c r="AF7" s="145">
        <f t="shared" si="13"/>
        <v>0</v>
      </c>
      <c r="AG7" s="185"/>
    </row>
    <row r="8" spans="1:33" s="122" customFormat="1" x14ac:dyDescent="0.25">
      <c r="A8" s="113">
        <v>4</v>
      </c>
      <c r="B8" s="117" t="s">
        <v>1280</v>
      </c>
      <c r="C8" s="115" t="s">
        <v>1308</v>
      </c>
      <c r="D8" s="115" t="s">
        <v>1310</v>
      </c>
      <c r="E8" s="112">
        <v>7408828.6316333339</v>
      </c>
      <c r="F8" s="112">
        <v>4727938.3699999992</v>
      </c>
      <c r="G8" s="112">
        <v>3271645.8829000005</v>
      </c>
      <c r="H8" s="154">
        <f>SUM(F8:G8)</f>
        <v>7999584.2528999997</v>
      </c>
      <c r="I8" s="145">
        <v>0</v>
      </c>
      <c r="J8" s="24">
        <f t="shared" si="3"/>
        <v>1.0797367101655353</v>
      </c>
      <c r="K8" s="145">
        <f t="shared" si="4"/>
        <v>47997.505517400001</v>
      </c>
      <c r="L8" s="112">
        <v>9</v>
      </c>
      <c r="M8" s="112">
        <v>12</v>
      </c>
      <c r="N8" s="112">
        <v>15</v>
      </c>
      <c r="O8" s="112">
        <v>33</v>
      </c>
      <c r="P8" s="177">
        <f t="shared" si="5"/>
        <v>1.6666666666666667</v>
      </c>
      <c r="Q8" s="177">
        <f t="shared" si="6"/>
        <v>2.75</v>
      </c>
      <c r="R8" s="145">
        <f>IFERROR(IF(P8&gt;99.5%,5,(5*P8))+(IF(Q8&gt;99.5%,5,(5*Q8))),0)</f>
        <v>10</v>
      </c>
      <c r="S8" s="145"/>
      <c r="T8" s="145"/>
      <c r="U8" s="155">
        <f t="shared" si="0"/>
        <v>0</v>
      </c>
      <c r="V8" s="156">
        <f t="shared" si="7"/>
        <v>0</v>
      </c>
      <c r="W8" s="157">
        <f t="shared" si="8"/>
        <v>10</v>
      </c>
      <c r="X8" s="157">
        <f t="shared" si="9"/>
        <v>10</v>
      </c>
      <c r="Y8" s="158">
        <f t="shared" si="1"/>
        <v>43197.754965660002</v>
      </c>
      <c r="Z8" s="159">
        <f t="shared" si="10"/>
        <v>0.59102301076284469</v>
      </c>
      <c r="AA8" s="159">
        <f t="shared" si="2"/>
        <v>0.40897698923715536</v>
      </c>
      <c r="AB8" s="159">
        <f>IFERROR(#REF!/H8,0)</f>
        <v>0</v>
      </c>
      <c r="AC8" s="145">
        <f t="shared" si="14"/>
        <v>25530.867198</v>
      </c>
      <c r="AD8" s="145">
        <f t="shared" si="11"/>
        <v>17666.887767660006</v>
      </c>
      <c r="AE8" s="145">
        <f t="shared" si="12"/>
        <v>0</v>
      </c>
      <c r="AF8" s="145">
        <f t="shared" si="13"/>
        <v>0</v>
      </c>
      <c r="AG8" s="185"/>
    </row>
    <row r="9" spans="1:33" s="122" customFormat="1" x14ac:dyDescent="0.25">
      <c r="A9" s="116">
        <v>5</v>
      </c>
      <c r="B9" s="117" t="s">
        <v>155</v>
      </c>
      <c r="C9" s="115" t="s">
        <v>1308</v>
      </c>
      <c r="D9" s="115" t="s">
        <v>1310</v>
      </c>
      <c r="E9" s="112">
        <v>1970049.9906333336</v>
      </c>
      <c r="F9" s="112">
        <v>1167347.0899999996</v>
      </c>
      <c r="G9" s="112">
        <v>1431004.0587999995</v>
      </c>
      <c r="H9" s="154">
        <f t="shared" ref="H9:H68" si="15">SUM(F9:G9)</f>
        <v>2598351.1487999992</v>
      </c>
      <c r="I9" s="145">
        <v>608600.65826033265</v>
      </c>
      <c r="J9" s="24">
        <f t="shared" si="3"/>
        <v>1.318926504989185</v>
      </c>
      <c r="K9" s="145">
        <f t="shared" si="4"/>
        <v>15590.106892799995</v>
      </c>
      <c r="L9" s="112">
        <v>1</v>
      </c>
      <c r="M9" s="112">
        <v>1</v>
      </c>
      <c r="N9" s="112">
        <v>2</v>
      </c>
      <c r="O9" s="112">
        <v>7</v>
      </c>
      <c r="P9" s="177">
        <f t="shared" si="5"/>
        <v>2</v>
      </c>
      <c r="Q9" s="177">
        <f t="shared" si="6"/>
        <v>7</v>
      </c>
      <c r="R9" s="145">
        <f>IFERROR(IF(P9&gt;99.5%,5,(5*P9))+(IF(Q9&gt;99.5%,5,(5*Q9))),0)</f>
        <v>10</v>
      </c>
      <c r="S9" s="145"/>
      <c r="T9" s="145"/>
      <c r="U9" s="155">
        <f t="shared" si="0"/>
        <v>0</v>
      </c>
      <c r="V9" s="156">
        <f t="shared" si="7"/>
        <v>0</v>
      </c>
      <c r="W9" s="157">
        <f t="shared" si="8"/>
        <v>10</v>
      </c>
      <c r="X9" s="157">
        <f t="shared" si="9"/>
        <v>10</v>
      </c>
      <c r="Y9" s="158">
        <f t="shared" si="1"/>
        <v>14031.096203519995</v>
      </c>
      <c r="Z9" s="159">
        <f t="shared" si="10"/>
        <v>0.44926456169679663</v>
      </c>
      <c r="AA9" s="159">
        <f t="shared" si="2"/>
        <v>0.55073543830320337</v>
      </c>
      <c r="AB9" s="159">
        <f>IFERROR(#REF!/H9,0)</f>
        <v>0</v>
      </c>
      <c r="AC9" s="145">
        <f t="shared" si="14"/>
        <v>6303.6742859999977</v>
      </c>
      <c r="AD9" s="145">
        <f t="shared" si="11"/>
        <v>7727.4219175199978</v>
      </c>
      <c r="AE9" s="145">
        <f t="shared" si="12"/>
        <v>0</v>
      </c>
      <c r="AF9" s="145">
        <f t="shared" si="13"/>
        <v>0</v>
      </c>
      <c r="AG9" s="185"/>
    </row>
    <row r="10" spans="1:33" s="122" customFormat="1" x14ac:dyDescent="0.25">
      <c r="A10" s="116">
        <v>6</v>
      </c>
      <c r="B10" s="117" t="s">
        <v>142</v>
      </c>
      <c r="C10" s="115" t="s">
        <v>1308</v>
      </c>
      <c r="D10" s="115" t="s">
        <v>1310</v>
      </c>
      <c r="E10" s="112">
        <v>3020443.1992999995</v>
      </c>
      <c r="F10" s="112">
        <v>1929113.7574999998</v>
      </c>
      <c r="G10" s="112">
        <v>1133803.1182000004</v>
      </c>
      <c r="H10" s="154">
        <f t="shared" si="15"/>
        <v>3062916.8757000002</v>
      </c>
      <c r="I10" s="145">
        <v>0</v>
      </c>
      <c r="J10" s="24">
        <f t="shared" si="3"/>
        <v>1.0140620675832752</v>
      </c>
      <c r="K10" s="145">
        <f t="shared" si="4"/>
        <v>18377.5012542</v>
      </c>
      <c r="L10" s="112">
        <v>3</v>
      </c>
      <c r="M10" s="112">
        <v>1</v>
      </c>
      <c r="N10" s="112">
        <v>2</v>
      </c>
      <c r="O10" s="112">
        <v>0</v>
      </c>
      <c r="P10" s="177">
        <f t="shared" si="5"/>
        <v>0</v>
      </c>
      <c r="Q10" s="177">
        <f t="shared" si="6"/>
        <v>0</v>
      </c>
      <c r="R10" s="145">
        <f t="shared" ref="R10:R68" si="16">IFERROR(IF(P10&gt;99.5%,5,(5*P10))+(IF(Q10&gt;99.5%,5,(5*Q10))),0)</f>
        <v>0</v>
      </c>
      <c r="S10" s="145"/>
      <c r="T10" s="145"/>
      <c r="U10" s="155">
        <f t="shared" si="0"/>
        <v>0</v>
      </c>
      <c r="V10" s="156">
        <f t="shared" si="7"/>
        <v>0</v>
      </c>
      <c r="W10" s="157">
        <f t="shared" si="8"/>
        <v>0</v>
      </c>
      <c r="X10" s="157">
        <f t="shared" si="9"/>
        <v>20</v>
      </c>
      <c r="Y10" s="158">
        <f t="shared" si="1"/>
        <v>14702.001003360001</v>
      </c>
      <c r="Z10" s="159">
        <f t="shared" si="10"/>
        <v>0.62982896232178009</v>
      </c>
      <c r="AA10" s="159">
        <f t="shared" si="2"/>
        <v>0.37017103767821991</v>
      </c>
      <c r="AB10" s="159">
        <f>IFERROR(#REF!/H10,0)</f>
        <v>0</v>
      </c>
      <c r="AC10" s="145">
        <f t="shared" si="14"/>
        <v>9259.7460359999986</v>
      </c>
      <c r="AD10" s="145">
        <f t="shared" si="11"/>
        <v>5442.2549673600015</v>
      </c>
      <c r="AE10" s="145">
        <f t="shared" si="12"/>
        <v>0</v>
      </c>
      <c r="AF10" s="145">
        <f t="shared" si="13"/>
        <v>0</v>
      </c>
      <c r="AG10" s="185"/>
    </row>
    <row r="11" spans="1:33" s="122" customFormat="1" x14ac:dyDescent="0.25">
      <c r="A11" s="113">
        <v>7</v>
      </c>
      <c r="B11" s="117" t="s">
        <v>148</v>
      </c>
      <c r="C11" s="115" t="s">
        <v>1308</v>
      </c>
      <c r="D11" s="115" t="s">
        <v>1310</v>
      </c>
      <c r="E11" s="112">
        <v>2805583.0652761906</v>
      </c>
      <c r="F11" s="112">
        <v>1474364.7199999997</v>
      </c>
      <c r="G11" s="112">
        <v>1350446.7112000003</v>
      </c>
      <c r="H11" s="154">
        <f t="shared" si="15"/>
        <v>2824811.4312</v>
      </c>
      <c r="I11" s="145">
        <v>0</v>
      </c>
      <c r="J11" s="24">
        <f t="shared" si="3"/>
        <v>1.0068536077800698</v>
      </c>
      <c r="K11" s="145">
        <f t="shared" si="4"/>
        <v>16948.868587199999</v>
      </c>
      <c r="L11" s="112">
        <v>4</v>
      </c>
      <c r="M11" s="112">
        <v>3</v>
      </c>
      <c r="N11" s="112">
        <v>5</v>
      </c>
      <c r="O11" s="112">
        <v>5</v>
      </c>
      <c r="P11" s="177">
        <f t="shared" si="5"/>
        <v>1.25</v>
      </c>
      <c r="Q11" s="177">
        <f t="shared" si="6"/>
        <v>1.6666666666666667</v>
      </c>
      <c r="R11" s="145">
        <f t="shared" si="16"/>
        <v>10</v>
      </c>
      <c r="S11" s="145"/>
      <c r="T11" s="145"/>
      <c r="U11" s="155">
        <f t="shared" si="0"/>
        <v>0</v>
      </c>
      <c r="V11" s="156">
        <f t="shared" si="7"/>
        <v>0</v>
      </c>
      <c r="W11" s="157">
        <f t="shared" si="8"/>
        <v>10</v>
      </c>
      <c r="X11" s="157">
        <f t="shared" si="9"/>
        <v>10</v>
      </c>
      <c r="Y11" s="158">
        <f t="shared" si="1"/>
        <v>15253.981728479999</v>
      </c>
      <c r="Z11" s="159">
        <f t="shared" si="10"/>
        <v>0.52193385502326406</v>
      </c>
      <c r="AA11" s="159">
        <f t="shared" si="2"/>
        <v>0.478066144976736</v>
      </c>
      <c r="AB11" s="159">
        <f>IFERROR(#REF!/H11,0)</f>
        <v>0</v>
      </c>
      <c r="AC11" s="145">
        <f t="shared" si="14"/>
        <v>7961.5694879999992</v>
      </c>
      <c r="AD11" s="145">
        <f t="shared" si="11"/>
        <v>7292.4122404800009</v>
      </c>
      <c r="AE11" s="145">
        <f t="shared" si="12"/>
        <v>0</v>
      </c>
      <c r="AF11" s="145">
        <f t="shared" si="13"/>
        <v>0</v>
      </c>
      <c r="AG11" s="185"/>
    </row>
    <row r="12" spans="1:33" s="122" customFormat="1" x14ac:dyDescent="0.25">
      <c r="A12" s="116">
        <v>8</v>
      </c>
      <c r="B12" s="117" t="s">
        <v>146</v>
      </c>
      <c r="C12" s="115" t="s">
        <v>1308</v>
      </c>
      <c r="D12" s="115" t="s">
        <v>1310</v>
      </c>
      <c r="E12" s="112">
        <v>1580215.6361571432</v>
      </c>
      <c r="F12" s="112">
        <v>698190.12249999994</v>
      </c>
      <c r="G12" s="112">
        <v>926154.89899999998</v>
      </c>
      <c r="H12" s="154">
        <f t="shared" si="15"/>
        <v>1624345.0214999998</v>
      </c>
      <c r="I12" s="145">
        <v>0</v>
      </c>
      <c r="J12" s="24">
        <f t="shared" si="3"/>
        <v>1.0279261793980048</v>
      </c>
      <c r="K12" s="145">
        <f t="shared" si="4"/>
        <v>9746.0701289999997</v>
      </c>
      <c r="L12" s="112">
        <v>3</v>
      </c>
      <c r="M12" s="112">
        <v>2</v>
      </c>
      <c r="N12" s="112">
        <v>2</v>
      </c>
      <c r="O12" s="112">
        <v>3</v>
      </c>
      <c r="P12" s="177">
        <f t="shared" si="5"/>
        <v>0</v>
      </c>
      <c r="Q12" s="177">
        <f t="shared" si="6"/>
        <v>1.5</v>
      </c>
      <c r="R12" s="145">
        <f t="shared" si="16"/>
        <v>5</v>
      </c>
      <c r="S12" s="145"/>
      <c r="T12" s="145"/>
      <c r="U12" s="155">
        <f t="shared" si="0"/>
        <v>0</v>
      </c>
      <c r="V12" s="156">
        <f t="shared" si="7"/>
        <v>0</v>
      </c>
      <c r="W12" s="157">
        <f t="shared" si="8"/>
        <v>5</v>
      </c>
      <c r="X12" s="157">
        <f t="shared" si="9"/>
        <v>15</v>
      </c>
      <c r="Y12" s="158">
        <f t="shared" si="1"/>
        <v>8284.1596096499998</v>
      </c>
      <c r="Z12" s="159">
        <f t="shared" si="10"/>
        <v>0.42982870834624592</v>
      </c>
      <c r="AA12" s="159">
        <f t="shared" si="2"/>
        <v>0.57017129165375413</v>
      </c>
      <c r="AB12" s="159">
        <f>IFERROR(#REF!/H12,0)</f>
        <v>0</v>
      </c>
      <c r="AC12" s="145">
        <f t="shared" si="14"/>
        <v>3560.7696247500003</v>
      </c>
      <c r="AD12" s="145">
        <f t="shared" si="11"/>
        <v>4723.3899848999999</v>
      </c>
      <c r="AE12" s="145">
        <f t="shared" si="12"/>
        <v>0</v>
      </c>
      <c r="AF12" s="145">
        <f t="shared" si="13"/>
        <v>0</v>
      </c>
      <c r="AG12" s="185"/>
    </row>
    <row r="13" spans="1:33" s="122" customFormat="1" x14ac:dyDescent="0.25">
      <c r="A13" s="116">
        <v>9</v>
      </c>
      <c r="B13" s="117" t="s">
        <v>144</v>
      </c>
      <c r="C13" s="115" t="s">
        <v>1308</v>
      </c>
      <c r="D13" s="115" t="s">
        <v>1311</v>
      </c>
      <c r="E13" s="112">
        <v>2488344.7873523808</v>
      </c>
      <c r="F13" s="112">
        <v>894582.88000000024</v>
      </c>
      <c r="G13" s="112">
        <v>1106414.6268000002</v>
      </c>
      <c r="H13" s="154">
        <f t="shared" si="15"/>
        <v>2000997.5068000006</v>
      </c>
      <c r="I13" s="145">
        <v>0</v>
      </c>
      <c r="J13" s="24">
        <f t="shared" si="3"/>
        <v>0.80414800913866857</v>
      </c>
      <c r="K13" s="145">
        <f t="shared" si="4"/>
        <v>6002.9925204000019</v>
      </c>
      <c r="L13" s="112">
        <v>4</v>
      </c>
      <c r="M13" s="112">
        <v>2</v>
      </c>
      <c r="N13" s="112">
        <v>2</v>
      </c>
      <c r="O13" s="112">
        <v>2</v>
      </c>
      <c r="P13" s="177">
        <f t="shared" si="5"/>
        <v>0</v>
      </c>
      <c r="Q13" s="177">
        <f t="shared" si="6"/>
        <v>1</v>
      </c>
      <c r="R13" s="145">
        <f t="shared" si="16"/>
        <v>5</v>
      </c>
      <c r="S13" s="145"/>
      <c r="T13" s="145"/>
      <c r="U13" s="155">
        <f t="shared" ref="U13:U36" si="17">IFERROR(T13/S13,0)</f>
        <v>0</v>
      </c>
      <c r="V13" s="156">
        <f t="shared" si="7"/>
        <v>0</v>
      </c>
      <c r="W13" s="157">
        <f t="shared" si="8"/>
        <v>5</v>
      </c>
      <c r="X13" s="157">
        <f t="shared" si="9"/>
        <v>15</v>
      </c>
      <c r="Y13" s="158">
        <f t="shared" si="1"/>
        <v>5102.5436423400015</v>
      </c>
      <c r="Z13" s="159">
        <f t="shared" si="10"/>
        <v>0.44706846308400405</v>
      </c>
      <c r="AA13" s="159">
        <f t="shared" si="2"/>
        <v>0.55293153691599584</v>
      </c>
      <c r="AB13" s="159">
        <f>IFERROR(#REF!/H13,0)</f>
        <v>0</v>
      </c>
      <c r="AC13" s="145">
        <f t="shared" si="14"/>
        <v>2281.1863440000006</v>
      </c>
      <c r="AD13" s="145">
        <f t="shared" si="11"/>
        <v>2821.3572983400004</v>
      </c>
      <c r="AE13" s="145">
        <f t="shared" si="12"/>
        <v>0</v>
      </c>
      <c r="AF13" s="145">
        <f t="shared" si="13"/>
        <v>0</v>
      </c>
      <c r="AG13" s="185"/>
    </row>
    <row r="14" spans="1:33" s="122" customFormat="1" x14ac:dyDescent="0.25">
      <c r="A14" s="113">
        <v>10</v>
      </c>
      <c r="B14" s="117" t="s">
        <v>152</v>
      </c>
      <c r="C14" s="115" t="s">
        <v>1308</v>
      </c>
      <c r="D14" s="115" t="s">
        <v>1308</v>
      </c>
      <c r="E14" s="112">
        <v>2718934.6824190482</v>
      </c>
      <c r="F14" s="112">
        <v>972352.81999999983</v>
      </c>
      <c r="G14" s="112">
        <v>1767416.1400000001</v>
      </c>
      <c r="H14" s="154">
        <f t="shared" si="15"/>
        <v>2739768.96</v>
      </c>
      <c r="I14" s="145">
        <v>0</v>
      </c>
      <c r="J14" s="24">
        <f t="shared" ref="J14:J68" si="18">IFERROR(H14/E14,0)</f>
        <v>1.0076626620402722</v>
      </c>
      <c r="K14" s="145">
        <f t="shared" si="4"/>
        <v>16438.61376</v>
      </c>
      <c r="L14" s="112">
        <v>3</v>
      </c>
      <c r="M14" s="112">
        <v>2</v>
      </c>
      <c r="N14" s="112">
        <v>6</v>
      </c>
      <c r="O14" s="112">
        <v>12</v>
      </c>
      <c r="P14" s="177">
        <f t="shared" si="5"/>
        <v>2</v>
      </c>
      <c r="Q14" s="177">
        <f t="shared" si="6"/>
        <v>6</v>
      </c>
      <c r="R14" s="145">
        <f t="shared" si="16"/>
        <v>10</v>
      </c>
      <c r="S14" s="145"/>
      <c r="T14" s="145"/>
      <c r="U14" s="155">
        <f t="shared" si="17"/>
        <v>0</v>
      </c>
      <c r="V14" s="156">
        <f>IF(U14&gt;=100%,10,U14*10)</f>
        <v>0</v>
      </c>
      <c r="W14" s="157">
        <f t="shared" si="8"/>
        <v>10</v>
      </c>
      <c r="X14" s="157">
        <f t="shared" si="9"/>
        <v>10</v>
      </c>
      <c r="Y14" s="158">
        <f t="shared" si="1"/>
        <v>14794.752383999999</v>
      </c>
      <c r="Z14" s="159">
        <f t="shared" si="10"/>
        <v>0.35490321782461537</v>
      </c>
      <c r="AA14" s="159">
        <f t="shared" si="2"/>
        <v>0.64509678217538469</v>
      </c>
      <c r="AB14" s="159">
        <f>IFERROR(#REF!/H14,0)</f>
        <v>0</v>
      </c>
      <c r="AC14" s="145">
        <f t="shared" si="14"/>
        <v>5250.7052279999989</v>
      </c>
      <c r="AD14" s="145">
        <f t="shared" si="11"/>
        <v>9544.0471560000005</v>
      </c>
      <c r="AE14" s="145">
        <f t="shared" si="12"/>
        <v>0</v>
      </c>
      <c r="AF14" s="145">
        <f t="shared" si="13"/>
        <v>0</v>
      </c>
      <c r="AG14" s="185"/>
    </row>
    <row r="15" spans="1:33" s="122" customFormat="1" x14ac:dyDescent="0.25">
      <c r="A15" s="116">
        <v>11</v>
      </c>
      <c r="B15" s="117" t="s">
        <v>154</v>
      </c>
      <c r="C15" s="115" t="s">
        <v>1308</v>
      </c>
      <c r="D15" s="115" t="s">
        <v>1308</v>
      </c>
      <c r="E15" s="112">
        <v>4753464.931028571</v>
      </c>
      <c r="F15" s="112">
        <v>1474184.27</v>
      </c>
      <c r="G15" s="112">
        <v>2338033.5268000006</v>
      </c>
      <c r="H15" s="154">
        <f t="shared" si="15"/>
        <v>3812217.7968000006</v>
      </c>
      <c r="I15" s="145">
        <v>0</v>
      </c>
      <c r="J15" s="24">
        <f t="shared" si="18"/>
        <v>0.80198715087082806</v>
      </c>
      <c r="K15" s="145">
        <f t="shared" si="4"/>
        <v>11436.653390400003</v>
      </c>
      <c r="L15" s="112">
        <v>5</v>
      </c>
      <c r="M15" s="112">
        <v>2</v>
      </c>
      <c r="N15" s="112">
        <v>0</v>
      </c>
      <c r="O15" s="112">
        <v>3</v>
      </c>
      <c r="P15" s="177">
        <f t="shared" si="5"/>
        <v>0</v>
      </c>
      <c r="Q15" s="177">
        <f t="shared" si="6"/>
        <v>1.5</v>
      </c>
      <c r="R15" s="145">
        <f t="shared" si="16"/>
        <v>5</v>
      </c>
      <c r="S15" s="145"/>
      <c r="T15" s="145"/>
      <c r="U15" s="155">
        <f t="shared" si="17"/>
        <v>0</v>
      </c>
      <c r="V15" s="156">
        <f t="shared" si="7"/>
        <v>0</v>
      </c>
      <c r="W15" s="157">
        <f t="shared" si="8"/>
        <v>5</v>
      </c>
      <c r="X15" s="157">
        <f t="shared" si="9"/>
        <v>15</v>
      </c>
      <c r="Y15" s="158">
        <f t="shared" si="1"/>
        <v>9721.1553818400025</v>
      </c>
      <c r="Z15" s="159">
        <f t="shared" si="10"/>
        <v>0.38669990765937862</v>
      </c>
      <c r="AA15" s="159">
        <f t="shared" si="2"/>
        <v>0.61330009234062144</v>
      </c>
      <c r="AB15" s="159">
        <f>IFERROR(#REF!/H15,0)</f>
        <v>0</v>
      </c>
      <c r="AC15" s="145">
        <f t="shared" si="14"/>
        <v>3759.1698885000005</v>
      </c>
      <c r="AD15" s="145">
        <f t="shared" si="11"/>
        <v>5961.9854933400029</v>
      </c>
      <c r="AE15" s="145">
        <f t="shared" si="12"/>
        <v>0</v>
      </c>
      <c r="AF15" s="145">
        <f t="shared" si="13"/>
        <v>0</v>
      </c>
      <c r="AG15" s="185"/>
    </row>
    <row r="16" spans="1:33" s="122" customFormat="1" x14ac:dyDescent="0.25">
      <c r="A16" s="116">
        <v>12</v>
      </c>
      <c r="B16" s="117" t="s">
        <v>153</v>
      </c>
      <c r="C16" s="115" t="s">
        <v>1308</v>
      </c>
      <c r="D16" s="115" t="s">
        <v>1308</v>
      </c>
      <c r="E16" s="112">
        <v>7116705.3867952377</v>
      </c>
      <c r="F16" s="112">
        <v>2013621.5000000002</v>
      </c>
      <c r="G16" s="112">
        <v>4183537.1628000005</v>
      </c>
      <c r="H16" s="154">
        <f t="shared" si="15"/>
        <v>6197158.662800001</v>
      </c>
      <c r="I16" s="145">
        <v>0</v>
      </c>
      <c r="J16" s="24">
        <f t="shared" si="18"/>
        <v>0.87079039049425611</v>
      </c>
      <c r="K16" s="145">
        <f t="shared" si="4"/>
        <v>24788.634651200005</v>
      </c>
      <c r="L16" s="112">
        <v>8</v>
      </c>
      <c r="M16" s="112">
        <v>5</v>
      </c>
      <c r="N16" s="112">
        <v>4</v>
      </c>
      <c r="O16" s="112">
        <v>2</v>
      </c>
      <c r="P16" s="177">
        <f t="shared" si="5"/>
        <v>0</v>
      </c>
      <c r="Q16" s="177">
        <f t="shared" si="6"/>
        <v>0</v>
      </c>
      <c r="R16" s="145">
        <f t="shared" si="16"/>
        <v>0</v>
      </c>
      <c r="S16" s="145"/>
      <c r="T16" s="145"/>
      <c r="U16" s="155">
        <f t="shared" si="17"/>
        <v>0</v>
      </c>
      <c r="V16" s="156">
        <f t="shared" si="7"/>
        <v>0</v>
      </c>
      <c r="W16" s="157">
        <f t="shared" si="8"/>
        <v>0</v>
      </c>
      <c r="X16" s="157">
        <f t="shared" si="9"/>
        <v>20</v>
      </c>
      <c r="Y16" s="158">
        <f t="shared" si="1"/>
        <v>19830.907720960004</v>
      </c>
      <c r="Z16" s="159">
        <f t="shared" si="10"/>
        <v>0.32492656870111591</v>
      </c>
      <c r="AA16" s="159">
        <f t="shared" si="2"/>
        <v>0.67507343129888409</v>
      </c>
      <c r="AB16" s="159">
        <f>IFERROR(#REF!/H16,0)</f>
        <v>0</v>
      </c>
      <c r="AC16" s="145">
        <f t="shared" si="14"/>
        <v>6443.5888000000004</v>
      </c>
      <c r="AD16" s="145">
        <f t="shared" si="11"/>
        <v>13387.318920960002</v>
      </c>
      <c r="AE16" s="145">
        <f t="shared" si="12"/>
        <v>0</v>
      </c>
      <c r="AF16" s="145">
        <f t="shared" si="13"/>
        <v>0</v>
      </c>
      <c r="AG16" s="185"/>
    </row>
    <row r="17" spans="1:33" s="122" customFormat="1" x14ac:dyDescent="0.25">
      <c r="A17" s="113">
        <v>13</v>
      </c>
      <c r="B17" s="117" t="s">
        <v>1303</v>
      </c>
      <c r="C17" s="115" t="s">
        <v>1308</v>
      </c>
      <c r="D17" s="115" t="s">
        <v>1311</v>
      </c>
      <c r="E17" s="112">
        <v>7889860.8020761916</v>
      </c>
      <c r="F17" s="112">
        <v>4447145.1374999993</v>
      </c>
      <c r="G17" s="112">
        <v>3939019.2449000007</v>
      </c>
      <c r="H17" s="154">
        <f t="shared" si="15"/>
        <v>8386164.3824000005</v>
      </c>
      <c r="I17" s="145">
        <v>0</v>
      </c>
      <c r="J17" s="24">
        <f t="shared" si="18"/>
        <v>1.0629039716636328</v>
      </c>
      <c r="K17" s="145">
        <f t="shared" si="4"/>
        <v>50316.986294400005</v>
      </c>
      <c r="L17" s="112">
        <v>17</v>
      </c>
      <c r="M17" s="112">
        <v>12</v>
      </c>
      <c r="N17" s="112">
        <v>25</v>
      </c>
      <c r="O17" s="112">
        <v>20</v>
      </c>
      <c r="P17" s="177">
        <f t="shared" si="5"/>
        <v>1.4705882352941178</v>
      </c>
      <c r="Q17" s="177">
        <f t="shared" si="6"/>
        <v>1.6666666666666667</v>
      </c>
      <c r="R17" s="145">
        <f t="shared" si="16"/>
        <v>10</v>
      </c>
      <c r="S17" s="145"/>
      <c r="T17" s="145"/>
      <c r="U17" s="155">
        <f t="shared" si="17"/>
        <v>0</v>
      </c>
      <c r="V17" s="156">
        <f t="shared" si="7"/>
        <v>0</v>
      </c>
      <c r="W17" s="157">
        <f t="shared" si="8"/>
        <v>10</v>
      </c>
      <c r="X17" s="157">
        <f t="shared" si="9"/>
        <v>10</v>
      </c>
      <c r="Y17" s="158">
        <f t="shared" si="1"/>
        <v>45285.287664960008</v>
      </c>
      <c r="Z17" s="159">
        <f t="shared" si="10"/>
        <v>0.53029548846349828</v>
      </c>
      <c r="AA17" s="159">
        <f t="shared" si="2"/>
        <v>0.46970451153650172</v>
      </c>
      <c r="AB17" s="159">
        <f>IFERROR(#REF!/H17,0)</f>
        <v>0</v>
      </c>
      <c r="AC17" s="145">
        <f t="shared" si="14"/>
        <v>24014.583742499999</v>
      </c>
      <c r="AD17" s="145">
        <f t="shared" si="11"/>
        <v>21270.703922460008</v>
      </c>
      <c r="AE17" s="145">
        <f t="shared" si="12"/>
        <v>0</v>
      </c>
      <c r="AF17" s="145">
        <f t="shared" si="13"/>
        <v>0</v>
      </c>
      <c r="AG17" s="185"/>
    </row>
    <row r="18" spans="1:33" s="122" customFormat="1" x14ac:dyDescent="0.25">
      <c r="A18" s="116">
        <v>14</v>
      </c>
      <c r="B18" s="117" t="s">
        <v>145</v>
      </c>
      <c r="C18" s="115" t="s">
        <v>1308</v>
      </c>
      <c r="D18" s="115" t="s">
        <v>1311</v>
      </c>
      <c r="E18" s="112">
        <v>8363493.6310238093</v>
      </c>
      <c r="F18" s="112">
        <v>4665276.1050000004</v>
      </c>
      <c r="G18" s="112">
        <v>3937462.6463000006</v>
      </c>
      <c r="H18" s="154">
        <f t="shared" si="15"/>
        <v>8602738.7513000015</v>
      </c>
      <c r="I18" s="145">
        <v>0</v>
      </c>
      <c r="J18" s="24">
        <f t="shared" si="18"/>
        <v>1.0286058829995073</v>
      </c>
      <c r="K18" s="145">
        <f t="shared" si="4"/>
        <v>51616.432507800011</v>
      </c>
      <c r="L18" s="112">
        <v>15</v>
      </c>
      <c r="M18" s="112">
        <v>13</v>
      </c>
      <c r="N18" s="112">
        <v>0</v>
      </c>
      <c r="O18" s="112">
        <v>15</v>
      </c>
      <c r="P18" s="177">
        <f t="shared" si="5"/>
        <v>0</v>
      </c>
      <c r="Q18" s="177">
        <f t="shared" si="6"/>
        <v>1.1538461538461537</v>
      </c>
      <c r="R18" s="145">
        <f t="shared" si="16"/>
        <v>5</v>
      </c>
      <c r="S18" s="145"/>
      <c r="T18" s="145"/>
      <c r="U18" s="155">
        <f t="shared" si="17"/>
        <v>0</v>
      </c>
      <c r="V18" s="156">
        <f t="shared" si="7"/>
        <v>0</v>
      </c>
      <c r="W18" s="157">
        <f t="shared" si="8"/>
        <v>5</v>
      </c>
      <c r="X18" s="157">
        <f t="shared" si="9"/>
        <v>15</v>
      </c>
      <c r="Y18" s="158">
        <f t="shared" si="1"/>
        <v>43873.96763163001</v>
      </c>
      <c r="Z18" s="159">
        <f t="shared" si="10"/>
        <v>0.54230126473328133</v>
      </c>
      <c r="AA18" s="159">
        <f t="shared" si="2"/>
        <v>0.45769873526671856</v>
      </c>
      <c r="AB18" s="159">
        <f>IFERROR(#REF!/H18,0)</f>
        <v>0</v>
      </c>
      <c r="AC18" s="145">
        <f t="shared" si="14"/>
        <v>23792.908135500002</v>
      </c>
      <c r="AD18" s="145">
        <f t="shared" si="11"/>
        <v>20081.059496130005</v>
      </c>
      <c r="AE18" s="145">
        <f t="shared" si="12"/>
        <v>0</v>
      </c>
      <c r="AF18" s="145">
        <f t="shared" si="13"/>
        <v>0</v>
      </c>
      <c r="AG18" s="185"/>
    </row>
    <row r="19" spans="1:33" s="122" customFormat="1" x14ac:dyDescent="0.25">
      <c r="A19" s="116">
        <v>15</v>
      </c>
      <c r="B19" s="117" t="s">
        <v>149</v>
      </c>
      <c r="C19" s="115" t="s">
        <v>1308</v>
      </c>
      <c r="D19" s="115" t="s">
        <v>1311</v>
      </c>
      <c r="E19" s="112">
        <v>5082935.7808095235</v>
      </c>
      <c r="F19" s="112">
        <v>1503226.6949999998</v>
      </c>
      <c r="G19" s="112">
        <v>1445379.2037000004</v>
      </c>
      <c r="H19" s="154">
        <f t="shared" si="15"/>
        <v>2948605.8987000003</v>
      </c>
      <c r="I19" s="145">
        <v>0</v>
      </c>
      <c r="J19" s="24">
        <f t="shared" si="18"/>
        <v>0.58009898724913589</v>
      </c>
      <c r="K19" s="145">
        <f t="shared" si="4"/>
        <v>0</v>
      </c>
      <c r="L19" s="112">
        <v>11</v>
      </c>
      <c r="M19" s="112">
        <v>7</v>
      </c>
      <c r="N19" s="112">
        <v>5</v>
      </c>
      <c r="O19" s="112">
        <v>0</v>
      </c>
      <c r="P19" s="177">
        <f t="shared" si="5"/>
        <v>0</v>
      </c>
      <c r="Q19" s="177">
        <f t="shared" si="6"/>
        <v>0</v>
      </c>
      <c r="R19" s="145">
        <f t="shared" si="16"/>
        <v>0</v>
      </c>
      <c r="S19" s="145"/>
      <c r="T19" s="145"/>
      <c r="U19" s="155">
        <f t="shared" si="17"/>
        <v>0</v>
      </c>
      <c r="V19" s="156">
        <f t="shared" si="7"/>
        <v>0</v>
      </c>
      <c r="W19" s="157">
        <f t="shared" si="8"/>
        <v>0</v>
      </c>
      <c r="X19" s="157">
        <f t="shared" si="9"/>
        <v>20</v>
      </c>
      <c r="Y19" s="158">
        <f t="shared" si="1"/>
        <v>0</v>
      </c>
      <c r="Z19" s="159">
        <f t="shared" si="10"/>
        <v>0.50980929518683793</v>
      </c>
      <c r="AA19" s="159">
        <f t="shared" si="2"/>
        <v>0.49019070481316213</v>
      </c>
      <c r="AB19" s="159">
        <f>IFERROR(#REF!/H19,0)</f>
        <v>0</v>
      </c>
      <c r="AC19" s="145">
        <f t="shared" si="14"/>
        <v>0</v>
      </c>
      <c r="AD19" s="145">
        <f t="shared" si="11"/>
        <v>0</v>
      </c>
      <c r="AE19" s="145">
        <f t="shared" si="12"/>
        <v>0</v>
      </c>
      <c r="AF19" s="145">
        <f t="shared" si="13"/>
        <v>0</v>
      </c>
      <c r="AG19" s="185"/>
    </row>
    <row r="20" spans="1:33" s="122" customFormat="1" x14ac:dyDescent="0.25">
      <c r="A20" s="113">
        <v>16</v>
      </c>
      <c r="B20" s="119" t="s">
        <v>1075</v>
      </c>
      <c r="C20" s="115" t="s">
        <v>1308</v>
      </c>
      <c r="D20" s="115" t="s">
        <v>1311</v>
      </c>
      <c r="E20" s="112">
        <v>2210807.0498904763</v>
      </c>
      <c r="F20" s="112">
        <v>475316.32750000001</v>
      </c>
      <c r="G20" s="112">
        <v>560205.65489999996</v>
      </c>
      <c r="H20" s="154">
        <f t="shared" si="15"/>
        <v>1035521.9824</v>
      </c>
      <c r="I20" s="145">
        <v>0</v>
      </c>
      <c r="J20" s="24">
        <f t="shared" si="18"/>
        <v>0.46839093554152539</v>
      </c>
      <c r="K20" s="145">
        <f t="shared" si="4"/>
        <v>0</v>
      </c>
      <c r="L20" s="112">
        <v>3</v>
      </c>
      <c r="M20" s="112">
        <v>7</v>
      </c>
      <c r="N20" s="112">
        <v>0</v>
      </c>
      <c r="O20" s="112">
        <v>2</v>
      </c>
      <c r="P20" s="177">
        <f>IFERROR(IF(N20/L20&gt;79.5%,(N20/L20),0),0)</f>
        <v>0</v>
      </c>
      <c r="Q20" s="177">
        <f t="shared" si="6"/>
        <v>0</v>
      </c>
      <c r="R20" s="145">
        <f t="shared" si="16"/>
        <v>0</v>
      </c>
      <c r="S20" s="145"/>
      <c r="T20" s="145"/>
      <c r="U20" s="155">
        <f t="shared" si="17"/>
        <v>0</v>
      </c>
      <c r="V20" s="156">
        <f t="shared" si="7"/>
        <v>0</v>
      </c>
      <c r="W20" s="157">
        <f t="shared" si="8"/>
        <v>0</v>
      </c>
      <c r="X20" s="157">
        <f t="shared" si="9"/>
        <v>20</v>
      </c>
      <c r="Y20" s="158">
        <f t="shared" si="1"/>
        <v>0</v>
      </c>
      <c r="Z20" s="159">
        <f t="shared" si="10"/>
        <v>0.4590113349388999</v>
      </c>
      <c r="AA20" s="159">
        <f t="shared" si="2"/>
        <v>0.5409886650611001</v>
      </c>
      <c r="AB20" s="159">
        <f>IFERROR(#REF!/H20,0)</f>
        <v>0</v>
      </c>
      <c r="AC20" s="145">
        <f t="shared" si="14"/>
        <v>0</v>
      </c>
      <c r="AD20" s="145">
        <f t="shared" si="11"/>
        <v>0</v>
      </c>
      <c r="AE20" s="145">
        <f t="shared" si="12"/>
        <v>0</v>
      </c>
      <c r="AF20" s="145">
        <f t="shared" si="13"/>
        <v>0</v>
      </c>
      <c r="AG20" s="185"/>
    </row>
    <row r="21" spans="1:33" s="122" customFormat="1" x14ac:dyDescent="0.25">
      <c r="A21" s="116">
        <v>17</v>
      </c>
      <c r="B21" s="117" t="s">
        <v>1146</v>
      </c>
      <c r="C21" s="115" t="s">
        <v>1308</v>
      </c>
      <c r="D21" s="115" t="s">
        <v>1309</v>
      </c>
      <c r="E21" s="112">
        <v>4641772.1095238095</v>
      </c>
      <c r="F21" s="112">
        <v>2603195.7599999993</v>
      </c>
      <c r="G21" s="112">
        <v>2150137.2128999997</v>
      </c>
      <c r="H21" s="154">
        <f t="shared" si="15"/>
        <v>4753332.9728999995</v>
      </c>
      <c r="I21" s="145">
        <v>0</v>
      </c>
      <c r="J21" s="24">
        <f t="shared" si="18"/>
        <v>1.0240341104095338</v>
      </c>
      <c r="K21" s="145">
        <f t="shared" si="4"/>
        <v>28519.997837399998</v>
      </c>
      <c r="L21" s="112">
        <v>12</v>
      </c>
      <c r="M21" s="112">
        <v>12</v>
      </c>
      <c r="N21" s="112">
        <v>18</v>
      </c>
      <c r="O21" s="112">
        <v>27</v>
      </c>
      <c r="P21" s="177">
        <f>IFERROR(IF(N21/L21&gt;79.5%,(N21/L21),0),0)</f>
        <v>1.5</v>
      </c>
      <c r="Q21" s="177">
        <f t="shared" si="6"/>
        <v>2.25</v>
      </c>
      <c r="R21" s="145">
        <f t="shared" si="16"/>
        <v>10</v>
      </c>
      <c r="S21" s="145"/>
      <c r="T21" s="145"/>
      <c r="U21" s="155">
        <f t="shared" si="17"/>
        <v>0</v>
      </c>
      <c r="V21" s="156">
        <f t="shared" si="7"/>
        <v>0</v>
      </c>
      <c r="W21" s="157">
        <f t="shared" si="8"/>
        <v>10</v>
      </c>
      <c r="X21" s="157">
        <f t="shared" si="9"/>
        <v>10</v>
      </c>
      <c r="Y21" s="158">
        <f t="shared" si="1"/>
        <v>25667.998053659998</v>
      </c>
      <c r="Z21" s="159">
        <f t="shared" si="10"/>
        <v>0.54765693353306033</v>
      </c>
      <c r="AA21" s="159">
        <f t="shared" si="2"/>
        <v>0.4523430664669395</v>
      </c>
      <c r="AB21" s="159">
        <f>IFERROR(#REF!/H21,0)</f>
        <v>0</v>
      </c>
      <c r="AC21" s="145">
        <f t="shared" si="14"/>
        <v>14057.257103999995</v>
      </c>
      <c r="AD21" s="145">
        <f t="shared" si="11"/>
        <v>11610.740949659998</v>
      </c>
      <c r="AE21" s="145">
        <f t="shared" si="12"/>
        <v>0</v>
      </c>
      <c r="AF21" s="145">
        <f t="shared" si="13"/>
        <v>0</v>
      </c>
      <c r="AG21" s="185"/>
    </row>
    <row r="22" spans="1:33" s="122" customFormat="1" x14ac:dyDescent="0.25">
      <c r="A22" s="116">
        <v>18</v>
      </c>
      <c r="B22" s="117" t="s">
        <v>156</v>
      </c>
      <c r="C22" s="115" t="s">
        <v>1308</v>
      </c>
      <c r="D22" s="115" t="s">
        <v>1309</v>
      </c>
      <c r="E22" s="112">
        <v>6680285.9331285702</v>
      </c>
      <c r="F22" s="112">
        <v>2193786.79</v>
      </c>
      <c r="G22" s="112">
        <v>3563357.0308000003</v>
      </c>
      <c r="H22" s="154">
        <f t="shared" si="15"/>
        <v>5757143.8208000008</v>
      </c>
      <c r="I22" s="145">
        <v>0</v>
      </c>
      <c r="J22" s="24">
        <f t="shared" si="18"/>
        <v>0.86181098809699674</v>
      </c>
      <c r="K22" s="145">
        <f t="shared" si="4"/>
        <v>23028.575283200003</v>
      </c>
      <c r="L22" s="112">
        <v>18</v>
      </c>
      <c r="M22" s="112">
        <v>10</v>
      </c>
      <c r="N22" s="112">
        <v>25</v>
      </c>
      <c r="O22" s="112">
        <v>39</v>
      </c>
      <c r="P22" s="177">
        <f t="shared" si="5"/>
        <v>1.3888888888888888</v>
      </c>
      <c r="Q22" s="177">
        <f t="shared" si="6"/>
        <v>3.9</v>
      </c>
      <c r="R22" s="145">
        <f t="shared" si="16"/>
        <v>10</v>
      </c>
      <c r="S22" s="145"/>
      <c r="T22" s="145"/>
      <c r="U22" s="155">
        <f t="shared" si="17"/>
        <v>0</v>
      </c>
      <c r="V22" s="156">
        <f t="shared" si="7"/>
        <v>0</v>
      </c>
      <c r="W22" s="157">
        <f t="shared" si="8"/>
        <v>10</v>
      </c>
      <c r="X22" s="157">
        <f t="shared" si="9"/>
        <v>10</v>
      </c>
      <c r="Y22" s="158">
        <f t="shared" si="1"/>
        <v>20725.717754880003</v>
      </c>
      <c r="Z22" s="159">
        <f t="shared" si="10"/>
        <v>0.3810547136366581</v>
      </c>
      <c r="AA22" s="159">
        <f t="shared" si="2"/>
        <v>0.61894528636334178</v>
      </c>
      <c r="AB22" s="159">
        <f>IFERROR(#REF!/H22,0)</f>
        <v>0</v>
      </c>
      <c r="AC22" s="145">
        <f t="shared" si="14"/>
        <v>7897.6324439999999</v>
      </c>
      <c r="AD22" s="145">
        <f t="shared" si="11"/>
        <v>12828.08531088</v>
      </c>
      <c r="AE22" s="145">
        <f t="shared" si="12"/>
        <v>0</v>
      </c>
      <c r="AF22" s="145">
        <f t="shared" si="13"/>
        <v>0</v>
      </c>
      <c r="AG22" s="185"/>
    </row>
    <row r="23" spans="1:33" s="122" customFormat="1" x14ac:dyDescent="0.25">
      <c r="A23" s="113">
        <v>19</v>
      </c>
      <c r="B23" s="117" t="s">
        <v>151</v>
      </c>
      <c r="C23" s="115" t="s">
        <v>1308</v>
      </c>
      <c r="D23" s="115" t="s">
        <v>1309</v>
      </c>
      <c r="E23" s="112">
        <v>7391729.022814285</v>
      </c>
      <c r="F23" s="112">
        <v>2775170.6249999995</v>
      </c>
      <c r="G23" s="112">
        <v>3955326.9489999991</v>
      </c>
      <c r="H23" s="154">
        <f t="shared" si="15"/>
        <v>6730497.5739999991</v>
      </c>
      <c r="I23" s="145">
        <v>0</v>
      </c>
      <c r="J23" s="24">
        <f t="shared" si="18"/>
        <v>0.91054441433480304</v>
      </c>
      <c r="K23" s="145">
        <f t="shared" si="4"/>
        <v>33652.487869999997</v>
      </c>
      <c r="L23" s="112">
        <v>17</v>
      </c>
      <c r="M23" s="112">
        <v>8</v>
      </c>
      <c r="N23" s="112">
        <v>35</v>
      </c>
      <c r="O23" s="112">
        <v>26</v>
      </c>
      <c r="P23" s="177">
        <f t="shared" si="5"/>
        <v>2.0588235294117645</v>
      </c>
      <c r="Q23" s="177">
        <f t="shared" si="6"/>
        <v>3.25</v>
      </c>
      <c r="R23" s="145">
        <f t="shared" si="16"/>
        <v>10</v>
      </c>
      <c r="S23" s="145"/>
      <c r="T23" s="145"/>
      <c r="U23" s="155">
        <f t="shared" si="17"/>
        <v>0</v>
      </c>
      <c r="V23" s="156">
        <f t="shared" si="7"/>
        <v>0</v>
      </c>
      <c r="W23" s="157">
        <f t="shared" si="8"/>
        <v>10</v>
      </c>
      <c r="X23" s="157">
        <f t="shared" si="9"/>
        <v>10</v>
      </c>
      <c r="Y23" s="158">
        <f t="shared" si="1"/>
        <v>30287.239082999997</v>
      </c>
      <c r="Z23" s="159">
        <f t="shared" si="10"/>
        <v>0.41232770601099689</v>
      </c>
      <c r="AA23" s="159">
        <f t="shared" si="2"/>
        <v>0.587672293989003</v>
      </c>
      <c r="AB23" s="159">
        <f>IFERROR(#REF!/H23,0)</f>
        <v>0</v>
      </c>
      <c r="AC23" s="145">
        <f t="shared" si="14"/>
        <v>12488.267812499998</v>
      </c>
      <c r="AD23" s="145">
        <f t="shared" si="11"/>
        <v>17798.971270499995</v>
      </c>
      <c r="AE23" s="145">
        <f t="shared" si="12"/>
        <v>0</v>
      </c>
      <c r="AF23" s="145">
        <f t="shared" si="13"/>
        <v>0</v>
      </c>
      <c r="AG23" s="185"/>
    </row>
    <row r="24" spans="1:33" s="122" customFormat="1" x14ac:dyDescent="0.25">
      <c r="A24" s="116">
        <v>20</v>
      </c>
      <c r="B24" s="117" t="s">
        <v>141</v>
      </c>
      <c r="C24" s="115" t="s">
        <v>1308</v>
      </c>
      <c r="D24" s="115" t="s">
        <v>1312</v>
      </c>
      <c r="E24" s="112">
        <v>5831538.2072857153</v>
      </c>
      <c r="F24" s="112">
        <v>2491934.3000000003</v>
      </c>
      <c r="G24" s="112">
        <v>2859922.1674000011</v>
      </c>
      <c r="H24" s="154">
        <f t="shared" si="15"/>
        <v>5351856.4674000014</v>
      </c>
      <c r="I24" s="145">
        <v>0</v>
      </c>
      <c r="J24" s="24">
        <f t="shared" si="18"/>
        <v>0.91774353132310504</v>
      </c>
      <c r="K24" s="145">
        <f t="shared" si="4"/>
        <v>26759.282337000008</v>
      </c>
      <c r="L24" s="112">
        <v>13</v>
      </c>
      <c r="M24" s="112">
        <v>14</v>
      </c>
      <c r="N24" s="112">
        <v>10</v>
      </c>
      <c r="O24" s="112">
        <v>20</v>
      </c>
      <c r="P24" s="177">
        <f t="shared" si="5"/>
        <v>0</v>
      </c>
      <c r="Q24" s="177">
        <f t="shared" si="6"/>
        <v>1.4285714285714286</v>
      </c>
      <c r="R24" s="145">
        <f t="shared" si="16"/>
        <v>5</v>
      </c>
      <c r="S24" s="145"/>
      <c r="T24" s="145"/>
      <c r="U24" s="155">
        <f t="shared" si="17"/>
        <v>0</v>
      </c>
      <c r="V24" s="156">
        <f t="shared" si="7"/>
        <v>0</v>
      </c>
      <c r="W24" s="157">
        <f t="shared" si="8"/>
        <v>5</v>
      </c>
      <c r="X24" s="157">
        <f t="shared" si="9"/>
        <v>15</v>
      </c>
      <c r="Y24" s="158">
        <f t="shared" si="1"/>
        <v>22745.389986450005</v>
      </c>
      <c r="Z24" s="159">
        <f t="shared" si="10"/>
        <v>0.46562054030769123</v>
      </c>
      <c r="AA24" s="159">
        <f t="shared" si="2"/>
        <v>0.53437945969230882</v>
      </c>
      <c r="AB24" s="159">
        <f>IFERROR(#REF!/H24,0)</f>
        <v>0</v>
      </c>
      <c r="AC24" s="145">
        <f t="shared" si="14"/>
        <v>10590.720775000002</v>
      </c>
      <c r="AD24" s="145">
        <f t="shared" si="11"/>
        <v>12154.669211450006</v>
      </c>
      <c r="AE24" s="145">
        <f t="shared" si="12"/>
        <v>0</v>
      </c>
      <c r="AF24" s="145">
        <f t="shared" si="13"/>
        <v>0</v>
      </c>
      <c r="AG24" s="185"/>
    </row>
    <row r="25" spans="1:33" s="122" customFormat="1" x14ac:dyDescent="0.25">
      <c r="A25" s="116">
        <v>21</v>
      </c>
      <c r="B25" s="117" t="s">
        <v>127</v>
      </c>
      <c r="C25" s="115" t="s">
        <v>1308</v>
      </c>
      <c r="D25" s="115" t="s">
        <v>1312</v>
      </c>
      <c r="E25" s="112">
        <v>9640782.7210952379</v>
      </c>
      <c r="F25" s="112">
        <v>4964319.8500000006</v>
      </c>
      <c r="G25" s="112">
        <v>3835301.9825000004</v>
      </c>
      <c r="H25" s="154">
        <f t="shared" si="15"/>
        <v>8799621.8325000014</v>
      </c>
      <c r="I25" s="145">
        <v>0</v>
      </c>
      <c r="J25" s="24">
        <f t="shared" si="18"/>
        <v>0.91274973070862064</v>
      </c>
      <c r="K25" s="145">
        <f t="shared" si="4"/>
        <v>43998.109162500004</v>
      </c>
      <c r="L25" s="112">
        <v>18</v>
      </c>
      <c r="M25" s="112">
        <v>11</v>
      </c>
      <c r="N25" s="112">
        <v>15</v>
      </c>
      <c r="O25" s="112">
        <v>28</v>
      </c>
      <c r="P25" s="177">
        <f t="shared" si="5"/>
        <v>0.83333333333333337</v>
      </c>
      <c r="Q25" s="177">
        <f t="shared" si="6"/>
        <v>2.5454545454545454</v>
      </c>
      <c r="R25" s="145">
        <f t="shared" si="16"/>
        <v>9.1666666666666679</v>
      </c>
      <c r="S25" s="145"/>
      <c r="T25" s="145"/>
      <c r="U25" s="155">
        <f t="shared" si="17"/>
        <v>0</v>
      </c>
      <c r="V25" s="156">
        <f t="shared" si="7"/>
        <v>0</v>
      </c>
      <c r="W25" s="157">
        <f t="shared" si="8"/>
        <v>9.1666666666666679</v>
      </c>
      <c r="X25" s="157">
        <f t="shared" si="9"/>
        <v>10.833333333333332</v>
      </c>
      <c r="Y25" s="158">
        <f t="shared" si="1"/>
        <v>39231.647336562506</v>
      </c>
      <c r="Z25" s="159">
        <f t="shared" si="10"/>
        <v>0.56415149929114861</v>
      </c>
      <c r="AA25" s="159">
        <f t="shared" si="2"/>
        <v>0.43584850070885134</v>
      </c>
      <c r="AB25" s="159">
        <f>IFERROR(#REF!/H25,0)</f>
        <v>0</v>
      </c>
      <c r="AC25" s="145">
        <f t="shared" si="14"/>
        <v>22132.592664583335</v>
      </c>
      <c r="AD25" s="145">
        <f t="shared" si="11"/>
        <v>17099.054671979171</v>
      </c>
      <c r="AE25" s="145">
        <f t="shared" si="12"/>
        <v>0</v>
      </c>
      <c r="AF25" s="145">
        <f t="shared" si="13"/>
        <v>0</v>
      </c>
      <c r="AG25" s="185"/>
    </row>
    <row r="26" spans="1:33" s="122" customFormat="1" x14ac:dyDescent="0.25">
      <c r="A26" s="113">
        <v>22</v>
      </c>
      <c r="B26" s="117" t="s">
        <v>123</v>
      </c>
      <c r="C26" s="115" t="s">
        <v>1308</v>
      </c>
      <c r="D26" s="115" t="s">
        <v>1312</v>
      </c>
      <c r="E26" s="112">
        <v>3927945.7456857134</v>
      </c>
      <c r="F26" s="112">
        <v>758550.64750000008</v>
      </c>
      <c r="G26" s="112">
        <v>1422438.7136999997</v>
      </c>
      <c r="H26" s="154">
        <f t="shared" si="15"/>
        <v>2180989.3611999997</v>
      </c>
      <c r="I26" s="145">
        <v>0</v>
      </c>
      <c r="J26" s="24">
        <f t="shared" si="18"/>
        <v>0.55524935994737312</v>
      </c>
      <c r="K26" s="145">
        <f t="shared" si="4"/>
        <v>0</v>
      </c>
      <c r="L26" s="112">
        <v>10</v>
      </c>
      <c r="M26" s="112">
        <v>7</v>
      </c>
      <c r="N26" s="112">
        <v>20</v>
      </c>
      <c r="O26" s="112">
        <v>7</v>
      </c>
      <c r="P26" s="177">
        <f t="shared" si="5"/>
        <v>2</v>
      </c>
      <c r="Q26" s="177">
        <f t="shared" si="6"/>
        <v>1</v>
      </c>
      <c r="R26" s="145">
        <f t="shared" si="16"/>
        <v>10</v>
      </c>
      <c r="S26" s="145"/>
      <c r="T26" s="145"/>
      <c r="U26" s="155">
        <f t="shared" si="17"/>
        <v>0</v>
      </c>
      <c r="V26" s="156">
        <f t="shared" si="7"/>
        <v>0</v>
      </c>
      <c r="W26" s="157">
        <f t="shared" si="8"/>
        <v>10</v>
      </c>
      <c r="X26" s="157">
        <f t="shared" si="9"/>
        <v>10</v>
      </c>
      <c r="Y26" s="158">
        <f t="shared" si="1"/>
        <v>0</v>
      </c>
      <c r="Z26" s="159">
        <f t="shared" si="10"/>
        <v>0.34780116812795397</v>
      </c>
      <c r="AA26" s="159">
        <f t="shared" si="2"/>
        <v>0.65219883187204608</v>
      </c>
      <c r="AB26" s="159">
        <f>IFERROR(#REF!/H26,0)</f>
        <v>0</v>
      </c>
      <c r="AC26" s="145">
        <f t="shared" si="14"/>
        <v>0</v>
      </c>
      <c r="AD26" s="145">
        <f t="shared" si="11"/>
        <v>0</v>
      </c>
      <c r="AE26" s="145">
        <f t="shared" si="12"/>
        <v>0</v>
      </c>
      <c r="AF26" s="145">
        <f t="shared" si="13"/>
        <v>0</v>
      </c>
      <c r="AG26" s="185"/>
    </row>
    <row r="27" spans="1:33" s="122" customFormat="1" x14ac:dyDescent="0.25">
      <c r="A27" s="116">
        <v>23</v>
      </c>
      <c r="B27" s="117" t="s">
        <v>126</v>
      </c>
      <c r="C27" s="115" t="s">
        <v>1308</v>
      </c>
      <c r="D27" s="115" t="s">
        <v>1312</v>
      </c>
      <c r="E27" s="112">
        <v>3737718.2797809518</v>
      </c>
      <c r="F27" s="112">
        <v>1942401.895</v>
      </c>
      <c r="G27" s="112">
        <v>1085998.1947000001</v>
      </c>
      <c r="H27" s="154">
        <f t="shared" si="15"/>
        <v>3028400.0897000004</v>
      </c>
      <c r="I27" s="145">
        <v>0</v>
      </c>
      <c r="J27" s="24">
        <f t="shared" si="18"/>
        <v>0.8102269521172899</v>
      </c>
      <c r="K27" s="145">
        <f t="shared" si="4"/>
        <v>9085.2002691000016</v>
      </c>
      <c r="L27" s="112">
        <v>8</v>
      </c>
      <c r="M27" s="112">
        <v>8</v>
      </c>
      <c r="N27" s="112">
        <v>5</v>
      </c>
      <c r="O27" s="112">
        <v>10</v>
      </c>
      <c r="P27" s="177">
        <f t="shared" si="5"/>
        <v>0</v>
      </c>
      <c r="Q27" s="177">
        <f t="shared" si="6"/>
        <v>1.25</v>
      </c>
      <c r="R27" s="145">
        <f t="shared" si="16"/>
        <v>5</v>
      </c>
      <c r="S27" s="145"/>
      <c r="T27" s="145"/>
      <c r="U27" s="155">
        <f t="shared" si="17"/>
        <v>0</v>
      </c>
      <c r="V27" s="156">
        <f t="shared" si="7"/>
        <v>0</v>
      </c>
      <c r="W27" s="157">
        <f t="shared" si="8"/>
        <v>5</v>
      </c>
      <c r="X27" s="157">
        <f t="shared" si="9"/>
        <v>15</v>
      </c>
      <c r="Y27" s="158">
        <f t="shared" si="1"/>
        <v>7722.4202287350017</v>
      </c>
      <c r="Z27" s="159">
        <f t="shared" si="10"/>
        <v>0.64139540267693573</v>
      </c>
      <c r="AA27" s="159">
        <f t="shared" si="2"/>
        <v>0.35860459732306421</v>
      </c>
      <c r="AB27" s="159">
        <f>IFERROR(#REF!/H27,0)</f>
        <v>0</v>
      </c>
      <c r="AC27" s="145">
        <f t="shared" si="14"/>
        <v>4953.1248322500005</v>
      </c>
      <c r="AD27" s="145">
        <f t="shared" si="11"/>
        <v>2769.2953964850008</v>
      </c>
      <c r="AE27" s="145">
        <f t="shared" si="12"/>
        <v>0</v>
      </c>
      <c r="AF27" s="145">
        <f t="shared" si="13"/>
        <v>0</v>
      </c>
      <c r="AG27" s="185"/>
    </row>
    <row r="28" spans="1:33" s="122" customFormat="1" x14ac:dyDescent="0.25">
      <c r="A28" s="116">
        <v>24</v>
      </c>
      <c r="B28" s="117" t="s">
        <v>79</v>
      </c>
      <c r="C28" s="115" t="s">
        <v>26</v>
      </c>
      <c r="D28" s="115" t="s">
        <v>75</v>
      </c>
      <c r="E28" s="112">
        <v>6112363.7348428573</v>
      </c>
      <c r="F28" s="112">
        <v>5055185.4474999998</v>
      </c>
      <c r="G28" s="112">
        <v>3884617.9993000003</v>
      </c>
      <c r="H28" s="154">
        <f t="shared" si="15"/>
        <v>8939803.446800001</v>
      </c>
      <c r="I28" s="145">
        <v>2766316.0746087134</v>
      </c>
      <c r="J28" s="24">
        <f t="shared" si="18"/>
        <v>1.4625771362132189</v>
      </c>
      <c r="K28" s="145">
        <f t="shared" si="4"/>
        <v>53638.82068080001</v>
      </c>
      <c r="L28" s="112">
        <v>11</v>
      </c>
      <c r="M28" s="112">
        <v>6</v>
      </c>
      <c r="N28" s="112">
        <v>20</v>
      </c>
      <c r="O28" s="112">
        <v>20</v>
      </c>
      <c r="P28" s="177">
        <f t="shared" si="5"/>
        <v>1.8181818181818181</v>
      </c>
      <c r="Q28" s="177">
        <f t="shared" si="6"/>
        <v>3.3333333333333335</v>
      </c>
      <c r="R28" s="145">
        <f t="shared" si="16"/>
        <v>10</v>
      </c>
      <c r="S28" s="145"/>
      <c r="T28" s="145"/>
      <c r="U28" s="155">
        <f t="shared" si="17"/>
        <v>0</v>
      </c>
      <c r="V28" s="156">
        <f t="shared" si="7"/>
        <v>0</v>
      </c>
      <c r="W28" s="157">
        <f t="shared" si="8"/>
        <v>10</v>
      </c>
      <c r="X28" s="157">
        <f t="shared" si="9"/>
        <v>10</v>
      </c>
      <c r="Y28" s="158">
        <f t="shared" si="1"/>
        <v>48274.938612720012</v>
      </c>
      <c r="Z28" s="159">
        <f t="shared" si="10"/>
        <v>0.565469417485851</v>
      </c>
      <c r="AA28" s="159">
        <f t="shared" si="2"/>
        <v>0.43453058251414889</v>
      </c>
      <c r="AB28" s="159">
        <f>IFERROR(#REF!/H28,0)</f>
        <v>0</v>
      </c>
      <c r="AC28" s="145">
        <f t="shared" si="14"/>
        <v>27298.001416500003</v>
      </c>
      <c r="AD28" s="145">
        <f t="shared" si="11"/>
        <v>20976.937196220006</v>
      </c>
      <c r="AE28" s="145">
        <f t="shared" si="12"/>
        <v>0</v>
      </c>
      <c r="AF28" s="145">
        <f t="shared" si="13"/>
        <v>0</v>
      </c>
      <c r="AG28" s="185"/>
    </row>
    <row r="29" spans="1:33" s="122" customFormat="1" x14ac:dyDescent="0.25">
      <c r="A29" s="113">
        <v>25</v>
      </c>
      <c r="B29" s="117" t="s">
        <v>85</v>
      </c>
      <c r="C29" s="115" t="s">
        <v>26</v>
      </c>
      <c r="D29" s="115" t="s">
        <v>66</v>
      </c>
      <c r="E29" s="112">
        <v>10932242.82665238</v>
      </c>
      <c r="F29" s="112">
        <v>6834565.8049999997</v>
      </c>
      <c r="G29" s="112">
        <v>8831610.6991999988</v>
      </c>
      <c r="H29" s="154">
        <f t="shared" si="15"/>
        <v>15666176.504199998</v>
      </c>
      <c r="I29" s="145">
        <v>4624611.2492811047</v>
      </c>
      <c r="J29" s="24">
        <f t="shared" si="18"/>
        <v>1.4330249293408004</v>
      </c>
      <c r="K29" s="145">
        <f t="shared" si="4"/>
        <v>93997.059025199997</v>
      </c>
      <c r="L29" s="112">
        <v>22</v>
      </c>
      <c r="M29" s="112">
        <v>12</v>
      </c>
      <c r="N29" s="112">
        <v>45</v>
      </c>
      <c r="O29" s="112">
        <v>35</v>
      </c>
      <c r="P29" s="177">
        <f t="shared" si="5"/>
        <v>2.0454545454545454</v>
      </c>
      <c r="Q29" s="177">
        <f t="shared" si="6"/>
        <v>2.9166666666666665</v>
      </c>
      <c r="R29" s="145">
        <f t="shared" si="16"/>
        <v>10</v>
      </c>
      <c r="S29" s="145"/>
      <c r="T29" s="145"/>
      <c r="U29" s="155">
        <f t="shared" si="17"/>
        <v>0</v>
      </c>
      <c r="V29" s="156">
        <f t="shared" si="7"/>
        <v>0</v>
      </c>
      <c r="W29" s="157">
        <f t="shared" si="8"/>
        <v>10</v>
      </c>
      <c r="X29" s="157">
        <f t="shared" si="9"/>
        <v>10</v>
      </c>
      <c r="Y29" s="158">
        <f t="shared" si="1"/>
        <v>84597.353122679997</v>
      </c>
      <c r="Z29" s="159">
        <f t="shared" si="10"/>
        <v>0.4362625305011531</v>
      </c>
      <c r="AA29" s="159">
        <f t="shared" si="2"/>
        <v>0.56373746949884695</v>
      </c>
      <c r="AB29" s="159">
        <f>IFERROR(#REF!/H29,0)</f>
        <v>0</v>
      </c>
      <c r="AC29" s="145">
        <f t="shared" si="14"/>
        <v>36906.655347</v>
      </c>
      <c r="AD29" s="145">
        <f t="shared" si="11"/>
        <v>47690.697775679997</v>
      </c>
      <c r="AE29" s="145">
        <f t="shared" si="12"/>
        <v>0</v>
      </c>
      <c r="AF29" s="145">
        <f t="shared" si="13"/>
        <v>0</v>
      </c>
      <c r="AG29" s="185"/>
    </row>
    <row r="30" spans="1:33" s="122" customFormat="1" x14ac:dyDescent="0.25">
      <c r="A30" s="116">
        <v>26</v>
      </c>
      <c r="B30" s="117" t="s">
        <v>74</v>
      </c>
      <c r="C30" s="115" t="s">
        <v>26</v>
      </c>
      <c r="D30" s="115" t="s">
        <v>75</v>
      </c>
      <c r="E30" s="112">
        <v>17386785.61027142</v>
      </c>
      <c r="F30" s="112">
        <v>7586026.772499999</v>
      </c>
      <c r="G30" s="112">
        <v>14872658.742900005</v>
      </c>
      <c r="H30" s="154">
        <f t="shared" si="15"/>
        <v>22458685.515400004</v>
      </c>
      <c r="I30" s="145">
        <v>4898032.0490258671</v>
      </c>
      <c r="J30" s="24">
        <f t="shared" si="18"/>
        <v>1.2917100388085712</v>
      </c>
      <c r="K30" s="145">
        <f t="shared" si="4"/>
        <v>134752.11309240002</v>
      </c>
      <c r="L30" s="112">
        <v>37</v>
      </c>
      <c r="M30" s="112">
        <v>32</v>
      </c>
      <c r="N30" s="112">
        <v>85</v>
      </c>
      <c r="O30" s="112">
        <v>90</v>
      </c>
      <c r="P30" s="177">
        <f t="shared" si="5"/>
        <v>2.2972972972972974</v>
      </c>
      <c r="Q30" s="177">
        <f t="shared" si="6"/>
        <v>2.8125</v>
      </c>
      <c r="R30" s="145">
        <f t="shared" si="16"/>
        <v>10</v>
      </c>
      <c r="S30" s="145"/>
      <c r="T30" s="145"/>
      <c r="U30" s="155">
        <f t="shared" si="17"/>
        <v>0</v>
      </c>
      <c r="V30" s="156">
        <f t="shared" si="7"/>
        <v>0</v>
      </c>
      <c r="W30" s="157">
        <f t="shared" si="8"/>
        <v>10</v>
      </c>
      <c r="X30" s="157">
        <f t="shared" si="9"/>
        <v>10</v>
      </c>
      <c r="Y30" s="158">
        <f t="shared" si="1"/>
        <v>121276.90178316002</v>
      </c>
      <c r="Z30" s="159">
        <f t="shared" si="10"/>
        <v>0.33777697128793366</v>
      </c>
      <c r="AA30" s="159">
        <f t="shared" si="2"/>
        <v>0.66222302871206629</v>
      </c>
      <c r="AB30" s="159">
        <f>IFERROR(#REF!/H30,0)</f>
        <v>0</v>
      </c>
      <c r="AC30" s="145">
        <f t="shared" si="14"/>
        <v>40964.544571499995</v>
      </c>
      <c r="AD30" s="145">
        <f t="shared" si="11"/>
        <v>80312.357211660026</v>
      </c>
      <c r="AE30" s="145">
        <f t="shared" si="12"/>
        <v>0</v>
      </c>
      <c r="AF30" s="145">
        <f t="shared" si="13"/>
        <v>0</v>
      </c>
      <c r="AG30" s="185"/>
    </row>
    <row r="31" spans="1:33" s="122" customFormat="1" x14ac:dyDescent="0.25">
      <c r="A31" s="116">
        <v>27</v>
      </c>
      <c r="B31" s="117" t="s">
        <v>84</v>
      </c>
      <c r="C31" s="115" t="s">
        <v>26</v>
      </c>
      <c r="D31" s="115" t="s">
        <v>66</v>
      </c>
      <c r="E31" s="112">
        <v>18330475.576528572</v>
      </c>
      <c r="F31" s="112">
        <v>8994947.2899999991</v>
      </c>
      <c r="G31" s="112">
        <v>9362019.5787000004</v>
      </c>
      <c r="H31" s="154">
        <f t="shared" si="15"/>
        <v>18356966.868699998</v>
      </c>
      <c r="I31" s="145">
        <v>0</v>
      </c>
      <c r="J31" s="24">
        <f t="shared" si="18"/>
        <v>1.0014452048481135</v>
      </c>
      <c r="K31" s="145">
        <f t="shared" si="4"/>
        <v>110141.80121219999</v>
      </c>
      <c r="L31" s="112">
        <v>42</v>
      </c>
      <c r="M31" s="112">
        <v>30</v>
      </c>
      <c r="N31" s="112">
        <v>0</v>
      </c>
      <c r="O31" s="112">
        <v>0</v>
      </c>
      <c r="P31" s="177">
        <f t="shared" si="5"/>
        <v>0</v>
      </c>
      <c r="Q31" s="177">
        <f t="shared" si="6"/>
        <v>0</v>
      </c>
      <c r="R31" s="145">
        <f t="shared" si="16"/>
        <v>0</v>
      </c>
      <c r="S31" s="145"/>
      <c r="T31" s="145"/>
      <c r="U31" s="155">
        <f t="shared" si="17"/>
        <v>0</v>
      </c>
      <c r="V31" s="156">
        <f t="shared" si="7"/>
        <v>0</v>
      </c>
      <c r="W31" s="157">
        <f t="shared" si="8"/>
        <v>0</v>
      </c>
      <c r="X31" s="157">
        <f t="shared" si="9"/>
        <v>20</v>
      </c>
      <c r="Y31" s="158">
        <f t="shared" si="1"/>
        <v>88113.440969759991</v>
      </c>
      <c r="Z31" s="159">
        <f t="shared" si="10"/>
        <v>0.49000182624598282</v>
      </c>
      <c r="AA31" s="159">
        <f t="shared" si="2"/>
        <v>0.50999817375401735</v>
      </c>
      <c r="AB31" s="159">
        <f>IFERROR(#REF!/H31,0)</f>
        <v>0</v>
      </c>
      <c r="AC31" s="145">
        <f t="shared" si="14"/>
        <v>43175.746992</v>
      </c>
      <c r="AD31" s="145">
        <f t="shared" si="11"/>
        <v>44937.693977760006</v>
      </c>
      <c r="AE31" s="145">
        <f t="shared" si="12"/>
        <v>0</v>
      </c>
      <c r="AF31" s="145">
        <f t="shared" si="13"/>
        <v>0</v>
      </c>
      <c r="AG31" s="185"/>
    </row>
    <row r="32" spans="1:33" s="122" customFormat="1" x14ac:dyDescent="0.25">
      <c r="A32" s="113">
        <v>28</v>
      </c>
      <c r="B32" s="117" t="s">
        <v>76</v>
      </c>
      <c r="C32" s="115" t="s">
        <v>26</v>
      </c>
      <c r="D32" s="115" t="s">
        <v>75</v>
      </c>
      <c r="E32" s="112">
        <v>5532039.7237666668</v>
      </c>
      <c r="F32" s="112">
        <v>3681486.7650000006</v>
      </c>
      <c r="G32" s="112">
        <v>3397395.8242000006</v>
      </c>
      <c r="H32" s="154">
        <f t="shared" si="15"/>
        <v>7078882.5892000012</v>
      </c>
      <c r="I32" s="145">
        <v>1491522.4681956703</v>
      </c>
      <c r="J32" s="24">
        <f t="shared" si="18"/>
        <v>1.2796152852604818</v>
      </c>
      <c r="K32" s="145">
        <f t="shared" si="4"/>
        <v>42473.295535200006</v>
      </c>
      <c r="L32" s="112">
        <v>8</v>
      </c>
      <c r="M32" s="112">
        <v>6</v>
      </c>
      <c r="N32" s="112">
        <v>5</v>
      </c>
      <c r="O32" s="112">
        <v>20</v>
      </c>
      <c r="P32" s="177">
        <f t="shared" si="5"/>
        <v>0</v>
      </c>
      <c r="Q32" s="177">
        <f t="shared" si="6"/>
        <v>3.3333333333333335</v>
      </c>
      <c r="R32" s="145">
        <f t="shared" si="16"/>
        <v>5</v>
      </c>
      <c r="S32" s="145"/>
      <c r="T32" s="145"/>
      <c r="U32" s="155">
        <f t="shared" si="17"/>
        <v>0</v>
      </c>
      <c r="V32" s="156">
        <f t="shared" si="7"/>
        <v>0</v>
      </c>
      <c r="W32" s="157">
        <f t="shared" si="8"/>
        <v>5</v>
      </c>
      <c r="X32" s="157">
        <f t="shared" si="9"/>
        <v>15</v>
      </c>
      <c r="Y32" s="158">
        <f t="shared" si="1"/>
        <v>36102.301204920004</v>
      </c>
      <c r="Z32" s="159">
        <f t="shared" si="10"/>
        <v>0.52006608650590047</v>
      </c>
      <c r="AA32" s="159">
        <f t="shared" si="2"/>
        <v>0.47993391349409953</v>
      </c>
      <c r="AB32" s="159">
        <f>IFERROR(#REF!/H32,0)</f>
        <v>0</v>
      </c>
      <c r="AC32" s="145">
        <f t="shared" si="14"/>
        <v>18775.582501500001</v>
      </c>
      <c r="AD32" s="145">
        <f t="shared" si="11"/>
        <v>17326.718703420003</v>
      </c>
      <c r="AE32" s="145">
        <f t="shared" si="12"/>
        <v>0</v>
      </c>
      <c r="AF32" s="145">
        <f t="shared" si="13"/>
        <v>0</v>
      </c>
      <c r="AG32" s="185"/>
    </row>
    <row r="33" spans="1:33" s="122" customFormat="1" x14ac:dyDescent="0.25">
      <c r="A33" s="116">
        <v>29</v>
      </c>
      <c r="B33" s="160" t="s">
        <v>81</v>
      </c>
      <c r="C33" s="115" t="s">
        <v>41</v>
      </c>
      <c r="D33" s="115" t="s">
        <v>1350</v>
      </c>
      <c r="E33" s="112">
        <v>5015683.6268904759</v>
      </c>
      <c r="F33" s="112">
        <v>2502620.9499999997</v>
      </c>
      <c r="G33" s="112">
        <v>3556517.7880999995</v>
      </c>
      <c r="H33" s="154">
        <f t="shared" si="15"/>
        <v>6059138.7380999997</v>
      </c>
      <c r="I33" s="145">
        <v>0</v>
      </c>
      <c r="J33" s="24">
        <f t="shared" si="18"/>
        <v>1.2080384627162828</v>
      </c>
      <c r="K33" s="145">
        <f t="shared" si="4"/>
        <v>36354.832428599999</v>
      </c>
      <c r="L33" s="112">
        <v>10</v>
      </c>
      <c r="M33" s="112">
        <v>10</v>
      </c>
      <c r="N33" s="112">
        <v>30</v>
      </c>
      <c r="O33" s="112">
        <v>30</v>
      </c>
      <c r="P33" s="177">
        <f t="shared" si="5"/>
        <v>3</v>
      </c>
      <c r="Q33" s="177">
        <f t="shared" si="6"/>
        <v>3</v>
      </c>
      <c r="R33" s="145">
        <f t="shared" si="16"/>
        <v>10</v>
      </c>
      <c r="S33" s="145"/>
      <c r="T33" s="145"/>
      <c r="U33" s="155">
        <f t="shared" si="17"/>
        <v>0</v>
      </c>
      <c r="V33" s="156">
        <f t="shared" si="7"/>
        <v>0</v>
      </c>
      <c r="W33" s="157">
        <f t="shared" si="8"/>
        <v>10</v>
      </c>
      <c r="X33" s="157">
        <f t="shared" si="9"/>
        <v>10</v>
      </c>
      <c r="Y33" s="158">
        <f t="shared" si="1"/>
        <v>32719.34918574</v>
      </c>
      <c r="Z33" s="159">
        <f t="shared" si="10"/>
        <v>0.41303245529987015</v>
      </c>
      <c r="AA33" s="159">
        <f t="shared" si="2"/>
        <v>0.5869675447001298</v>
      </c>
      <c r="AB33" s="159">
        <f>IFERROR(#REF!/H33,0)</f>
        <v>0</v>
      </c>
      <c r="AC33" s="145">
        <f t="shared" si="14"/>
        <v>13514.153129999999</v>
      </c>
      <c r="AD33" s="145">
        <f t="shared" si="11"/>
        <v>19205.196055739998</v>
      </c>
      <c r="AE33" s="145">
        <f t="shared" si="12"/>
        <v>0</v>
      </c>
      <c r="AF33" s="145">
        <f t="shared" si="13"/>
        <v>0</v>
      </c>
      <c r="AG33" s="185"/>
    </row>
    <row r="34" spans="1:33" s="122" customFormat="1" x14ac:dyDescent="0.25">
      <c r="A34" s="116">
        <v>30</v>
      </c>
      <c r="B34" s="120" t="s">
        <v>25</v>
      </c>
      <c r="C34" s="115" t="s">
        <v>26</v>
      </c>
      <c r="D34" s="115" t="s">
        <v>37</v>
      </c>
      <c r="E34" s="112">
        <v>11429159.980328571</v>
      </c>
      <c r="F34" s="112">
        <v>4392128.9399999995</v>
      </c>
      <c r="G34" s="112">
        <v>7044342.4145000018</v>
      </c>
      <c r="H34" s="154">
        <f t="shared" si="15"/>
        <v>11436471.354500001</v>
      </c>
      <c r="I34" s="145">
        <v>0</v>
      </c>
      <c r="J34" s="24">
        <f t="shared" si="18"/>
        <v>1.0006397122959181</v>
      </c>
      <c r="K34" s="145">
        <f t="shared" si="4"/>
        <v>68618.828127000015</v>
      </c>
      <c r="L34" s="112">
        <v>29</v>
      </c>
      <c r="M34" s="112">
        <v>44</v>
      </c>
      <c r="N34" s="112">
        <v>40</v>
      </c>
      <c r="O34" s="112">
        <v>120</v>
      </c>
      <c r="P34" s="177">
        <f t="shared" si="5"/>
        <v>1.3793103448275863</v>
      </c>
      <c r="Q34" s="177">
        <f t="shared" si="6"/>
        <v>2.7272727272727271</v>
      </c>
      <c r="R34" s="145">
        <f t="shared" si="16"/>
        <v>10</v>
      </c>
      <c r="S34" s="145"/>
      <c r="T34" s="145"/>
      <c r="U34" s="155">
        <f t="shared" si="17"/>
        <v>0</v>
      </c>
      <c r="V34" s="156">
        <f t="shared" si="7"/>
        <v>0</v>
      </c>
      <c r="W34" s="157">
        <f t="shared" si="8"/>
        <v>10</v>
      </c>
      <c r="X34" s="157">
        <f t="shared" si="9"/>
        <v>10</v>
      </c>
      <c r="Y34" s="158">
        <f t="shared" si="1"/>
        <v>61756.945314300014</v>
      </c>
      <c r="Z34" s="159">
        <f t="shared" si="10"/>
        <v>0.38404581307081165</v>
      </c>
      <c r="AA34" s="159">
        <f t="shared" si="2"/>
        <v>0.61595418692918835</v>
      </c>
      <c r="AB34" s="159">
        <f>IFERROR(#REF!/H34,0)</f>
        <v>0</v>
      </c>
      <c r="AC34" s="145">
        <f t="shared" si="14"/>
        <v>23717.496276000002</v>
      </c>
      <c r="AD34" s="145">
        <f t="shared" si="11"/>
        <v>38039.449038300016</v>
      </c>
      <c r="AE34" s="145">
        <f t="shared" si="12"/>
        <v>0</v>
      </c>
      <c r="AF34" s="145">
        <f t="shared" si="13"/>
        <v>0</v>
      </c>
      <c r="AG34" s="185"/>
    </row>
    <row r="35" spans="1:33" s="122" customFormat="1" x14ac:dyDescent="0.25">
      <c r="A35" s="113">
        <v>31</v>
      </c>
      <c r="B35" s="122" t="s">
        <v>32</v>
      </c>
      <c r="C35" s="115" t="s">
        <v>26</v>
      </c>
      <c r="D35" s="115" t="s">
        <v>33</v>
      </c>
      <c r="E35" s="112">
        <v>21751117.305199999</v>
      </c>
      <c r="F35" s="112">
        <v>11195676.3925</v>
      </c>
      <c r="G35" s="112">
        <v>14841056.926900003</v>
      </c>
      <c r="H35" s="154">
        <f t="shared" si="15"/>
        <v>26036733.319400005</v>
      </c>
      <c r="I35" s="145">
        <v>4068104.8411479928</v>
      </c>
      <c r="J35" s="24">
        <f t="shared" si="18"/>
        <v>1.1970296952596293</v>
      </c>
      <c r="K35" s="145">
        <f t="shared" si="4"/>
        <v>156220.39991640003</v>
      </c>
      <c r="L35" s="112">
        <v>55</v>
      </c>
      <c r="M35" s="112">
        <v>47</v>
      </c>
      <c r="N35" s="112">
        <v>60</v>
      </c>
      <c r="O35" s="112">
        <v>275</v>
      </c>
      <c r="P35" s="177">
        <f t="shared" si="5"/>
        <v>1.0909090909090908</v>
      </c>
      <c r="Q35" s="177">
        <f t="shared" si="6"/>
        <v>5.8510638297872344</v>
      </c>
      <c r="R35" s="145">
        <f t="shared" si="16"/>
        <v>10</v>
      </c>
      <c r="S35" s="145"/>
      <c r="T35" s="145"/>
      <c r="U35" s="155">
        <f t="shared" si="17"/>
        <v>0</v>
      </c>
      <c r="V35" s="156">
        <f t="shared" si="7"/>
        <v>0</v>
      </c>
      <c r="W35" s="157">
        <f t="shared" si="8"/>
        <v>10</v>
      </c>
      <c r="X35" s="157">
        <f t="shared" si="9"/>
        <v>10</v>
      </c>
      <c r="Y35" s="158">
        <f t="shared" si="1"/>
        <v>140598.35992476004</v>
      </c>
      <c r="Z35" s="159">
        <f t="shared" si="10"/>
        <v>0.4299954320367097</v>
      </c>
      <c r="AA35" s="159">
        <f t="shared" si="2"/>
        <v>0.57000456796329024</v>
      </c>
      <c r="AB35" s="159">
        <f>IFERROR(#REF!/H35,0)</f>
        <v>0</v>
      </c>
      <c r="AC35" s="145">
        <f t="shared" si="14"/>
        <v>60456.652519499999</v>
      </c>
      <c r="AD35" s="145">
        <f t="shared" si="11"/>
        <v>80141.707405260022</v>
      </c>
      <c r="AE35" s="145">
        <f t="shared" si="12"/>
        <v>0</v>
      </c>
      <c r="AF35" s="145">
        <f t="shared" si="13"/>
        <v>0</v>
      </c>
      <c r="AG35" s="185"/>
    </row>
    <row r="36" spans="1:33" s="122" customFormat="1" x14ac:dyDescent="0.25">
      <c r="A36" s="116">
        <v>32</v>
      </c>
      <c r="B36" s="117" t="s">
        <v>70</v>
      </c>
      <c r="C36" s="115" t="s">
        <v>26</v>
      </c>
      <c r="D36" s="115" t="s">
        <v>37</v>
      </c>
      <c r="E36" s="112">
        <v>4560003.7623238089</v>
      </c>
      <c r="F36" s="112">
        <v>2366657.8899999997</v>
      </c>
      <c r="G36" s="112">
        <v>2426050.5979000004</v>
      </c>
      <c r="H36" s="154">
        <f t="shared" si="15"/>
        <v>4792708.4879000001</v>
      </c>
      <c r="I36" s="145">
        <v>187104.68795295339</v>
      </c>
      <c r="J36" s="24">
        <f t="shared" si="18"/>
        <v>1.0510316959601813</v>
      </c>
      <c r="K36" s="145">
        <f t="shared" si="4"/>
        <v>28756.2509274</v>
      </c>
      <c r="L36" s="112">
        <v>9</v>
      </c>
      <c r="M36" s="112">
        <v>4</v>
      </c>
      <c r="N36" s="112">
        <v>5</v>
      </c>
      <c r="O36" s="112">
        <v>0</v>
      </c>
      <c r="P36" s="177">
        <f t="shared" si="5"/>
        <v>0</v>
      </c>
      <c r="Q36" s="177">
        <f t="shared" si="6"/>
        <v>0</v>
      </c>
      <c r="R36" s="145">
        <f t="shared" si="16"/>
        <v>0</v>
      </c>
      <c r="S36" s="145"/>
      <c r="T36" s="145"/>
      <c r="U36" s="155">
        <f t="shared" si="17"/>
        <v>0</v>
      </c>
      <c r="V36" s="156">
        <f t="shared" si="7"/>
        <v>0</v>
      </c>
      <c r="W36" s="157">
        <f t="shared" si="8"/>
        <v>0</v>
      </c>
      <c r="X36" s="157">
        <f t="shared" si="9"/>
        <v>20</v>
      </c>
      <c r="Y36" s="158">
        <f t="shared" si="1"/>
        <v>23005.000741920001</v>
      </c>
      <c r="Z36" s="159">
        <f t="shared" si="10"/>
        <v>0.49380384723482063</v>
      </c>
      <c r="AA36" s="159">
        <f t="shared" si="2"/>
        <v>0.50619615276517937</v>
      </c>
      <c r="AB36" s="159">
        <f>IFERROR(#REF!/H36,0)</f>
        <v>0</v>
      </c>
      <c r="AC36" s="145">
        <f t="shared" si="14"/>
        <v>11359.957871999999</v>
      </c>
      <c r="AD36" s="145">
        <f t="shared" si="11"/>
        <v>11645.042869920002</v>
      </c>
      <c r="AE36" s="145">
        <f t="shared" si="12"/>
        <v>0</v>
      </c>
      <c r="AF36" s="145">
        <f t="shared" si="13"/>
        <v>0</v>
      </c>
      <c r="AG36" s="185"/>
    </row>
    <row r="37" spans="1:33" s="122" customFormat="1" x14ac:dyDescent="0.25">
      <c r="A37" s="116">
        <v>33</v>
      </c>
      <c r="B37" s="117" t="s">
        <v>30</v>
      </c>
      <c r="C37" s="115" t="s">
        <v>41</v>
      </c>
      <c r="D37" s="115" t="s">
        <v>31</v>
      </c>
      <c r="E37" s="112">
        <v>19858751.179799996</v>
      </c>
      <c r="F37" s="112">
        <v>6285594.7999999998</v>
      </c>
      <c r="G37" s="112">
        <v>13626414.757500002</v>
      </c>
      <c r="H37" s="154">
        <f t="shared" si="15"/>
        <v>19912009.557500001</v>
      </c>
      <c r="I37" s="145">
        <v>4025008.6136599965</v>
      </c>
      <c r="J37" s="24">
        <f t="shared" si="18"/>
        <v>1.0026818593585169</v>
      </c>
      <c r="K37" s="145">
        <f t="shared" si="4"/>
        <v>119472.05734500001</v>
      </c>
      <c r="L37" s="112">
        <v>48</v>
      </c>
      <c r="M37" s="112">
        <v>31</v>
      </c>
      <c r="N37" s="112">
        <v>100</v>
      </c>
      <c r="O37" s="112">
        <v>100</v>
      </c>
      <c r="P37" s="177">
        <f t="shared" si="5"/>
        <v>2.0833333333333335</v>
      </c>
      <c r="Q37" s="177">
        <f t="shared" si="6"/>
        <v>3.225806451612903</v>
      </c>
      <c r="R37" s="145">
        <f t="shared" si="16"/>
        <v>10</v>
      </c>
      <c r="S37" s="145"/>
      <c r="T37" s="145"/>
      <c r="U37" s="155">
        <f t="shared" ref="U37:U67" si="19">IFERROR(T37/S37,0)</f>
        <v>0</v>
      </c>
      <c r="V37" s="156">
        <f t="shared" si="7"/>
        <v>0</v>
      </c>
      <c r="W37" s="157">
        <f t="shared" si="8"/>
        <v>10</v>
      </c>
      <c r="X37" s="157">
        <f t="shared" si="9"/>
        <v>10</v>
      </c>
      <c r="Y37" s="158">
        <f t="shared" ref="Y37:Y67" si="20">(K37-(K37*X37%))</f>
        <v>107524.8516105</v>
      </c>
      <c r="Z37" s="159">
        <f t="shared" ref="Z37:Z65" si="21">F37/H37</f>
        <v>0.31566853068491452</v>
      </c>
      <c r="AA37" s="159">
        <f t="shared" ref="AA37:AA65" si="22">G37/H37</f>
        <v>0.68433146931508559</v>
      </c>
      <c r="AB37" s="159">
        <f>IFERROR(#REF!/H37,0)</f>
        <v>0</v>
      </c>
      <c r="AC37" s="145">
        <f t="shared" si="14"/>
        <v>33942.211920000002</v>
      </c>
      <c r="AD37" s="145">
        <f t="shared" si="11"/>
        <v>73582.639690500015</v>
      </c>
      <c r="AE37" s="145">
        <f t="shared" si="12"/>
        <v>0</v>
      </c>
      <c r="AF37" s="145">
        <f t="shared" si="13"/>
        <v>0</v>
      </c>
      <c r="AG37" s="185"/>
    </row>
    <row r="38" spans="1:33" s="122" customFormat="1" x14ac:dyDescent="0.25">
      <c r="A38" s="113">
        <v>34</v>
      </c>
      <c r="B38" s="117" t="s">
        <v>72</v>
      </c>
      <c r="C38" s="115" t="s">
        <v>26</v>
      </c>
      <c r="D38" s="115" t="s">
        <v>71</v>
      </c>
      <c r="E38" s="112">
        <v>27786652.366904754</v>
      </c>
      <c r="F38" s="112">
        <v>9825863.3999999985</v>
      </c>
      <c r="G38" s="112">
        <v>12585514.040700002</v>
      </c>
      <c r="H38" s="154">
        <f t="shared" si="15"/>
        <v>22411377.440700002</v>
      </c>
      <c r="I38" s="145">
        <v>0</v>
      </c>
      <c r="J38" s="24">
        <f t="shared" si="18"/>
        <v>0.80655190646114083</v>
      </c>
      <c r="K38" s="145">
        <f t="shared" si="4"/>
        <v>67234.132322100006</v>
      </c>
      <c r="L38" s="112">
        <v>60</v>
      </c>
      <c r="M38" s="112">
        <v>63</v>
      </c>
      <c r="N38" s="112">
        <v>90</v>
      </c>
      <c r="O38" s="112">
        <v>110</v>
      </c>
      <c r="P38" s="177">
        <f t="shared" si="5"/>
        <v>1.5</v>
      </c>
      <c r="Q38" s="177">
        <f t="shared" si="6"/>
        <v>1.746031746031746</v>
      </c>
      <c r="R38" s="145">
        <f t="shared" si="16"/>
        <v>10</v>
      </c>
      <c r="S38" s="145"/>
      <c r="T38" s="145"/>
      <c r="U38" s="155">
        <f t="shared" si="19"/>
        <v>0</v>
      </c>
      <c r="V38" s="156">
        <f t="shared" si="7"/>
        <v>0</v>
      </c>
      <c r="W38" s="157">
        <f t="shared" si="8"/>
        <v>10</v>
      </c>
      <c r="X38" s="157">
        <f t="shared" si="9"/>
        <v>10</v>
      </c>
      <c r="Y38" s="158">
        <f t="shared" si="20"/>
        <v>60510.719089890001</v>
      </c>
      <c r="Z38" s="159">
        <f t="shared" si="21"/>
        <v>0.43843192708699014</v>
      </c>
      <c r="AA38" s="159">
        <f t="shared" si="22"/>
        <v>0.56156807291300981</v>
      </c>
      <c r="AB38" s="159">
        <f>IFERROR(#REF!/H38,0)</f>
        <v>0</v>
      </c>
      <c r="AC38" s="145">
        <f t="shared" si="14"/>
        <v>26529.831179999994</v>
      </c>
      <c r="AD38" s="145">
        <f t="shared" si="11"/>
        <v>33980.88790989</v>
      </c>
      <c r="AE38" s="145">
        <f t="shared" si="12"/>
        <v>0</v>
      </c>
      <c r="AF38" s="145">
        <f t="shared" si="13"/>
        <v>0</v>
      </c>
      <c r="AG38" s="185"/>
    </row>
    <row r="39" spans="1:33" s="122" customFormat="1" x14ac:dyDescent="0.25">
      <c r="A39" s="116">
        <v>35</v>
      </c>
      <c r="B39" s="117" t="s">
        <v>73</v>
      </c>
      <c r="C39" s="115" t="s">
        <v>26</v>
      </c>
      <c r="D39" s="115" t="s">
        <v>71</v>
      </c>
      <c r="E39" s="112">
        <v>7975972.1784857139</v>
      </c>
      <c r="F39" s="112">
        <v>3213614</v>
      </c>
      <c r="G39" s="112">
        <v>4055411.5631999997</v>
      </c>
      <c r="H39" s="154">
        <f t="shared" si="15"/>
        <v>7269025.5631999997</v>
      </c>
      <c r="I39" s="145">
        <v>0</v>
      </c>
      <c r="J39" s="24">
        <f t="shared" si="18"/>
        <v>0.91136546122958861</v>
      </c>
      <c r="K39" s="145">
        <f t="shared" si="4"/>
        <v>36345.127816</v>
      </c>
      <c r="L39" s="112">
        <v>16</v>
      </c>
      <c r="M39" s="112">
        <v>14</v>
      </c>
      <c r="N39" s="112">
        <v>30</v>
      </c>
      <c r="O39" s="112">
        <v>15</v>
      </c>
      <c r="P39" s="177">
        <f t="shared" si="5"/>
        <v>1.875</v>
      </c>
      <c r="Q39" s="177">
        <f t="shared" si="6"/>
        <v>1.0714285714285714</v>
      </c>
      <c r="R39" s="145">
        <f t="shared" si="16"/>
        <v>10</v>
      </c>
      <c r="S39" s="145"/>
      <c r="T39" s="145"/>
      <c r="U39" s="155">
        <f t="shared" si="19"/>
        <v>0</v>
      </c>
      <c r="V39" s="156">
        <f t="shared" si="7"/>
        <v>0</v>
      </c>
      <c r="W39" s="157">
        <f t="shared" si="8"/>
        <v>10</v>
      </c>
      <c r="X39" s="157">
        <f t="shared" si="9"/>
        <v>10</v>
      </c>
      <c r="Y39" s="158">
        <f t="shared" si="20"/>
        <v>32710.615034399998</v>
      </c>
      <c r="Z39" s="159">
        <f t="shared" si="21"/>
        <v>0.44209694574045355</v>
      </c>
      <c r="AA39" s="159">
        <f t="shared" si="22"/>
        <v>0.55790305425954645</v>
      </c>
      <c r="AB39" s="159">
        <f>IFERROR(#REF!/H39,0)</f>
        <v>0</v>
      </c>
      <c r="AC39" s="145">
        <f t="shared" si="14"/>
        <v>14461.263000000001</v>
      </c>
      <c r="AD39" s="145">
        <f t="shared" si="11"/>
        <v>18249.352034399999</v>
      </c>
      <c r="AE39" s="145">
        <f t="shared" si="12"/>
        <v>0</v>
      </c>
      <c r="AF39" s="145">
        <f t="shared" si="13"/>
        <v>0</v>
      </c>
      <c r="AG39" s="185"/>
    </row>
    <row r="40" spans="1:33" s="122" customFormat="1" x14ac:dyDescent="0.25">
      <c r="A40" s="116">
        <v>36</v>
      </c>
      <c r="B40" s="117" t="s">
        <v>78</v>
      </c>
      <c r="C40" s="115" t="s">
        <v>41</v>
      </c>
      <c r="D40" s="115" t="s">
        <v>1350</v>
      </c>
      <c r="E40" s="112">
        <v>10936560.066723809</v>
      </c>
      <c r="F40" s="112">
        <v>5791532.7249999996</v>
      </c>
      <c r="G40" s="112">
        <v>7094971.6625000006</v>
      </c>
      <c r="H40" s="154">
        <f t="shared" si="15"/>
        <v>12886504.387499999</v>
      </c>
      <c r="I40" s="145">
        <v>0</v>
      </c>
      <c r="J40" s="24">
        <f t="shared" si="18"/>
        <v>1.1782959457891335</v>
      </c>
      <c r="K40" s="145">
        <f t="shared" si="4"/>
        <v>77319.026324999999</v>
      </c>
      <c r="L40" s="112">
        <v>19</v>
      </c>
      <c r="M40" s="112">
        <v>7</v>
      </c>
      <c r="N40" s="112">
        <v>35</v>
      </c>
      <c r="O40" s="112">
        <v>25</v>
      </c>
      <c r="P40" s="177">
        <f t="shared" si="5"/>
        <v>1.8421052631578947</v>
      </c>
      <c r="Q40" s="177">
        <f t="shared" si="6"/>
        <v>3.5714285714285716</v>
      </c>
      <c r="R40" s="145">
        <f t="shared" si="16"/>
        <v>10</v>
      </c>
      <c r="S40" s="145"/>
      <c r="T40" s="145"/>
      <c r="U40" s="155">
        <f t="shared" si="19"/>
        <v>0</v>
      </c>
      <c r="V40" s="156">
        <f t="shared" si="7"/>
        <v>0</v>
      </c>
      <c r="W40" s="157">
        <f t="shared" si="8"/>
        <v>10</v>
      </c>
      <c r="X40" s="157">
        <f t="shared" si="9"/>
        <v>10</v>
      </c>
      <c r="Y40" s="158">
        <f t="shared" si="20"/>
        <v>69587.123692499998</v>
      </c>
      <c r="Z40" s="159">
        <f t="shared" si="21"/>
        <v>0.44942620208299683</v>
      </c>
      <c r="AA40" s="159">
        <f t="shared" si="22"/>
        <v>0.55057379791700323</v>
      </c>
      <c r="AB40" s="159">
        <f>IFERROR(#REF!/H40,0)</f>
        <v>0</v>
      </c>
      <c r="AC40" s="145">
        <f t="shared" si="14"/>
        <v>31274.276715</v>
      </c>
      <c r="AD40" s="145">
        <f t="shared" si="11"/>
        <v>38312.846977499998</v>
      </c>
      <c r="AE40" s="145">
        <f t="shared" si="12"/>
        <v>0</v>
      </c>
      <c r="AF40" s="145">
        <f t="shared" si="13"/>
        <v>0</v>
      </c>
      <c r="AG40" s="185"/>
    </row>
    <row r="41" spans="1:33" s="122" customFormat="1" x14ac:dyDescent="0.25">
      <c r="A41" s="113">
        <v>37</v>
      </c>
      <c r="B41" s="117" t="s">
        <v>83</v>
      </c>
      <c r="C41" s="115" t="s">
        <v>41</v>
      </c>
      <c r="D41" s="115" t="s">
        <v>1350</v>
      </c>
      <c r="E41" s="112">
        <v>12394875.693852382</v>
      </c>
      <c r="F41" s="112">
        <v>4264314.2</v>
      </c>
      <c r="G41" s="112">
        <v>9466289.004999999</v>
      </c>
      <c r="H41" s="154">
        <f t="shared" si="15"/>
        <v>13730603.204999998</v>
      </c>
      <c r="I41" s="145">
        <v>0</v>
      </c>
      <c r="J41" s="24">
        <f t="shared" si="18"/>
        <v>1.1077644943071201</v>
      </c>
      <c r="K41" s="145">
        <f t="shared" si="4"/>
        <v>82383.619229999997</v>
      </c>
      <c r="L41" s="112">
        <v>24</v>
      </c>
      <c r="M41" s="112">
        <v>17</v>
      </c>
      <c r="N41" s="112">
        <v>40</v>
      </c>
      <c r="O41" s="112">
        <v>50</v>
      </c>
      <c r="P41" s="177">
        <f t="shared" si="5"/>
        <v>1.6666666666666667</v>
      </c>
      <c r="Q41" s="177">
        <f t="shared" si="6"/>
        <v>2.9411764705882355</v>
      </c>
      <c r="R41" s="145">
        <f t="shared" si="16"/>
        <v>10</v>
      </c>
      <c r="S41" s="145"/>
      <c r="T41" s="145"/>
      <c r="U41" s="155">
        <f t="shared" si="19"/>
        <v>0</v>
      </c>
      <c r="V41" s="156">
        <f t="shared" si="7"/>
        <v>0</v>
      </c>
      <c r="W41" s="157">
        <f t="shared" si="8"/>
        <v>10</v>
      </c>
      <c r="X41" s="157">
        <f t="shared" si="9"/>
        <v>10</v>
      </c>
      <c r="Y41" s="158">
        <f t="shared" si="20"/>
        <v>74145.257306999993</v>
      </c>
      <c r="Z41" s="159">
        <f t="shared" si="21"/>
        <v>0.31057005554185341</v>
      </c>
      <c r="AA41" s="159">
        <f t="shared" si="22"/>
        <v>0.68942994445814665</v>
      </c>
      <c r="AB41" s="159">
        <f>IFERROR(#REF!/H41,0)</f>
        <v>0</v>
      </c>
      <c r="AC41" s="145">
        <f t="shared" si="14"/>
        <v>23027.296679999999</v>
      </c>
      <c r="AD41" s="145">
        <f t="shared" si="11"/>
        <v>51117.960627</v>
      </c>
      <c r="AE41" s="145">
        <f t="shared" si="12"/>
        <v>0</v>
      </c>
      <c r="AF41" s="145">
        <f t="shared" si="13"/>
        <v>0</v>
      </c>
      <c r="AG41" s="185"/>
    </row>
    <row r="42" spans="1:33" s="122" customFormat="1" x14ac:dyDescent="0.25">
      <c r="A42" s="116">
        <v>38</v>
      </c>
      <c r="B42" s="117" t="s">
        <v>39</v>
      </c>
      <c r="C42" s="115" t="s">
        <v>26</v>
      </c>
      <c r="D42" s="115" t="s">
        <v>37</v>
      </c>
      <c r="E42" s="112">
        <v>8977860.1939047594</v>
      </c>
      <c r="F42" s="112">
        <v>740446.5</v>
      </c>
      <c r="G42" s="112">
        <v>1037915.357</v>
      </c>
      <c r="H42" s="154">
        <f t="shared" si="15"/>
        <v>1778361.8569999998</v>
      </c>
      <c r="I42" s="145">
        <v>0</v>
      </c>
      <c r="J42" s="24">
        <f t="shared" si="18"/>
        <v>0.19808304190427956</v>
      </c>
      <c r="K42" s="145">
        <f t="shared" si="4"/>
        <v>0</v>
      </c>
      <c r="L42" s="112">
        <v>19</v>
      </c>
      <c r="M42" s="112">
        <v>12</v>
      </c>
      <c r="N42" s="112">
        <v>0</v>
      </c>
      <c r="O42" s="112">
        <v>0</v>
      </c>
      <c r="P42" s="177">
        <f t="shared" si="5"/>
        <v>0</v>
      </c>
      <c r="Q42" s="177">
        <f t="shared" si="6"/>
        <v>0</v>
      </c>
      <c r="R42" s="145">
        <f t="shared" si="16"/>
        <v>0</v>
      </c>
      <c r="S42" s="145"/>
      <c r="T42" s="145"/>
      <c r="U42" s="155">
        <f t="shared" si="19"/>
        <v>0</v>
      </c>
      <c r="V42" s="156">
        <f t="shared" si="7"/>
        <v>0</v>
      </c>
      <c r="W42" s="157">
        <f t="shared" si="8"/>
        <v>0</v>
      </c>
      <c r="X42" s="157">
        <f t="shared" si="9"/>
        <v>20</v>
      </c>
      <c r="Y42" s="158">
        <f t="shared" si="20"/>
        <v>0</v>
      </c>
      <c r="Z42" s="159">
        <f t="shared" si="21"/>
        <v>0.41636436200284521</v>
      </c>
      <c r="AA42" s="159">
        <f t="shared" si="22"/>
        <v>0.5836356379971549</v>
      </c>
      <c r="AB42" s="159">
        <f>IFERROR(#REF!/H42,0)</f>
        <v>0</v>
      </c>
      <c r="AC42" s="145">
        <f t="shared" si="14"/>
        <v>0</v>
      </c>
      <c r="AD42" s="145">
        <f t="shared" si="11"/>
        <v>0</v>
      </c>
      <c r="AE42" s="145">
        <f t="shared" si="12"/>
        <v>0</v>
      </c>
      <c r="AF42" s="145">
        <f t="shared" si="13"/>
        <v>0</v>
      </c>
      <c r="AG42" s="185"/>
    </row>
    <row r="43" spans="1:33" s="122" customFormat="1" x14ac:dyDescent="0.25">
      <c r="A43" s="116">
        <v>39</v>
      </c>
      <c r="B43" s="117" t="s">
        <v>38</v>
      </c>
      <c r="C43" s="115" t="s">
        <v>26</v>
      </c>
      <c r="D43" s="115" t="s">
        <v>35</v>
      </c>
      <c r="E43" s="112">
        <v>5663892.4444857147</v>
      </c>
      <c r="F43" s="112">
        <v>2077711.3250000002</v>
      </c>
      <c r="G43" s="112">
        <v>2497826.8341000006</v>
      </c>
      <c r="H43" s="154">
        <f t="shared" si="15"/>
        <v>4575538.1591000007</v>
      </c>
      <c r="I43" s="145">
        <v>0</v>
      </c>
      <c r="J43" s="24">
        <f t="shared" si="18"/>
        <v>0.80784340521061271</v>
      </c>
      <c r="K43" s="145">
        <f t="shared" si="4"/>
        <v>13726.614477300003</v>
      </c>
      <c r="L43" s="112">
        <v>12</v>
      </c>
      <c r="M43" s="112">
        <v>3</v>
      </c>
      <c r="N43" s="112">
        <v>10</v>
      </c>
      <c r="O43" s="112">
        <v>20</v>
      </c>
      <c r="P43" s="177">
        <f t="shared" si="5"/>
        <v>0.83333333333333337</v>
      </c>
      <c r="Q43" s="177">
        <f t="shared" si="6"/>
        <v>6.666666666666667</v>
      </c>
      <c r="R43" s="145">
        <f t="shared" si="16"/>
        <v>9.1666666666666679</v>
      </c>
      <c r="S43" s="145"/>
      <c r="T43" s="145"/>
      <c r="U43" s="155">
        <f t="shared" si="19"/>
        <v>0</v>
      </c>
      <c r="V43" s="156">
        <f t="shared" si="7"/>
        <v>0</v>
      </c>
      <c r="W43" s="157">
        <f t="shared" si="8"/>
        <v>9.1666666666666679</v>
      </c>
      <c r="X43" s="157">
        <f t="shared" si="9"/>
        <v>10.833333333333332</v>
      </c>
      <c r="Y43" s="158">
        <f t="shared" si="20"/>
        <v>12239.564575592503</v>
      </c>
      <c r="Z43" s="159">
        <f t="shared" si="21"/>
        <v>0.45409113698850279</v>
      </c>
      <c r="AA43" s="159">
        <f t="shared" si="22"/>
        <v>0.54590886301149721</v>
      </c>
      <c r="AB43" s="159">
        <f>IFERROR(#REF!/H43,0)</f>
        <v>0</v>
      </c>
      <c r="AC43" s="145">
        <f t="shared" si="14"/>
        <v>5557.877794375001</v>
      </c>
      <c r="AD43" s="145">
        <f t="shared" si="11"/>
        <v>6681.6867812175024</v>
      </c>
      <c r="AE43" s="145">
        <f t="shared" si="12"/>
        <v>0</v>
      </c>
      <c r="AF43" s="145">
        <f t="shared" si="13"/>
        <v>0</v>
      </c>
      <c r="AG43" s="185"/>
    </row>
    <row r="44" spans="1:33" s="122" customFormat="1" x14ac:dyDescent="0.25">
      <c r="A44" s="113">
        <v>40</v>
      </c>
      <c r="B44" s="117" t="s">
        <v>36</v>
      </c>
      <c r="C44" s="115" t="s">
        <v>41</v>
      </c>
      <c r="D44" s="115" t="s">
        <v>31</v>
      </c>
      <c r="E44" s="112">
        <v>11930295.131409522</v>
      </c>
      <c r="F44" s="112">
        <v>4745975.3499999987</v>
      </c>
      <c r="G44" s="112">
        <v>6224949.4140000036</v>
      </c>
      <c r="H44" s="154">
        <f t="shared" si="15"/>
        <v>10970924.764000002</v>
      </c>
      <c r="I44" s="145">
        <v>0</v>
      </c>
      <c r="J44" s="24">
        <f t="shared" si="18"/>
        <v>0.91958536173311134</v>
      </c>
      <c r="K44" s="145">
        <f t="shared" si="4"/>
        <v>54854.623820000015</v>
      </c>
      <c r="L44" s="112">
        <v>30</v>
      </c>
      <c r="M44" s="112">
        <v>39</v>
      </c>
      <c r="N44" s="112">
        <v>30</v>
      </c>
      <c r="O44" s="112">
        <v>45</v>
      </c>
      <c r="P44" s="177">
        <f t="shared" si="5"/>
        <v>1</v>
      </c>
      <c r="Q44" s="177">
        <f t="shared" si="6"/>
        <v>1.1538461538461537</v>
      </c>
      <c r="R44" s="145">
        <f t="shared" si="16"/>
        <v>10</v>
      </c>
      <c r="S44" s="145"/>
      <c r="T44" s="145"/>
      <c r="U44" s="155">
        <f t="shared" si="19"/>
        <v>0</v>
      </c>
      <c r="V44" s="156">
        <f t="shared" si="7"/>
        <v>0</v>
      </c>
      <c r="W44" s="157">
        <f t="shared" si="8"/>
        <v>10</v>
      </c>
      <c r="X44" s="157">
        <f t="shared" si="9"/>
        <v>10</v>
      </c>
      <c r="Y44" s="158">
        <f t="shared" si="20"/>
        <v>49369.16143800001</v>
      </c>
      <c r="Z44" s="159">
        <f t="shared" si="21"/>
        <v>0.43259574302919701</v>
      </c>
      <c r="AA44" s="159">
        <f t="shared" si="22"/>
        <v>0.56740425697080299</v>
      </c>
      <c r="AB44" s="159">
        <f>IFERROR(#REF!/H44,0)</f>
        <v>0</v>
      </c>
      <c r="AC44" s="145">
        <f t="shared" si="14"/>
        <v>21356.889074999996</v>
      </c>
      <c r="AD44" s="145">
        <f t="shared" si="11"/>
        <v>28012.272363000015</v>
      </c>
      <c r="AE44" s="145">
        <f t="shared" si="12"/>
        <v>0</v>
      </c>
      <c r="AF44" s="145">
        <f t="shared" si="13"/>
        <v>0</v>
      </c>
      <c r="AG44" s="185"/>
    </row>
    <row r="45" spans="1:33" s="122" customFormat="1" x14ac:dyDescent="0.25">
      <c r="A45" s="116">
        <v>41</v>
      </c>
      <c r="B45" s="117" t="s">
        <v>29</v>
      </c>
      <c r="C45" s="115" t="s">
        <v>26</v>
      </c>
      <c r="D45" s="115" t="s">
        <v>33</v>
      </c>
      <c r="E45" s="112">
        <v>5894086.6835333332</v>
      </c>
      <c r="F45" s="112">
        <v>2724397.0074999994</v>
      </c>
      <c r="G45" s="112">
        <v>2010335.1430000006</v>
      </c>
      <c r="H45" s="154">
        <f t="shared" si="15"/>
        <v>4734732.1504999995</v>
      </c>
      <c r="I45" s="145">
        <v>0</v>
      </c>
      <c r="J45" s="24">
        <f t="shared" si="18"/>
        <v>0.80330208982635209</v>
      </c>
      <c r="K45" s="145">
        <f t="shared" si="4"/>
        <v>14204.196451499998</v>
      </c>
      <c r="L45" s="112">
        <v>12</v>
      </c>
      <c r="M45" s="112">
        <v>6</v>
      </c>
      <c r="N45" s="112">
        <v>5</v>
      </c>
      <c r="O45" s="112">
        <v>10</v>
      </c>
      <c r="P45" s="177">
        <f t="shared" si="5"/>
        <v>0</v>
      </c>
      <c r="Q45" s="177">
        <f t="shared" si="6"/>
        <v>1.6666666666666667</v>
      </c>
      <c r="R45" s="145">
        <f t="shared" si="16"/>
        <v>5</v>
      </c>
      <c r="S45" s="145"/>
      <c r="T45" s="145"/>
      <c r="U45" s="155">
        <f t="shared" si="19"/>
        <v>0</v>
      </c>
      <c r="V45" s="156">
        <f t="shared" si="7"/>
        <v>0</v>
      </c>
      <c r="W45" s="157">
        <f t="shared" si="8"/>
        <v>5</v>
      </c>
      <c r="X45" s="157">
        <f t="shared" si="9"/>
        <v>15</v>
      </c>
      <c r="Y45" s="158">
        <f t="shared" si="20"/>
        <v>12073.566983774999</v>
      </c>
      <c r="Z45" s="159">
        <f t="shared" si="21"/>
        <v>0.57540678562192715</v>
      </c>
      <c r="AA45" s="159">
        <f t="shared" si="22"/>
        <v>0.42459321437807296</v>
      </c>
      <c r="AB45" s="159">
        <f>IFERROR(#REF!/H45,0)</f>
        <v>0</v>
      </c>
      <c r="AC45" s="145">
        <f t="shared" si="14"/>
        <v>6947.212369124999</v>
      </c>
      <c r="AD45" s="145">
        <f t="shared" si="11"/>
        <v>5126.3546146500021</v>
      </c>
      <c r="AE45" s="145">
        <f t="shared" si="12"/>
        <v>0</v>
      </c>
      <c r="AF45" s="145">
        <f t="shared" si="13"/>
        <v>0</v>
      </c>
      <c r="AG45" s="185"/>
    </row>
    <row r="46" spans="1:33" s="122" customFormat="1" x14ac:dyDescent="0.25">
      <c r="A46" s="116">
        <v>42</v>
      </c>
      <c r="B46" s="117" t="s">
        <v>34</v>
      </c>
      <c r="C46" s="115" t="s">
        <v>26</v>
      </c>
      <c r="D46" s="115" t="s">
        <v>35</v>
      </c>
      <c r="E46" s="112">
        <v>9919889.9095238112</v>
      </c>
      <c r="F46" s="112">
        <v>4499262.1049999986</v>
      </c>
      <c r="G46" s="112">
        <v>3587486.3466000003</v>
      </c>
      <c r="H46" s="154">
        <f t="shared" si="15"/>
        <v>8086748.4515999984</v>
      </c>
      <c r="I46" s="145">
        <v>0</v>
      </c>
      <c r="J46" s="24">
        <f t="shared" si="18"/>
        <v>0.81520546350379708</v>
      </c>
      <c r="K46" s="145">
        <f t="shared" si="4"/>
        <v>24260.245354799994</v>
      </c>
      <c r="L46" s="112">
        <v>20</v>
      </c>
      <c r="M46" s="112">
        <v>11</v>
      </c>
      <c r="N46" s="112">
        <v>5</v>
      </c>
      <c r="O46" s="112">
        <v>15</v>
      </c>
      <c r="P46" s="177">
        <f t="shared" si="5"/>
        <v>0</v>
      </c>
      <c r="Q46" s="177">
        <f t="shared" si="6"/>
        <v>1.3636363636363635</v>
      </c>
      <c r="R46" s="145">
        <f t="shared" si="16"/>
        <v>5</v>
      </c>
      <c r="S46" s="145"/>
      <c r="T46" s="145"/>
      <c r="U46" s="155">
        <f t="shared" si="19"/>
        <v>0</v>
      </c>
      <c r="V46" s="156">
        <f t="shared" si="7"/>
        <v>0</v>
      </c>
      <c r="W46" s="157">
        <f t="shared" si="8"/>
        <v>5</v>
      </c>
      <c r="X46" s="157">
        <f t="shared" si="9"/>
        <v>15</v>
      </c>
      <c r="Y46" s="158">
        <f t="shared" si="20"/>
        <v>20621.208551579995</v>
      </c>
      <c r="Z46" s="159">
        <f t="shared" si="21"/>
        <v>0.55637468284422775</v>
      </c>
      <c r="AA46" s="159">
        <f t="shared" si="22"/>
        <v>0.44362531715577236</v>
      </c>
      <c r="AB46" s="159">
        <f>IFERROR(#REF!/H46,0)</f>
        <v>0</v>
      </c>
      <c r="AC46" s="145">
        <f t="shared" si="14"/>
        <v>11473.118367749998</v>
      </c>
      <c r="AD46" s="145">
        <f t="shared" si="11"/>
        <v>9148.0901838300015</v>
      </c>
      <c r="AE46" s="145">
        <f t="shared" si="12"/>
        <v>0</v>
      </c>
      <c r="AF46" s="145">
        <f t="shared" si="13"/>
        <v>0</v>
      </c>
      <c r="AG46" s="185"/>
    </row>
    <row r="47" spans="1:33" s="122" customFormat="1" x14ac:dyDescent="0.25">
      <c r="A47" s="113">
        <v>43</v>
      </c>
      <c r="B47" s="117" t="s">
        <v>27</v>
      </c>
      <c r="C47" s="115" t="s">
        <v>26</v>
      </c>
      <c r="D47" s="115" t="s">
        <v>33</v>
      </c>
      <c r="E47" s="112">
        <v>9276857.2860571407</v>
      </c>
      <c r="F47" s="112">
        <v>3792488.5774999997</v>
      </c>
      <c r="G47" s="112">
        <v>3639419.7069999999</v>
      </c>
      <c r="H47" s="154">
        <f t="shared" si="15"/>
        <v>7431908.2844999991</v>
      </c>
      <c r="I47" s="145">
        <v>0</v>
      </c>
      <c r="J47" s="24">
        <f t="shared" si="18"/>
        <v>0.80112348992044446</v>
      </c>
      <c r="K47" s="145">
        <f t="shared" si="4"/>
        <v>22295.724853499996</v>
      </c>
      <c r="L47" s="112">
        <v>18</v>
      </c>
      <c r="M47" s="112">
        <v>16</v>
      </c>
      <c r="N47" s="112">
        <v>0</v>
      </c>
      <c r="O47" s="112">
        <v>32</v>
      </c>
      <c r="P47" s="177">
        <f t="shared" si="5"/>
        <v>0</v>
      </c>
      <c r="Q47" s="177">
        <f t="shared" si="6"/>
        <v>2</v>
      </c>
      <c r="R47" s="145">
        <f t="shared" si="16"/>
        <v>5</v>
      </c>
      <c r="S47" s="145"/>
      <c r="T47" s="145"/>
      <c r="U47" s="155">
        <f t="shared" si="19"/>
        <v>0</v>
      </c>
      <c r="V47" s="156">
        <f t="shared" si="7"/>
        <v>0</v>
      </c>
      <c r="W47" s="157">
        <f t="shared" si="8"/>
        <v>5</v>
      </c>
      <c r="X47" s="157">
        <f t="shared" si="9"/>
        <v>15</v>
      </c>
      <c r="Y47" s="158">
        <f t="shared" si="20"/>
        <v>18951.366125474997</v>
      </c>
      <c r="Z47" s="159">
        <f t="shared" si="21"/>
        <v>0.51029808661789067</v>
      </c>
      <c r="AA47" s="159">
        <f t="shared" si="22"/>
        <v>0.48970191338210939</v>
      </c>
      <c r="AB47" s="159">
        <f>IFERROR(#REF!/H47,0)</f>
        <v>0</v>
      </c>
      <c r="AC47" s="145">
        <f t="shared" si="14"/>
        <v>9670.8458726249992</v>
      </c>
      <c r="AD47" s="145">
        <f t="shared" si="11"/>
        <v>9280.5202528499995</v>
      </c>
      <c r="AE47" s="145">
        <f t="shared" si="12"/>
        <v>0</v>
      </c>
      <c r="AF47" s="145">
        <f t="shared" si="13"/>
        <v>0</v>
      </c>
      <c r="AG47" s="185"/>
    </row>
    <row r="48" spans="1:33" s="122" customFormat="1" x14ac:dyDescent="0.25">
      <c r="A48" s="116">
        <v>44</v>
      </c>
      <c r="B48" s="117" t="s">
        <v>57</v>
      </c>
      <c r="C48" s="115" t="s">
        <v>41</v>
      </c>
      <c r="D48" s="115" t="s">
        <v>44</v>
      </c>
      <c r="E48" s="112">
        <v>3971231.3644000003</v>
      </c>
      <c r="F48" s="112">
        <v>979973.82499999995</v>
      </c>
      <c r="G48" s="112">
        <v>599293.43690000009</v>
      </c>
      <c r="H48" s="154">
        <f t="shared" si="15"/>
        <v>1579267.2619</v>
      </c>
      <c r="I48" s="145">
        <v>0</v>
      </c>
      <c r="J48" s="24">
        <f t="shared" si="18"/>
        <v>0.39767697144449959</v>
      </c>
      <c r="K48" s="145">
        <f t="shared" si="4"/>
        <v>0</v>
      </c>
      <c r="L48" s="112">
        <v>8</v>
      </c>
      <c r="M48" s="112">
        <v>7</v>
      </c>
      <c r="N48" s="112">
        <v>0</v>
      </c>
      <c r="O48" s="112">
        <v>3</v>
      </c>
      <c r="P48" s="177">
        <f t="shared" si="5"/>
        <v>0</v>
      </c>
      <c r="Q48" s="177">
        <f t="shared" si="6"/>
        <v>0</v>
      </c>
      <c r="R48" s="145">
        <f t="shared" si="16"/>
        <v>0</v>
      </c>
      <c r="S48" s="145"/>
      <c r="T48" s="145"/>
      <c r="U48" s="155">
        <f t="shared" si="19"/>
        <v>0</v>
      </c>
      <c r="V48" s="156">
        <f t="shared" si="7"/>
        <v>0</v>
      </c>
      <c r="W48" s="157">
        <f t="shared" si="8"/>
        <v>0</v>
      </c>
      <c r="X48" s="157">
        <f t="shared" si="9"/>
        <v>20</v>
      </c>
      <c r="Y48" s="158">
        <f t="shared" si="20"/>
        <v>0</v>
      </c>
      <c r="Z48" s="159">
        <f t="shared" si="21"/>
        <v>0.62052437142336736</v>
      </c>
      <c r="AA48" s="159">
        <f t="shared" si="22"/>
        <v>0.3794756285766327</v>
      </c>
      <c r="AB48" s="159">
        <f>IFERROR(#REF!/H48,0)</f>
        <v>0</v>
      </c>
      <c r="AC48" s="145">
        <f t="shared" si="14"/>
        <v>0</v>
      </c>
      <c r="AD48" s="145">
        <f t="shared" si="11"/>
        <v>0</v>
      </c>
      <c r="AE48" s="145">
        <f t="shared" si="12"/>
        <v>0</v>
      </c>
      <c r="AF48" s="145">
        <f t="shared" si="13"/>
        <v>0</v>
      </c>
      <c r="AG48" s="185"/>
    </row>
    <row r="49" spans="1:33" s="122" customFormat="1" x14ac:dyDescent="0.25">
      <c r="A49" s="116">
        <v>45</v>
      </c>
      <c r="B49" s="117" t="s">
        <v>58</v>
      </c>
      <c r="C49" s="115" t="s">
        <v>41</v>
      </c>
      <c r="D49" s="115" t="s">
        <v>44</v>
      </c>
      <c r="E49" s="112">
        <v>9121885.8240952361</v>
      </c>
      <c r="F49" s="112">
        <v>3265503.3999999994</v>
      </c>
      <c r="G49" s="112">
        <v>4063436.3637999999</v>
      </c>
      <c r="H49" s="154">
        <f t="shared" si="15"/>
        <v>7328939.7637999989</v>
      </c>
      <c r="I49" s="145">
        <v>0</v>
      </c>
      <c r="J49" s="24">
        <f t="shared" si="18"/>
        <v>0.80344568054565924</v>
      </c>
      <c r="K49" s="145">
        <f t="shared" si="4"/>
        <v>21986.819291399996</v>
      </c>
      <c r="L49" s="112">
        <v>19</v>
      </c>
      <c r="M49" s="112">
        <v>12</v>
      </c>
      <c r="N49" s="112">
        <v>0</v>
      </c>
      <c r="O49" s="112">
        <v>5</v>
      </c>
      <c r="P49" s="177">
        <f t="shared" si="5"/>
        <v>0</v>
      </c>
      <c r="Q49" s="177">
        <f t="shared" si="6"/>
        <v>0</v>
      </c>
      <c r="R49" s="145">
        <f t="shared" si="16"/>
        <v>0</v>
      </c>
      <c r="S49" s="145"/>
      <c r="T49" s="145"/>
      <c r="U49" s="155">
        <f t="shared" si="19"/>
        <v>0</v>
      </c>
      <c r="V49" s="156">
        <f t="shared" si="7"/>
        <v>0</v>
      </c>
      <c r="W49" s="157">
        <f t="shared" si="8"/>
        <v>0</v>
      </c>
      <c r="X49" s="157">
        <f t="shared" si="9"/>
        <v>20</v>
      </c>
      <c r="Y49" s="158">
        <f t="shared" si="20"/>
        <v>17589.455433119998</v>
      </c>
      <c r="Z49" s="159">
        <f t="shared" si="21"/>
        <v>0.4455628651949598</v>
      </c>
      <c r="AA49" s="159">
        <f t="shared" si="22"/>
        <v>0.55443713480504031</v>
      </c>
      <c r="AB49" s="159">
        <f>IFERROR(#REF!/H49,0)</f>
        <v>0</v>
      </c>
      <c r="AC49" s="145">
        <f t="shared" si="14"/>
        <v>7837.2081599999992</v>
      </c>
      <c r="AD49" s="145">
        <f t="shared" si="11"/>
        <v>9752.2472731200014</v>
      </c>
      <c r="AE49" s="145">
        <f t="shared" si="12"/>
        <v>0</v>
      </c>
      <c r="AF49" s="145">
        <f t="shared" si="13"/>
        <v>0</v>
      </c>
      <c r="AG49" s="185"/>
    </row>
    <row r="50" spans="1:33" s="184" customFormat="1" x14ac:dyDescent="0.25">
      <c r="A50" s="113">
        <v>46</v>
      </c>
      <c r="B50" s="176" t="s">
        <v>1325</v>
      </c>
      <c r="C50" s="115" t="s">
        <v>41</v>
      </c>
      <c r="D50" s="115" t="s">
        <v>44</v>
      </c>
      <c r="E50" s="112">
        <v>5341441.6194428559</v>
      </c>
      <c r="F50" s="112">
        <v>3314593.8199999994</v>
      </c>
      <c r="G50" s="112">
        <v>2044476.2390000001</v>
      </c>
      <c r="H50" s="154">
        <f t="shared" si="15"/>
        <v>5359070.0589999994</v>
      </c>
      <c r="I50" s="145">
        <v>0</v>
      </c>
      <c r="J50" s="177">
        <f t="shared" si="18"/>
        <v>1.0033003149361355</v>
      </c>
      <c r="K50" s="178">
        <f t="shared" si="4"/>
        <v>32154.420353999998</v>
      </c>
      <c r="L50" s="112">
        <v>11</v>
      </c>
      <c r="M50" s="112">
        <v>13</v>
      </c>
      <c r="N50" s="112">
        <v>0</v>
      </c>
      <c r="O50" s="112">
        <v>27</v>
      </c>
      <c r="P50" s="177">
        <f t="shared" si="5"/>
        <v>0</v>
      </c>
      <c r="Q50" s="177">
        <f t="shared" si="6"/>
        <v>2.0769230769230771</v>
      </c>
      <c r="R50" s="145">
        <f t="shared" si="16"/>
        <v>5</v>
      </c>
      <c r="S50" s="145"/>
      <c r="T50" s="145"/>
      <c r="U50" s="179">
        <f t="shared" si="19"/>
        <v>0</v>
      </c>
      <c r="V50" s="180">
        <f t="shared" si="7"/>
        <v>0</v>
      </c>
      <c r="W50" s="157">
        <f t="shared" si="8"/>
        <v>5</v>
      </c>
      <c r="X50" s="181">
        <f t="shared" si="9"/>
        <v>15</v>
      </c>
      <c r="Y50" s="182">
        <f t="shared" si="20"/>
        <v>27331.257300899997</v>
      </c>
      <c r="Z50" s="183">
        <f t="shared" si="21"/>
        <v>0.61850167725153815</v>
      </c>
      <c r="AA50" s="183">
        <f t="shared" si="22"/>
        <v>0.38149832274846179</v>
      </c>
      <c r="AB50" s="183">
        <f>IFERROR(#REF!/H50,0)</f>
        <v>0</v>
      </c>
      <c r="AC50" s="145">
        <f t="shared" si="14"/>
        <v>16904.428481999996</v>
      </c>
      <c r="AD50" s="145">
        <f t="shared" si="11"/>
        <v>10426.8288189</v>
      </c>
      <c r="AE50" s="178">
        <f t="shared" si="12"/>
        <v>0</v>
      </c>
      <c r="AF50" s="178">
        <f t="shared" si="13"/>
        <v>0</v>
      </c>
      <c r="AG50" s="185"/>
    </row>
    <row r="51" spans="1:33" s="122" customFormat="1" x14ac:dyDescent="0.25">
      <c r="A51" s="116">
        <v>47</v>
      </c>
      <c r="B51" s="117" t="s">
        <v>1282</v>
      </c>
      <c r="C51" s="115" t="s">
        <v>41</v>
      </c>
      <c r="D51" s="115" t="s">
        <v>56</v>
      </c>
      <c r="E51" s="112">
        <v>4830241.7809571419</v>
      </c>
      <c r="F51" s="112">
        <v>1462778.8275000001</v>
      </c>
      <c r="G51" s="112">
        <v>1223380.8901999998</v>
      </c>
      <c r="H51" s="154">
        <f t="shared" si="15"/>
        <v>2686159.7176999999</v>
      </c>
      <c r="I51" s="145">
        <v>0</v>
      </c>
      <c r="J51" s="24">
        <f t="shared" si="18"/>
        <v>0.5561128903091308</v>
      </c>
      <c r="K51" s="145">
        <f t="shared" si="4"/>
        <v>0</v>
      </c>
      <c r="L51" s="112">
        <v>11</v>
      </c>
      <c r="M51" s="112">
        <v>7</v>
      </c>
      <c r="N51" s="112">
        <v>0</v>
      </c>
      <c r="O51" s="112">
        <v>2</v>
      </c>
      <c r="P51" s="177">
        <f t="shared" si="5"/>
        <v>0</v>
      </c>
      <c r="Q51" s="177">
        <f t="shared" si="6"/>
        <v>0</v>
      </c>
      <c r="R51" s="145">
        <f t="shared" si="16"/>
        <v>0</v>
      </c>
      <c r="S51" s="145"/>
      <c r="T51" s="145"/>
      <c r="U51" s="155">
        <f t="shared" si="19"/>
        <v>0</v>
      </c>
      <c r="V51" s="156">
        <f t="shared" si="7"/>
        <v>0</v>
      </c>
      <c r="W51" s="157">
        <f t="shared" si="8"/>
        <v>0</v>
      </c>
      <c r="X51" s="157">
        <f t="shared" si="9"/>
        <v>20</v>
      </c>
      <c r="Y51" s="158">
        <f t="shared" si="20"/>
        <v>0</v>
      </c>
      <c r="Z51" s="159">
        <f t="shared" si="21"/>
        <v>0.54456137431488671</v>
      </c>
      <c r="AA51" s="159">
        <f t="shared" si="22"/>
        <v>0.45543862568511329</v>
      </c>
      <c r="AB51" s="159">
        <f>IFERROR(#REF!/H51,0)</f>
        <v>0</v>
      </c>
      <c r="AC51" s="145">
        <f t="shared" si="14"/>
        <v>0</v>
      </c>
      <c r="AD51" s="145">
        <f t="shared" si="11"/>
        <v>0</v>
      </c>
      <c r="AE51" s="145">
        <f t="shared" si="12"/>
        <v>0</v>
      </c>
      <c r="AF51" s="145">
        <f t="shared" si="13"/>
        <v>0</v>
      </c>
      <c r="AG51" s="185"/>
    </row>
    <row r="52" spans="1:33" s="122" customFormat="1" x14ac:dyDescent="0.25">
      <c r="A52" s="116">
        <v>48</v>
      </c>
      <c r="B52" s="117" t="s">
        <v>55</v>
      </c>
      <c r="C52" s="115" t="s">
        <v>41</v>
      </c>
      <c r="D52" s="115" t="s">
        <v>56</v>
      </c>
      <c r="E52" s="112">
        <v>12130494.347295238</v>
      </c>
      <c r="F52" s="112">
        <v>6768342.6600000001</v>
      </c>
      <c r="G52" s="112">
        <v>5429544.0858999984</v>
      </c>
      <c r="H52" s="154">
        <f t="shared" si="15"/>
        <v>12197886.745899998</v>
      </c>
      <c r="I52" s="145">
        <v>0</v>
      </c>
      <c r="J52" s="24">
        <f t="shared" si="18"/>
        <v>1.0055556184830825</v>
      </c>
      <c r="K52" s="145">
        <f t="shared" si="4"/>
        <v>73187.320475399989</v>
      </c>
      <c r="L52" s="112">
        <v>13</v>
      </c>
      <c r="M52" s="112">
        <v>8</v>
      </c>
      <c r="N52" s="112">
        <v>10</v>
      </c>
      <c r="O52" s="112">
        <v>20</v>
      </c>
      <c r="P52" s="177">
        <f t="shared" si="5"/>
        <v>0</v>
      </c>
      <c r="Q52" s="177">
        <f t="shared" si="6"/>
        <v>2.5</v>
      </c>
      <c r="R52" s="145">
        <f t="shared" si="16"/>
        <v>5</v>
      </c>
      <c r="S52" s="145"/>
      <c r="T52" s="145"/>
      <c r="U52" s="155">
        <f t="shared" si="19"/>
        <v>0</v>
      </c>
      <c r="V52" s="156">
        <f t="shared" si="7"/>
        <v>0</v>
      </c>
      <c r="W52" s="157">
        <f t="shared" si="8"/>
        <v>5</v>
      </c>
      <c r="X52" s="157">
        <f t="shared" si="9"/>
        <v>15</v>
      </c>
      <c r="Y52" s="158">
        <f t="shared" si="20"/>
        <v>62209.222404089989</v>
      </c>
      <c r="Z52" s="159">
        <f t="shared" si="21"/>
        <v>0.55487829990510462</v>
      </c>
      <c r="AA52" s="159">
        <f t="shared" si="22"/>
        <v>0.44512170009489543</v>
      </c>
      <c r="AB52" s="159">
        <f>IFERROR(#REF!/H52,0)</f>
        <v>0</v>
      </c>
      <c r="AC52" s="145">
        <f t="shared" si="14"/>
        <v>34518.547566000001</v>
      </c>
      <c r="AD52" s="145">
        <f t="shared" si="11"/>
        <v>27690.674838089995</v>
      </c>
      <c r="AE52" s="145">
        <f t="shared" si="12"/>
        <v>0</v>
      </c>
      <c r="AF52" s="145">
        <f t="shared" si="13"/>
        <v>0</v>
      </c>
      <c r="AG52" s="185"/>
    </row>
    <row r="53" spans="1:33" s="122" customFormat="1" x14ac:dyDescent="0.25">
      <c r="A53" s="113">
        <v>49</v>
      </c>
      <c r="B53" s="117" t="s">
        <v>1326</v>
      </c>
      <c r="C53" s="115" t="s">
        <v>41</v>
      </c>
      <c r="D53" s="115" t="s">
        <v>56</v>
      </c>
      <c r="E53" s="112">
        <v>8878864.6813333333</v>
      </c>
      <c r="F53" s="112">
        <v>4227520.4450000003</v>
      </c>
      <c r="G53" s="112">
        <v>2926175.2197999996</v>
      </c>
      <c r="H53" s="154">
        <f t="shared" si="15"/>
        <v>7153695.6647999994</v>
      </c>
      <c r="I53" s="145">
        <v>0</v>
      </c>
      <c r="J53" s="24">
        <f t="shared" si="18"/>
        <v>0.80569936828069033</v>
      </c>
      <c r="K53" s="145">
        <f t="shared" si="4"/>
        <v>21461.086994400001</v>
      </c>
      <c r="L53" s="112">
        <v>24</v>
      </c>
      <c r="M53" s="112">
        <v>15</v>
      </c>
      <c r="N53" s="112">
        <v>20</v>
      </c>
      <c r="O53" s="112">
        <v>15</v>
      </c>
      <c r="P53" s="177">
        <f t="shared" si="5"/>
        <v>0.83333333333333337</v>
      </c>
      <c r="Q53" s="177">
        <f t="shared" si="6"/>
        <v>1</v>
      </c>
      <c r="R53" s="145">
        <f t="shared" si="16"/>
        <v>9.1666666666666679</v>
      </c>
      <c r="S53" s="145"/>
      <c r="T53" s="145"/>
      <c r="U53" s="155">
        <f t="shared" si="19"/>
        <v>0</v>
      </c>
      <c r="V53" s="156">
        <f t="shared" si="7"/>
        <v>0</v>
      </c>
      <c r="W53" s="157">
        <f t="shared" si="8"/>
        <v>9.1666666666666679</v>
      </c>
      <c r="X53" s="157">
        <f t="shared" si="9"/>
        <v>10.833333333333332</v>
      </c>
      <c r="Y53" s="158">
        <f t="shared" si="20"/>
        <v>19136.13590334</v>
      </c>
      <c r="Z53" s="159">
        <f t="shared" si="21"/>
        <v>0.59095614953284314</v>
      </c>
      <c r="AA53" s="159">
        <f t="shared" si="22"/>
        <v>0.40904385046715691</v>
      </c>
      <c r="AB53" s="159">
        <f>IFERROR(#REF!/H53,0)</f>
        <v>0</v>
      </c>
      <c r="AC53" s="145">
        <f t="shared" si="14"/>
        <v>11308.617190375002</v>
      </c>
      <c r="AD53" s="145">
        <f t="shared" si="11"/>
        <v>7827.5187129649994</v>
      </c>
      <c r="AE53" s="145">
        <f t="shared" si="12"/>
        <v>0</v>
      </c>
      <c r="AF53" s="145">
        <f t="shared" si="13"/>
        <v>0</v>
      </c>
      <c r="AG53" s="185"/>
    </row>
    <row r="54" spans="1:33" s="122" customFormat="1" x14ac:dyDescent="0.25">
      <c r="A54" s="116">
        <v>50</v>
      </c>
      <c r="B54" s="117" t="s">
        <v>48</v>
      </c>
      <c r="C54" s="115" t="s">
        <v>41</v>
      </c>
      <c r="D54" s="115" t="s">
        <v>1313</v>
      </c>
      <c r="E54" s="112">
        <v>4520978.9808761897</v>
      </c>
      <c r="F54" s="112">
        <v>1951675.02</v>
      </c>
      <c r="G54" s="112">
        <v>2486475.4293</v>
      </c>
      <c r="H54" s="154">
        <f t="shared" si="15"/>
        <v>4438150.4493000004</v>
      </c>
      <c r="I54" s="145">
        <v>0</v>
      </c>
      <c r="J54" s="24">
        <f t="shared" si="18"/>
        <v>0.98167907173942737</v>
      </c>
      <c r="K54" s="145">
        <f t="shared" si="4"/>
        <v>24409.827471150005</v>
      </c>
      <c r="L54" s="112">
        <v>9</v>
      </c>
      <c r="M54" s="112">
        <v>6</v>
      </c>
      <c r="N54" s="112">
        <v>15</v>
      </c>
      <c r="O54" s="112">
        <v>29</v>
      </c>
      <c r="P54" s="177">
        <f t="shared" si="5"/>
        <v>1.6666666666666667</v>
      </c>
      <c r="Q54" s="177">
        <f t="shared" si="6"/>
        <v>4.833333333333333</v>
      </c>
      <c r="R54" s="145">
        <f t="shared" si="16"/>
        <v>10</v>
      </c>
      <c r="S54" s="145"/>
      <c r="T54" s="145"/>
      <c r="U54" s="155">
        <f t="shared" si="19"/>
        <v>0</v>
      </c>
      <c r="V54" s="156">
        <f t="shared" si="7"/>
        <v>0</v>
      </c>
      <c r="W54" s="157">
        <f t="shared" si="8"/>
        <v>10</v>
      </c>
      <c r="X54" s="157">
        <f t="shared" si="9"/>
        <v>10</v>
      </c>
      <c r="Y54" s="158">
        <f t="shared" si="20"/>
        <v>21968.844724035003</v>
      </c>
      <c r="Z54" s="159">
        <f t="shared" si="21"/>
        <v>0.43974963045874765</v>
      </c>
      <c r="AA54" s="159">
        <f t="shared" si="22"/>
        <v>0.56025036954125229</v>
      </c>
      <c r="AB54" s="159">
        <f>IFERROR(#REF!/H54,0)</f>
        <v>0</v>
      </c>
      <c r="AC54" s="145">
        <f t="shared" si="14"/>
        <v>9660.791349000001</v>
      </c>
      <c r="AD54" s="145">
        <f t="shared" si="11"/>
        <v>12308.053375035</v>
      </c>
      <c r="AE54" s="145">
        <f t="shared" si="12"/>
        <v>0</v>
      </c>
      <c r="AF54" s="145">
        <f t="shared" si="13"/>
        <v>0</v>
      </c>
      <c r="AG54" s="185"/>
    </row>
    <row r="55" spans="1:33" s="122" customFormat="1" x14ac:dyDescent="0.25">
      <c r="A55" s="116">
        <v>51</v>
      </c>
      <c r="B55" s="117" t="s">
        <v>50</v>
      </c>
      <c r="C55" s="115" t="s">
        <v>41</v>
      </c>
      <c r="D55" s="115" t="s">
        <v>1313</v>
      </c>
      <c r="E55" s="112">
        <v>9306438.7623857148</v>
      </c>
      <c r="F55" s="112">
        <v>3660228.7525000004</v>
      </c>
      <c r="G55" s="112">
        <v>3841291.21</v>
      </c>
      <c r="H55" s="154">
        <f t="shared" si="15"/>
        <v>7501519.9625000004</v>
      </c>
      <c r="I55" s="145">
        <v>0</v>
      </c>
      <c r="J55" s="24">
        <f t="shared" si="18"/>
        <v>0.80605698420530714</v>
      </c>
      <c r="K55" s="145">
        <f t="shared" si="4"/>
        <v>22504.559887500003</v>
      </c>
      <c r="L55" s="112">
        <v>21</v>
      </c>
      <c r="M55" s="112">
        <v>11</v>
      </c>
      <c r="N55" s="112">
        <v>36</v>
      </c>
      <c r="O55" s="112">
        <v>30</v>
      </c>
      <c r="P55" s="177">
        <f t="shared" si="5"/>
        <v>1.7142857142857142</v>
      </c>
      <c r="Q55" s="177">
        <f t="shared" si="6"/>
        <v>2.7272727272727271</v>
      </c>
      <c r="R55" s="145">
        <f t="shared" si="16"/>
        <v>10</v>
      </c>
      <c r="S55" s="145"/>
      <c r="T55" s="145"/>
      <c r="U55" s="155">
        <f t="shared" si="19"/>
        <v>0</v>
      </c>
      <c r="V55" s="156">
        <f t="shared" si="7"/>
        <v>0</v>
      </c>
      <c r="W55" s="157">
        <f t="shared" si="8"/>
        <v>10</v>
      </c>
      <c r="X55" s="157">
        <f t="shared" si="9"/>
        <v>10</v>
      </c>
      <c r="Y55" s="158">
        <f t="shared" si="20"/>
        <v>20254.103898750003</v>
      </c>
      <c r="Z55" s="159">
        <f t="shared" si="21"/>
        <v>0.48793161529895751</v>
      </c>
      <c r="AA55" s="159">
        <f t="shared" si="22"/>
        <v>0.51206838470104243</v>
      </c>
      <c r="AB55" s="159">
        <f>IFERROR(#REF!/H55,0)</f>
        <v>0</v>
      </c>
      <c r="AC55" s="145">
        <f t="shared" si="14"/>
        <v>9882.6176317500012</v>
      </c>
      <c r="AD55" s="145">
        <f t="shared" si="11"/>
        <v>10371.486267</v>
      </c>
      <c r="AE55" s="145">
        <f t="shared" si="12"/>
        <v>0</v>
      </c>
      <c r="AF55" s="145">
        <f t="shared" si="13"/>
        <v>0</v>
      </c>
      <c r="AG55" s="185"/>
    </row>
    <row r="56" spans="1:33" s="122" customFormat="1" x14ac:dyDescent="0.25">
      <c r="A56" s="113">
        <v>52</v>
      </c>
      <c r="B56" s="123" t="s">
        <v>52</v>
      </c>
      <c r="C56" s="115" t="s">
        <v>41</v>
      </c>
      <c r="D56" s="115" t="s">
        <v>1313</v>
      </c>
      <c r="E56" s="112">
        <v>6419675.3384428574</v>
      </c>
      <c r="F56" s="112">
        <v>4278852.4549999982</v>
      </c>
      <c r="G56" s="112">
        <v>4136455.622599999</v>
      </c>
      <c r="H56" s="154">
        <f t="shared" si="15"/>
        <v>8415308.0775999967</v>
      </c>
      <c r="I56" s="145">
        <v>0</v>
      </c>
      <c r="J56" s="24">
        <f t="shared" si="18"/>
        <v>1.3108619414453435</v>
      </c>
      <c r="K56" s="145">
        <f t="shared" si="4"/>
        <v>50491.848465599978</v>
      </c>
      <c r="L56" s="112">
        <v>17</v>
      </c>
      <c r="M56" s="112">
        <v>8</v>
      </c>
      <c r="N56" s="112">
        <v>25</v>
      </c>
      <c r="O56" s="112">
        <v>40</v>
      </c>
      <c r="P56" s="177">
        <f t="shared" si="5"/>
        <v>1.4705882352941178</v>
      </c>
      <c r="Q56" s="177">
        <f t="shared" si="6"/>
        <v>5</v>
      </c>
      <c r="R56" s="145">
        <f t="shared" si="16"/>
        <v>10</v>
      </c>
      <c r="S56" s="145"/>
      <c r="T56" s="145"/>
      <c r="U56" s="155">
        <f t="shared" si="19"/>
        <v>0</v>
      </c>
      <c r="V56" s="156">
        <f t="shared" si="7"/>
        <v>0</v>
      </c>
      <c r="W56" s="157">
        <f t="shared" si="8"/>
        <v>10</v>
      </c>
      <c r="X56" s="157">
        <f t="shared" si="9"/>
        <v>10</v>
      </c>
      <c r="Y56" s="158">
        <f t="shared" si="20"/>
        <v>45442.66361903998</v>
      </c>
      <c r="Z56" s="159">
        <f t="shared" si="21"/>
        <v>0.50846058344429679</v>
      </c>
      <c r="AA56" s="159">
        <f t="shared" si="22"/>
        <v>0.49153941655570321</v>
      </c>
      <c r="AB56" s="159">
        <f>IFERROR(#REF!/H56,0)</f>
        <v>0</v>
      </c>
      <c r="AC56" s="145">
        <f t="shared" si="14"/>
        <v>23105.803256999989</v>
      </c>
      <c r="AD56" s="145">
        <f t="shared" si="11"/>
        <v>22336.860362039992</v>
      </c>
      <c r="AE56" s="145">
        <f t="shared" si="12"/>
        <v>0</v>
      </c>
      <c r="AF56" s="145">
        <f t="shared" si="13"/>
        <v>0</v>
      </c>
      <c r="AG56" s="185"/>
    </row>
    <row r="57" spans="1:33" s="122" customFormat="1" x14ac:dyDescent="0.25">
      <c r="A57" s="116">
        <v>53</v>
      </c>
      <c r="B57" s="117" t="s">
        <v>40</v>
      </c>
      <c r="C57" s="115" t="s">
        <v>41</v>
      </c>
      <c r="D57" s="115" t="s">
        <v>1351</v>
      </c>
      <c r="E57" s="112">
        <v>10892478.477376189</v>
      </c>
      <c r="F57" s="112">
        <v>4491829.5700000012</v>
      </c>
      <c r="G57" s="112">
        <v>1026172.4630000002</v>
      </c>
      <c r="H57" s="154">
        <f t="shared" si="15"/>
        <v>5518002.0330000017</v>
      </c>
      <c r="I57" s="145">
        <v>0</v>
      </c>
      <c r="J57" s="24">
        <f t="shared" si="18"/>
        <v>0.50658828883260676</v>
      </c>
      <c r="K57" s="145">
        <f t="shared" si="4"/>
        <v>0</v>
      </c>
      <c r="L57" s="112">
        <v>25</v>
      </c>
      <c r="M57" s="112">
        <v>21</v>
      </c>
      <c r="N57" s="112">
        <v>0</v>
      </c>
      <c r="O57" s="112">
        <v>0</v>
      </c>
      <c r="P57" s="177">
        <f t="shared" si="5"/>
        <v>0</v>
      </c>
      <c r="Q57" s="177">
        <f t="shared" si="6"/>
        <v>0</v>
      </c>
      <c r="R57" s="145">
        <f t="shared" si="16"/>
        <v>0</v>
      </c>
      <c r="S57" s="145"/>
      <c r="T57" s="145"/>
      <c r="U57" s="155">
        <f t="shared" si="19"/>
        <v>0</v>
      </c>
      <c r="V57" s="156">
        <f t="shared" si="7"/>
        <v>0</v>
      </c>
      <c r="W57" s="157">
        <f t="shared" si="8"/>
        <v>0</v>
      </c>
      <c r="X57" s="157">
        <f t="shared" si="9"/>
        <v>20</v>
      </c>
      <c r="Y57" s="158">
        <f t="shared" si="20"/>
        <v>0</v>
      </c>
      <c r="Z57" s="159">
        <f t="shared" si="21"/>
        <v>0.81403188022348449</v>
      </c>
      <c r="AA57" s="159">
        <f t="shared" si="22"/>
        <v>0.18596811977651548</v>
      </c>
      <c r="AB57" s="159">
        <f>IFERROR(#REF!/H57,0)</f>
        <v>0</v>
      </c>
      <c r="AC57" s="145">
        <f t="shared" si="14"/>
        <v>0</v>
      </c>
      <c r="AD57" s="145">
        <f t="shared" si="11"/>
        <v>0</v>
      </c>
      <c r="AE57" s="145">
        <f t="shared" si="12"/>
        <v>0</v>
      </c>
      <c r="AF57" s="145">
        <f t="shared" si="13"/>
        <v>0</v>
      </c>
      <c r="AG57" s="185"/>
    </row>
    <row r="58" spans="1:33" s="122" customFormat="1" x14ac:dyDescent="0.25">
      <c r="A58" s="116">
        <v>54</v>
      </c>
      <c r="B58" s="117" t="s">
        <v>59</v>
      </c>
      <c r="C58" s="115" t="s">
        <v>41</v>
      </c>
      <c r="D58" s="115" t="s">
        <v>1314</v>
      </c>
      <c r="E58" s="112">
        <v>6699525.9924047617</v>
      </c>
      <c r="F58" s="112">
        <v>3176732.0250000004</v>
      </c>
      <c r="G58" s="112">
        <v>2194758.8955000001</v>
      </c>
      <c r="H58" s="154">
        <f t="shared" si="15"/>
        <v>5371490.9205000009</v>
      </c>
      <c r="I58" s="145">
        <v>0</v>
      </c>
      <c r="J58" s="24">
        <f t="shared" si="18"/>
        <v>0.80177178603227284</v>
      </c>
      <c r="K58" s="145">
        <f t="shared" si="4"/>
        <v>16114.472761500003</v>
      </c>
      <c r="L58" s="112">
        <v>12</v>
      </c>
      <c r="M58" s="112">
        <v>15</v>
      </c>
      <c r="N58" s="112">
        <v>30</v>
      </c>
      <c r="O58" s="112">
        <v>25</v>
      </c>
      <c r="P58" s="177">
        <f t="shared" si="5"/>
        <v>2.5</v>
      </c>
      <c r="Q58" s="177">
        <f t="shared" si="6"/>
        <v>1.6666666666666667</v>
      </c>
      <c r="R58" s="145">
        <f t="shared" si="16"/>
        <v>10</v>
      </c>
      <c r="S58" s="145"/>
      <c r="T58" s="145"/>
      <c r="U58" s="155">
        <f t="shared" si="19"/>
        <v>0</v>
      </c>
      <c r="V58" s="156">
        <f t="shared" si="7"/>
        <v>0</v>
      </c>
      <c r="W58" s="157">
        <f t="shared" si="8"/>
        <v>10</v>
      </c>
      <c r="X58" s="157">
        <f t="shared" si="9"/>
        <v>10</v>
      </c>
      <c r="Y58" s="158">
        <f t="shared" si="20"/>
        <v>14503.025485350003</v>
      </c>
      <c r="Z58" s="159">
        <f t="shared" si="21"/>
        <v>0.59140601222580058</v>
      </c>
      <c r="AA58" s="159">
        <f t="shared" si="22"/>
        <v>0.40859398777419931</v>
      </c>
      <c r="AB58" s="159">
        <f>IFERROR(#REF!/H58,0)</f>
        <v>0</v>
      </c>
      <c r="AC58" s="145">
        <f t="shared" si="14"/>
        <v>8577.1764675000013</v>
      </c>
      <c r="AD58" s="145">
        <f t="shared" si="11"/>
        <v>5925.8490178499997</v>
      </c>
      <c r="AE58" s="145">
        <f t="shared" si="12"/>
        <v>0</v>
      </c>
      <c r="AF58" s="145">
        <f t="shared" si="13"/>
        <v>0</v>
      </c>
      <c r="AG58" s="185"/>
    </row>
    <row r="59" spans="1:33" s="122" customFormat="1" x14ac:dyDescent="0.25">
      <c r="A59" s="113">
        <v>55</v>
      </c>
      <c r="B59" s="117" t="s">
        <v>1321</v>
      </c>
      <c r="C59" s="115" t="s">
        <v>41</v>
      </c>
      <c r="D59" s="115" t="s">
        <v>1351</v>
      </c>
      <c r="E59" s="112">
        <v>9538860.821866665</v>
      </c>
      <c r="F59" s="112">
        <v>4062791.65</v>
      </c>
      <c r="G59" s="112">
        <v>3668142.9291000003</v>
      </c>
      <c r="H59" s="154">
        <f t="shared" si="15"/>
        <v>7730934.5790999997</v>
      </c>
      <c r="I59" s="145">
        <v>0</v>
      </c>
      <c r="J59" s="24">
        <f t="shared" si="18"/>
        <v>0.81046727942374241</v>
      </c>
      <c r="K59" s="145">
        <f t="shared" si="4"/>
        <v>23192.803737300001</v>
      </c>
      <c r="L59" s="112">
        <v>27</v>
      </c>
      <c r="M59" s="112">
        <v>24</v>
      </c>
      <c r="N59" s="112">
        <v>50</v>
      </c>
      <c r="O59" s="112">
        <v>60</v>
      </c>
      <c r="P59" s="177">
        <f t="shared" si="5"/>
        <v>1.8518518518518519</v>
      </c>
      <c r="Q59" s="177">
        <f t="shared" si="6"/>
        <v>2.5</v>
      </c>
      <c r="R59" s="145">
        <f t="shared" si="16"/>
        <v>10</v>
      </c>
      <c r="S59" s="145"/>
      <c r="T59" s="145"/>
      <c r="U59" s="155">
        <f t="shared" si="19"/>
        <v>0</v>
      </c>
      <c r="V59" s="156">
        <f t="shared" si="7"/>
        <v>0</v>
      </c>
      <c r="W59" s="157">
        <f t="shared" si="8"/>
        <v>10</v>
      </c>
      <c r="X59" s="157">
        <f t="shared" si="9"/>
        <v>10</v>
      </c>
      <c r="Y59" s="158">
        <f t="shared" si="20"/>
        <v>20873.523363569999</v>
      </c>
      <c r="Z59" s="159">
        <f t="shared" si="21"/>
        <v>0.52552399822182583</v>
      </c>
      <c r="AA59" s="159">
        <f t="shared" si="22"/>
        <v>0.47447600177817423</v>
      </c>
      <c r="AB59" s="159">
        <f>IFERROR(#REF!/H59,0)</f>
        <v>0</v>
      </c>
      <c r="AC59" s="145">
        <f t="shared" si="14"/>
        <v>10969.537455</v>
      </c>
      <c r="AD59" s="145">
        <f t="shared" si="11"/>
        <v>9903.9859085700009</v>
      </c>
      <c r="AE59" s="145">
        <f t="shared" si="12"/>
        <v>0</v>
      </c>
      <c r="AF59" s="145">
        <f t="shared" si="13"/>
        <v>0</v>
      </c>
      <c r="AG59" s="185"/>
    </row>
    <row r="60" spans="1:33" s="122" customFormat="1" x14ac:dyDescent="0.25">
      <c r="A60" s="116">
        <v>56</v>
      </c>
      <c r="B60" s="117" t="s">
        <v>176</v>
      </c>
      <c r="C60" s="115" t="s">
        <v>41</v>
      </c>
      <c r="D60" s="115" t="s">
        <v>1351</v>
      </c>
      <c r="E60" s="112">
        <v>7270225.3695190474</v>
      </c>
      <c r="F60" s="112">
        <v>3813520.024999999</v>
      </c>
      <c r="G60" s="112">
        <v>4499958.7476000013</v>
      </c>
      <c r="H60" s="154">
        <f t="shared" si="15"/>
        <v>8313478.7726000007</v>
      </c>
      <c r="I60" s="145">
        <v>0</v>
      </c>
      <c r="J60" s="24">
        <f t="shared" si="18"/>
        <v>1.1434967074686391</v>
      </c>
      <c r="K60" s="145">
        <f t="shared" si="4"/>
        <v>49880.872635600004</v>
      </c>
      <c r="L60" s="112">
        <v>20</v>
      </c>
      <c r="M60" s="112">
        <v>24</v>
      </c>
      <c r="N60" s="112">
        <v>50</v>
      </c>
      <c r="O60" s="112">
        <v>65</v>
      </c>
      <c r="P60" s="177">
        <f t="shared" si="5"/>
        <v>2.5</v>
      </c>
      <c r="Q60" s="177">
        <f t="shared" si="6"/>
        <v>2.7083333333333335</v>
      </c>
      <c r="R60" s="145">
        <f t="shared" si="16"/>
        <v>10</v>
      </c>
      <c r="S60" s="145"/>
      <c r="T60" s="145"/>
      <c r="U60" s="155">
        <f t="shared" si="19"/>
        <v>0</v>
      </c>
      <c r="V60" s="156">
        <f t="shared" si="7"/>
        <v>0</v>
      </c>
      <c r="W60" s="157">
        <f t="shared" si="8"/>
        <v>10</v>
      </c>
      <c r="X60" s="157">
        <f t="shared" si="9"/>
        <v>10</v>
      </c>
      <c r="Y60" s="158">
        <f t="shared" si="20"/>
        <v>44892.785372040002</v>
      </c>
      <c r="Z60" s="159">
        <f t="shared" si="21"/>
        <v>0.45871531392716108</v>
      </c>
      <c r="AA60" s="159">
        <f t="shared" si="22"/>
        <v>0.54128468607283886</v>
      </c>
      <c r="AB60" s="159">
        <f>IFERROR(#REF!/H60,0)</f>
        <v>0</v>
      </c>
      <c r="AC60" s="145">
        <f t="shared" si="14"/>
        <v>20593.008134999993</v>
      </c>
      <c r="AD60" s="145">
        <f t="shared" si="11"/>
        <v>24299.777237040005</v>
      </c>
      <c r="AE60" s="145">
        <f t="shared" si="12"/>
        <v>0</v>
      </c>
      <c r="AF60" s="145">
        <f t="shared" si="13"/>
        <v>0</v>
      </c>
      <c r="AG60" s="185"/>
    </row>
    <row r="61" spans="1:33" s="122" customFormat="1" x14ac:dyDescent="0.25">
      <c r="A61" s="116">
        <v>57</v>
      </c>
      <c r="B61" s="117" t="s">
        <v>77</v>
      </c>
      <c r="C61" s="115" t="s">
        <v>41</v>
      </c>
      <c r="D61" s="115" t="s">
        <v>1314</v>
      </c>
      <c r="E61" s="112">
        <v>4642459.5757619059</v>
      </c>
      <c r="F61" s="112">
        <v>1674172.1050000002</v>
      </c>
      <c r="G61" s="112">
        <v>2062218.6937000004</v>
      </c>
      <c r="H61" s="154">
        <f t="shared" si="15"/>
        <v>3736390.7987000006</v>
      </c>
      <c r="I61" s="145">
        <v>0</v>
      </c>
      <c r="J61" s="24">
        <f t="shared" si="18"/>
        <v>0.80483001256651676</v>
      </c>
      <c r="K61" s="145">
        <f t="shared" si="4"/>
        <v>11209.172396100003</v>
      </c>
      <c r="L61" s="112">
        <v>7</v>
      </c>
      <c r="M61" s="112">
        <v>4</v>
      </c>
      <c r="N61" s="112">
        <v>20</v>
      </c>
      <c r="O61" s="112">
        <v>15</v>
      </c>
      <c r="P61" s="177">
        <f t="shared" si="5"/>
        <v>2.8571428571428572</v>
      </c>
      <c r="Q61" s="177">
        <f t="shared" si="6"/>
        <v>3.75</v>
      </c>
      <c r="R61" s="145">
        <f t="shared" si="16"/>
        <v>10</v>
      </c>
      <c r="S61" s="145"/>
      <c r="T61" s="145"/>
      <c r="U61" s="155">
        <f t="shared" si="19"/>
        <v>0</v>
      </c>
      <c r="V61" s="156">
        <f t="shared" si="7"/>
        <v>0</v>
      </c>
      <c r="W61" s="157">
        <f t="shared" si="8"/>
        <v>10</v>
      </c>
      <c r="X61" s="157">
        <f t="shared" si="9"/>
        <v>10</v>
      </c>
      <c r="Y61" s="158">
        <f t="shared" si="20"/>
        <v>10088.255156490002</v>
      </c>
      <c r="Z61" s="159">
        <f t="shared" si="21"/>
        <v>0.44807200188548091</v>
      </c>
      <c r="AA61" s="159">
        <f t="shared" si="22"/>
        <v>0.55192799811451909</v>
      </c>
      <c r="AB61" s="159">
        <f>IFERROR(#REF!/H61,0)</f>
        <v>0</v>
      </c>
      <c r="AC61" s="145">
        <f t="shared" si="14"/>
        <v>4520.2646835000005</v>
      </c>
      <c r="AD61" s="145">
        <f t="shared" si="11"/>
        <v>5567.9904729900018</v>
      </c>
      <c r="AE61" s="145">
        <f t="shared" si="12"/>
        <v>0</v>
      </c>
      <c r="AF61" s="145">
        <f t="shared" si="13"/>
        <v>0</v>
      </c>
      <c r="AG61" s="185"/>
    </row>
    <row r="62" spans="1:33" s="122" customFormat="1" x14ac:dyDescent="0.25">
      <c r="A62" s="113">
        <v>58</v>
      </c>
      <c r="B62" s="117" t="s">
        <v>139</v>
      </c>
      <c r="C62" s="115" t="s">
        <v>41</v>
      </c>
      <c r="D62" s="115" t="s">
        <v>1314</v>
      </c>
      <c r="E62" s="112">
        <v>9098609.8238285705</v>
      </c>
      <c r="F62" s="112">
        <v>3661006.6924999994</v>
      </c>
      <c r="G62" s="112">
        <v>3642998.1959000006</v>
      </c>
      <c r="H62" s="154">
        <f t="shared" si="15"/>
        <v>7304004.8883999996</v>
      </c>
      <c r="I62" s="145">
        <v>0</v>
      </c>
      <c r="J62" s="24">
        <f t="shared" si="18"/>
        <v>0.80276053483152598</v>
      </c>
      <c r="K62" s="145">
        <f t="shared" si="4"/>
        <v>21912.0146652</v>
      </c>
      <c r="L62" s="112">
        <v>20</v>
      </c>
      <c r="M62" s="112">
        <v>17</v>
      </c>
      <c r="N62" s="112">
        <v>22</v>
      </c>
      <c r="O62" s="112">
        <v>25</v>
      </c>
      <c r="P62" s="177">
        <f t="shared" si="5"/>
        <v>1.1000000000000001</v>
      </c>
      <c r="Q62" s="177">
        <f t="shared" si="6"/>
        <v>1.4705882352941178</v>
      </c>
      <c r="R62" s="145">
        <f t="shared" si="16"/>
        <v>10</v>
      </c>
      <c r="S62" s="145"/>
      <c r="T62" s="145"/>
      <c r="U62" s="155">
        <f t="shared" si="19"/>
        <v>0</v>
      </c>
      <c r="V62" s="156">
        <f t="shared" si="7"/>
        <v>0</v>
      </c>
      <c r="W62" s="157">
        <f t="shared" si="8"/>
        <v>10</v>
      </c>
      <c r="X62" s="157">
        <f t="shared" si="9"/>
        <v>10</v>
      </c>
      <c r="Y62" s="158">
        <f t="shared" si="20"/>
        <v>19720.81319868</v>
      </c>
      <c r="Z62" s="159">
        <f t="shared" si="21"/>
        <v>0.50123278234853041</v>
      </c>
      <c r="AA62" s="159">
        <f t="shared" si="22"/>
        <v>0.49876721765146964</v>
      </c>
      <c r="AB62" s="159">
        <f>IFERROR(#REF!/H62,0)</f>
        <v>0</v>
      </c>
      <c r="AC62" s="145">
        <f t="shared" si="14"/>
        <v>9884.7180697499989</v>
      </c>
      <c r="AD62" s="145">
        <f t="shared" si="11"/>
        <v>9836.0951289300028</v>
      </c>
      <c r="AE62" s="145">
        <f t="shared" si="12"/>
        <v>0</v>
      </c>
      <c r="AF62" s="145">
        <f t="shared" si="13"/>
        <v>0</v>
      </c>
      <c r="AG62" s="185"/>
    </row>
    <row r="63" spans="1:33" s="122" customFormat="1" x14ac:dyDescent="0.25">
      <c r="A63" s="116">
        <v>59</v>
      </c>
      <c r="B63" s="117" t="s">
        <v>129</v>
      </c>
      <c r="C63" s="115" t="s">
        <v>41</v>
      </c>
      <c r="D63" s="115" t="s">
        <v>1314</v>
      </c>
      <c r="E63" s="112">
        <v>5185748.2773666661</v>
      </c>
      <c r="F63" s="112">
        <v>2290990.1924999994</v>
      </c>
      <c r="G63" s="112">
        <v>2448434.7555</v>
      </c>
      <c r="H63" s="154">
        <f t="shared" si="15"/>
        <v>4739424.9479999989</v>
      </c>
      <c r="I63" s="145">
        <v>0</v>
      </c>
      <c r="J63" s="24">
        <f t="shared" si="18"/>
        <v>0.91393270450194097</v>
      </c>
      <c r="K63" s="145">
        <f t="shared" si="4"/>
        <v>23697.124739999996</v>
      </c>
      <c r="L63" s="112">
        <v>11</v>
      </c>
      <c r="M63" s="112">
        <v>8</v>
      </c>
      <c r="N63" s="112">
        <v>35</v>
      </c>
      <c r="O63" s="112">
        <v>15</v>
      </c>
      <c r="P63" s="177">
        <f t="shared" si="5"/>
        <v>3.1818181818181817</v>
      </c>
      <c r="Q63" s="177">
        <f t="shared" si="6"/>
        <v>1.875</v>
      </c>
      <c r="R63" s="145">
        <f t="shared" si="16"/>
        <v>10</v>
      </c>
      <c r="S63" s="145"/>
      <c r="T63" s="145"/>
      <c r="U63" s="155">
        <f t="shared" si="19"/>
        <v>0</v>
      </c>
      <c r="V63" s="156">
        <f t="shared" si="7"/>
        <v>0</v>
      </c>
      <c r="W63" s="157">
        <f t="shared" si="8"/>
        <v>10</v>
      </c>
      <c r="X63" s="157">
        <f t="shared" si="9"/>
        <v>10</v>
      </c>
      <c r="Y63" s="158">
        <f t="shared" si="20"/>
        <v>21327.412265999996</v>
      </c>
      <c r="Z63" s="159">
        <f t="shared" si="21"/>
        <v>0.48338990861471071</v>
      </c>
      <c r="AA63" s="159">
        <f t="shared" si="22"/>
        <v>0.51661009138528946</v>
      </c>
      <c r="AB63" s="159">
        <f>IFERROR(#REF!/H63,0)</f>
        <v>0</v>
      </c>
      <c r="AC63" s="145">
        <f t="shared" si="14"/>
        <v>10309.455866249999</v>
      </c>
      <c r="AD63" s="145">
        <f t="shared" si="11"/>
        <v>11017.956399750001</v>
      </c>
      <c r="AE63" s="145">
        <f t="shared" si="12"/>
        <v>0</v>
      </c>
      <c r="AF63" s="145">
        <f t="shared" si="13"/>
        <v>0</v>
      </c>
      <c r="AG63" s="185"/>
    </row>
    <row r="64" spans="1:33" s="122" customFormat="1" x14ac:dyDescent="0.25">
      <c r="A64" s="116">
        <v>60</v>
      </c>
      <c r="B64" s="117" t="s">
        <v>132</v>
      </c>
      <c r="C64" s="115" t="s">
        <v>1308</v>
      </c>
      <c r="D64" s="115" t="s">
        <v>133</v>
      </c>
      <c r="E64" s="112">
        <v>5967346.2339333352</v>
      </c>
      <c r="F64" s="112">
        <v>5160569.25</v>
      </c>
      <c r="G64" s="112">
        <v>1731619.9849999999</v>
      </c>
      <c r="H64" s="154">
        <f t="shared" si="15"/>
        <v>6892189.2349999994</v>
      </c>
      <c r="I64" s="145">
        <v>0</v>
      </c>
      <c r="J64" s="24">
        <f t="shared" si="18"/>
        <v>1.1549839685533145</v>
      </c>
      <c r="K64" s="145">
        <f t="shared" si="4"/>
        <v>41353.135409999995</v>
      </c>
      <c r="L64" s="112">
        <v>8</v>
      </c>
      <c r="M64" s="112">
        <v>3</v>
      </c>
      <c r="N64" s="112">
        <v>0</v>
      </c>
      <c r="O64" s="112">
        <v>3</v>
      </c>
      <c r="P64" s="177">
        <f t="shared" si="5"/>
        <v>0</v>
      </c>
      <c r="Q64" s="177">
        <f t="shared" si="6"/>
        <v>1</v>
      </c>
      <c r="R64" s="145">
        <f t="shared" si="16"/>
        <v>5</v>
      </c>
      <c r="S64" s="145"/>
      <c r="T64" s="145"/>
      <c r="U64" s="155">
        <f t="shared" si="19"/>
        <v>0</v>
      </c>
      <c r="V64" s="156">
        <f t="shared" si="7"/>
        <v>0</v>
      </c>
      <c r="W64" s="157">
        <f t="shared" si="8"/>
        <v>5</v>
      </c>
      <c r="X64" s="157">
        <f t="shared" si="9"/>
        <v>15</v>
      </c>
      <c r="Y64" s="158">
        <f t="shared" si="20"/>
        <v>35150.165098499994</v>
      </c>
      <c r="Z64" s="159">
        <f t="shared" si="21"/>
        <v>0.74875617514875159</v>
      </c>
      <c r="AA64" s="159">
        <f t="shared" si="22"/>
        <v>0.25124382485124847</v>
      </c>
      <c r="AB64" s="159">
        <f>IFERROR(#REF!/H64,0)</f>
        <v>0</v>
      </c>
      <c r="AC64" s="145">
        <f t="shared" si="14"/>
        <v>26318.903174999996</v>
      </c>
      <c r="AD64" s="145">
        <f t="shared" si="11"/>
        <v>8831.2619235000002</v>
      </c>
      <c r="AE64" s="145">
        <f t="shared" si="12"/>
        <v>0</v>
      </c>
      <c r="AF64" s="145">
        <f t="shared" si="13"/>
        <v>0</v>
      </c>
      <c r="AG64" s="185"/>
    </row>
    <row r="65" spans="1:33" s="122" customFormat="1" x14ac:dyDescent="0.25">
      <c r="A65" s="113">
        <v>61</v>
      </c>
      <c r="B65" s="117" t="s">
        <v>130</v>
      </c>
      <c r="C65" s="115" t="s">
        <v>1308</v>
      </c>
      <c r="D65" s="115" t="s">
        <v>133</v>
      </c>
      <c r="E65" s="112">
        <v>7126741.9099523807</v>
      </c>
      <c r="F65" s="112">
        <v>1821552.5249999994</v>
      </c>
      <c r="G65" s="112">
        <v>1769806.8162</v>
      </c>
      <c r="H65" s="154">
        <f t="shared" si="15"/>
        <v>3591359.3411999997</v>
      </c>
      <c r="I65" s="145">
        <v>0</v>
      </c>
      <c r="J65" s="24">
        <f t="shared" si="18"/>
        <v>0.50392723443299159</v>
      </c>
      <c r="K65" s="145">
        <f t="shared" si="4"/>
        <v>0</v>
      </c>
      <c r="L65" s="112">
        <v>11</v>
      </c>
      <c r="M65" s="112">
        <v>7</v>
      </c>
      <c r="N65" s="112">
        <v>5</v>
      </c>
      <c r="O65" s="112">
        <v>0</v>
      </c>
      <c r="P65" s="177">
        <f t="shared" si="5"/>
        <v>0</v>
      </c>
      <c r="Q65" s="177">
        <f t="shared" si="6"/>
        <v>0</v>
      </c>
      <c r="R65" s="145">
        <f t="shared" si="16"/>
        <v>0</v>
      </c>
      <c r="S65" s="145"/>
      <c r="T65" s="145"/>
      <c r="U65" s="155">
        <f t="shared" si="19"/>
        <v>0</v>
      </c>
      <c r="V65" s="156">
        <f t="shared" si="7"/>
        <v>0</v>
      </c>
      <c r="W65" s="157">
        <f t="shared" si="8"/>
        <v>0</v>
      </c>
      <c r="X65" s="157">
        <f t="shared" si="9"/>
        <v>20</v>
      </c>
      <c r="Y65" s="158">
        <f t="shared" si="20"/>
        <v>0</v>
      </c>
      <c r="Z65" s="159">
        <f t="shared" si="21"/>
        <v>0.50720419538729711</v>
      </c>
      <c r="AA65" s="159">
        <f t="shared" si="22"/>
        <v>0.49279580461270278</v>
      </c>
      <c r="AB65" s="159">
        <f>IFERROR(#REF!/H65,0)</f>
        <v>0</v>
      </c>
      <c r="AC65" s="145">
        <f t="shared" si="14"/>
        <v>0</v>
      </c>
      <c r="AD65" s="145">
        <f t="shared" si="11"/>
        <v>0</v>
      </c>
      <c r="AE65" s="145">
        <f t="shared" si="12"/>
        <v>0</v>
      </c>
      <c r="AF65" s="145">
        <f t="shared" si="13"/>
        <v>0</v>
      </c>
      <c r="AG65" s="185"/>
    </row>
    <row r="66" spans="1:33" s="122" customFormat="1" x14ac:dyDescent="0.25">
      <c r="A66" s="116">
        <v>62</v>
      </c>
      <c r="B66" s="117" t="s">
        <v>1330</v>
      </c>
      <c r="C66" s="115" t="s">
        <v>1308</v>
      </c>
      <c r="D66" s="115" t="s">
        <v>124</v>
      </c>
      <c r="E66" s="112">
        <v>4941869.3605666682</v>
      </c>
      <c r="F66" s="112">
        <v>1597513.825</v>
      </c>
      <c r="G66" s="112">
        <v>1291965.7405999999</v>
      </c>
      <c r="H66" s="154">
        <f t="shared" si="15"/>
        <v>2889479.5655999999</v>
      </c>
      <c r="I66" s="145">
        <v>0</v>
      </c>
      <c r="J66" s="24">
        <f t="shared" si="18"/>
        <v>0.58469363610791047</v>
      </c>
      <c r="K66" s="145">
        <f t="shared" si="4"/>
        <v>0</v>
      </c>
      <c r="L66" s="112">
        <v>9</v>
      </c>
      <c r="M66" s="112">
        <v>3</v>
      </c>
      <c r="N66" s="112">
        <v>5</v>
      </c>
      <c r="O66" s="112">
        <v>5</v>
      </c>
      <c r="P66" s="177">
        <f t="shared" si="5"/>
        <v>0</v>
      </c>
      <c r="Q66" s="177">
        <f t="shared" si="6"/>
        <v>1.6666666666666667</v>
      </c>
      <c r="R66" s="145">
        <f t="shared" si="16"/>
        <v>5</v>
      </c>
      <c r="S66" s="145"/>
      <c r="T66" s="145"/>
      <c r="U66" s="155">
        <f t="shared" si="19"/>
        <v>0</v>
      </c>
      <c r="V66" s="156">
        <f t="shared" si="7"/>
        <v>0</v>
      </c>
      <c r="W66" s="157">
        <f t="shared" si="8"/>
        <v>5</v>
      </c>
      <c r="X66" s="157">
        <f t="shared" si="9"/>
        <v>15</v>
      </c>
      <c r="Y66" s="158">
        <f t="shared" si="20"/>
        <v>0</v>
      </c>
      <c r="Z66" s="159">
        <v>0.4311323091207368</v>
      </c>
      <c r="AA66" s="159">
        <v>0.56886769087926314</v>
      </c>
      <c r="AB66" s="159">
        <f>IFERROR(#REF!/H66,0)</f>
        <v>0</v>
      </c>
      <c r="AC66" s="186">
        <f>Y66*Z66</f>
        <v>0</v>
      </c>
      <c r="AD66" s="145">
        <f t="shared" si="11"/>
        <v>0</v>
      </c>
      <c r="AE66" s="145">
        <f t="shared" si="12"/>
        <v>0</v>
      </c>
      <c r="AF66" s="145">
        <f t="shared" si="13"/>
        <v>0</v>
      </c>
      <c r="AG66" s="185"/>
    </row>
    <row r="67" spans="1:33" s="122" customFormat="1" x14ac:dyDescent="0.25">
      <c r="A67" s="116">
        <v>63</v>
      </c>
      <c r="B67" s="117" t="s">
        <v>135</v>
      </c>
      <c r="C67" s="115" t="s">
        <v>1308</v>
      </c>
      <c r="D67" s="115" t="s">
        <v>124</v>
      </c>
      <c r="E67" s="112">
        <v>8568250.158533331</v>
      </c>
      <c r="F67" s="112">
        <v>3582092.9</v>
      </c>
      <c r="G67" s="112">
        <v>3277753.3898000009</v>
      </c>
      <c r="H67" s="154">
        <f t="shared" si="15"/>
        <v>6859846.2898000013</v>
      </c>
      <c r="I67" s="145">
        <v>0</v>
      </c>
      <c r="J67" s="24">
        <f t="shared" si="18"/>
        <v>0.80061227938917168</v>
      </c>
      <c r="K67" s="145">
        <f t="shared" si="4"/>
        <v>20579.538869400003</v>
      </c>
      <c r="L67" s="112">
        <v>18</v>
      </c>
      <c r="M67" s="112">
        <v>17</v>
      </c>
      <c r="N67" s="112">
        <v>10</v>
      </c>
      <c r="O67" s="112">
        <v>10</v>
      </c>
      <c r="P67" s="177">
        <f t="shared" si="5"/>
        <v>0</v>
      </c>
      <c r="Q67" s="177">
        <f t="shared" si="6"/>
        <v>0</v>
      </c>
      <c r="R67" s="145">
        <f t="shared" si="16"/>
        <v>0</v>
      </c>
      <c r="S67" s="145"/>
      <c r="T67" s="145"/>
      <c r="U67" s="155">
        <f t="shared" si="19"/>
        <v>0</v>
      </c>
      <c r="V67" s="156">
        <f t="shared" si="7"/>
        <v>0</v>
      </c>
      <c r="W67" s="157">
        <f t="shared" si="8"/>
        <v>0</v>
      </c>
      <c r="X67" s="157">
        <f t="shared" si="9"/>
        <v>20</v>
      </c>
      <c r="Y67" s="158">
        <f t="shared" si="20"/>
        <v>16463.631095520002</v>
      </c>
      <c r="Z67" s="159">
        <f t="shared" ref="Z67:Z99" si="23">F67/H67</f>
        <v>0.52218267708509192</v>
      </c>
      <c r="AA67" s="159">
        <f t="shared" ref="AA67:AA99" si="24">G67/H67</f>
        <v>0.47781732291490803</v>
      </c>
      <c r="AB67" s="159">
        <f>IFERROR(#REF!/H67,0)</f>
        <v>0</v>
      </c>
      <c r="AC67" s="145">
        <f t="shared" si="14"/>
        <v>8597.0229600000002</v>
      </c>
      <c r="AD67" s="145">
        <f t="shared" si="11"/>
        <v>7866.6081355200022</v>
      </c>
      <c r="AE67" s="145">
        <f t="shared" si="12"/>
        <v>0</v>
      </c>
      <c r="AF67" s="145">
        <f t="shared" si="13"/>
        <v>0</v>
      </c>
      <c r="AG67" s="185"/>
    </row>
    <row r="68" spans="1:33" s="122" customFormat="1" x14ac:dyDescent="0.25">
      <c r="A68" s="113">
        <v>64</v>
      </c>
      <c r="B68" s="117" t="s">
        <v>136</v>
      </c>
      <c r="C68" s="115" t="s">
        <v>1308</v>
      </c>
      <c r="D68" s="115" t="s">
        <v>124</v>
      </c>
      <c r="E68" s="112">
        <v>11739494.156342858</v>
      </c>
      <c r="F68" s="112">
        <v>3719635.8999999994</v>
      </c>
      <c r="G68" s="112">
        <v>3062228.2027999996</v>
      </c>
      <c r="H68" s="154">
        <f t="shared" si="15"/>
        <v>6781864.1027999986</v>
      </c>
      <c r="I68" s="145">
        <v>0</v>
      </c>
      <c r="J68" s="24">
        <f t="shared" si="18"/>
        <v>0.57769645033093286</v>
      </c>
      <c r="K68" s="145">
        <f t="shared" si="4"/>
        <v>0</v>
      </c>
      <c r="L68" s="112">
        <v>27</v>
      </c>
      <c r="M68" s="112">
        <v>15</v>
      </c>
      <c r="N68" s="112">
        <v>5</v>
      </c>
      <c r="O68" s="112">
        <v>10</v>
      </c>
      <c r="P68" s="177">
        <f t="shared" si="5"/>
        <v>0</v>
      </c>
      <c r="Q68" s="177">
        <f t="shared" si="6"/>
        <v>0</v>
      </c>
      <c r="R68" s="145">
        <f t="shared" si="16"/>
        <v>0</v>
      </c>
      <c r="S68" s="145"/>
      <c r="T68" s="145"/>
      <c r="U68" s="155">
        <f t="shared" ref="U68:U99" si="25">IFERROR(T68/S68,0)</f>
        <v>0</v>
      </c>
      <c r="V68" s="156">
        <f t="shared" si="7"/>
        <v>0</v>
      </c>
      <c r="W68" s="157">
        <f t="shared" si="8"/>
        <v>0</v>
      </c>
      <c r="X68" s="157">
        <f t="shared" si="9"/>
        <v>20</v>
      </c>
      <c r="Y68" s="158">
        <f t="shared" ref="Y68:Y99" si="26">(K68-(K68*X68%))</f>
        <v>0</v>
      </c>
      <c r="Z68" s="159">
        <f t="shared" si="23"/>
        <v>0.54846806771965395</v>
      </c>
      <c r="AA68" s="159">
        <f t="shared" si="24"/>
        <v>0.45153193228034616</v>
      </c>
      <c r="AB68" s="159">
        <f>IFERROR(#REF!/H68,0)</f>
        <v>0</v>
      </c>
      <c r="AC68" s="145">
        <f t="shared" si="14"/>
        <v>0</v>
      </c>
      <c r="AD68" s="145">
        <f t="shared" si="11"/>
        <v>0</v>
      </c>
      <c r="AE68" s="145">
        <f t="shared" si="12"/>
        <v>0</v>
      </c>
      <c r="AF68" s="145">
        <f t="shared" si="13"/>
        <v>0</v>
      </c>
      <c r="AG68" s="185"/>
    </row>
    <row r="69" spans="1:33" s="122" customFormat="1" x14ac:dyDescent="0.25">
      <c r="A69" s="116">
        <v>65</v>
      </c>
      <c r="B69" s="117" t="s">
        <v>140</v>
      </c>
      <c r="C69" s="115" t="s">
        <v>1308</v>
      </c>
      <c r="D69" s="115" t="s">
        <v>124</v>
      </c>
      <c r="E69" s="112">
        <v>4894346.0947571434</v>
      </c>
      <c r="F69" s="112">
        <v>2875230.1500000004</v>
      </c>
      <c r="G69" s="112">
        <v>1062389.4918000002</v>
      </c>
      <c r="H69" s="154">
        <f t="shared" ref="H69:H119" si="27">SUM(F69:G69)</f>
        <v>3937619.6418000003</v>
      </c>
      <c r="I69" s="145">
        <v>0</v>
      </c>
      <c r="J69" s="24">
        <f t="shared" ref="J69:J119" si="28">IFERROR(H69/E69,0)</f>
        <v>0.80452415206558547</v>
      </c>
      <c r="K69" s="145">
        <f t="shared" ref="K69:K117" si="29">IF(J69&gt;99.5%,H69*0.6%,IF(J69&gt;=95.5%,H69*0.55%,IF(J69&gt;=90.5%,H69*0.5%,IF(J69&gt;=85.5%,H69*0.4%,IF(J69&gt;=79.5%,H69*0.3%,IF(J69&lt;79.5%,0))))))</f>
        <v>11812.858925400002</v>
      </c>
      <c r="L69" s="112">
        <v>4</v>
      </c>
      <c r="M69" s="112">
        <v>1</v>
      </c>
      <c r="N69" s="112">
        <v>0</v>
      </c>
      <c r="O69" s="112">
        <v>2</v>
      </c>
      <c r="P69" s="177">
        <f t="shared" ref="P69:P119" si="30">IFERROR(IF(N69/L69&gt;79.5%,(N69/L69),0),0)</f>
        <v>0</v>
      </c>
      <c r="Q69" s="177">
        <f t="shared" ref="Q69:Q119" si="31">IFERROR(IF(O69/M69&gt;79.5%,(O69/M69),0),0)</f>
        <v>2</v>
      </c>
      <c r="R69" s="145">
        <f t="shared" ref="R69:R119" si="32">IFERROR(IF(P69&gt;99.5%,5,(5*P69))+(IF(Q69&gt;99.5%,5,(5*Q69))),0)</f>
        <v>5</v>
      </c>
      <c r="S69" s="145"/>
      <c r="T69" s="145"/>
      <c r="U69" s="155">
        <f t="shared" si="25"/>
        <v>0</v>
      </c>
      <c r="V69" s="156">
        <f t="shared" ref="V69:V119" si="33">IF(U69&gt;=100%,10,U69*10)</f>
        <v>0</v>
      </c>
      <c r="W69" s="157">
        <f t="shared" ref="W69:W119" si="34">SUM(V69,R69)</f>
        <v>5</v>
      </c>
      <c r="X69" s="157">
        <f t="shared" ref="X69:X119" si="35">20-W69</f>
        <v>15</v>
      </c>
      <c r="Y69" s="158">
        <f t="shared" si="26"/>
        <v>10040.930086590002</v>
      </c>
      <c r="Z69" s="159">
        <f t="shared" si="23"/>
        <v>0.73019499381754638</v>
      </c>
      <c r="AA69" s="159">
        <f t="shared" si="24"/>
        <v>0.26980500618245368</v>
      </c>
      <c r="AB69" s="159">
        <f>IFERROR(#REF!/H69,0)</f>
        <v>0</v>
      </c>
      <c r="AC69" s="145">
        <f t="shared" ref="AC69:AC119" si="36">Y69*Z69</f>
        <v>7331.8368825000025</v>
      </c>
      <c r="AD69" s="145">
        <f t="shared" ref="AD69:AD119" si="37">Y69*AA69</f>
        <v>2709.0932040900007</v>
      </c>
      <c r="AE69" s="145">
        <f t="shared" ref="AE69:AE119" si="38">IFERROR(Y69*AB69,0)</f>
        <v>0</v>
      </c>
      <c r="AF69" s="145">
        <f t="shared" ref="AF69:AF119" si="39">SUM(AC69,AD69,AE69)-Y69</f>
        <v>0</v>
      </c>
      <c r="AG69" s="185"/>
    </row>
    <row r="70" spans="1:33" s="122" customFormat="1" x14ac:dyDescent="0.25">
      <c r="A70" s="116">
        <v>66</v>
      </c>
      <c r="B70" s="117" t="s">
        <v>17</v>
      </c>
      <c r="C70" s="115" t="s">
        <v>172</v>
      </c>
      <c r="D70" s="115" t="s">
        <v>1315</v>
      </c>
      <c r="E70" s="112">
        <v>10781386.323495237</v>
      </c>
      <c r="F70" s="112">
        <v>5641024.3924999982</v>
      </c>
      <c r="G70" s="112">
        <v>5863054.4955000002</v>
      </c>
      <c r="H70" s="154">
        <f t="shared" si="27"/>
        <v>11504078.887999998</v>
      </c>
      <c r="I70" s="145">
        <v>0</v>
      </c>
      <c r="J70" s="24">
        <f t="shared" si="28"/>
        <v>1.0670315062293836</v>
      </c>
      <c r="K70" s="145">
        <f t="shared" si="29"/>
        <v>69024.473327999993</v>
      </c>
      <c r="L70" s="112">
        <v>12</v>
      </c>
      <c r="M70" s="112">
        <v>5</v>
      </c>
      <c r="N70" s="112">
        <v>12</v>
      </c>
      <c r="O70" s="112">
        <v>46</v>
      </c>
      <c r="P70" s="177">
        <f t="shared" si="30"/>
        <v>1</v>
      </c>
      <c r="Q70" s="177">
        <f t="shared" si="31"/>
        <v>9.1999999999999993</v>
      </c>
      <c r="R70" s="145">
        <f t="shared" si="32"/>
        <v>10</v>
      </c>
      <c r="S70" s="145"/>
      <c r="T70" s="145"/>
      <c r="U70" s="155">
        <f t="shared" si="25"/>
        <v>0</v>
      </c>
      <c r="V70" s="156">
        <f t="shared" si="33"/>
        <v>0</v>
      </c>
      <c r="W70" s="157">
        <f t="shared" si="34"/>
        <v>10</v>
      </c>
      <c r="X70" s="157">
        <f t="shared" si="35"/>
        <v>10</v>
      </c>
      <c r="Y70" s="158">
        <f t="shared" si="26"/>
        <v>62122.025995199991</v>
      </c>
      <c r="Z70" s="159">
        <f t="shared" si="23"/>
        <v>0.49034994000121107</v>
      </c>
      <c r="AA70" s="159">
        <f t="shared" si="24"/>
        <v>0.50965005999878887</v>
      </c>
      <c r="AB70" s="159">
        <f>IFERROR(#REF!/H70,0)</f>
        <v>0</v>
      </c>
      <c r="AC70" s="145">
        <f t="shared" si="36"/>
        <v>30461.531719499992</v>
      </c>
      <c r="AD70" s="145">
        <f t="shared" si="37"/>
        <v>31660.494275699999</v>
      </c>
      <c r="AE70" s="145">
        <f t="shared" si="38"/>
        <v>0</v>
      </c>
      <c r="AF70" s="145">
        <f t="shared" si="39"/>
        <v>0</v>
      </c>
      <c r="AG70" s="185"/>
    </row>
    <row r="71" spans="1:33" s="27" customFormat="1" x14ac:dyDescent="0.25">
      <c r="A71" s="113">
        <v>67</v>
      </c>
      <c r="B71" s="117" t="s">
        <v>1237</v>
      </c>
      <c r="C71" s="115" t="s">
        <v>172</v>
      </c>
      <c r="D71" s="115" t="s">
        <v>1315</v>
      </c>
      <c r="E71" s="112">
        <v>3645466.3504000003</v>
      </c>
      <c r="F71" s="112">
        <v>2282702.524999999</v>
      </c>
      <c r="G71" s="112">
        <v>1780661.6003999992</v>
      </c>
      <c r="H71" s="154">
        <f t="shared" si="27"/>
        <v>4063364.1253999984</v>
      </c>
      <c r="I71" s="145">
        <v>381443.11149600148</v>
      </c>
      <c r="J71" s="24">
        <f t="shared" si="28"/>
        <v>1.1146349286571098</v>
      </c>
      <c r="K71" s="145">
        <f t="shared" si="29"/>
        <v>24380.18475239999</v>
      </c>
      <c r="L71" s="112">
        <v>6</v>
      </c>
      <c r="M71" s="112">
        <v>4</v>
      </c>
      <c r="N71" s="112">
        <v>3</v>
      </c>
      <c r="O71" s="112">
        <v>12</v>
      </c>
      <c r="P71" s="177">
        <f t="shared" si="30"/>
        <v>0</v>
      </c>
      <c r="Q71" s="177">
        <f t="shared" si="31"/>
        <v>3</v>
      </c>
      <c r="R71" s="145">
        <f t="shared" si="32"/>
        <v>5</v>
      </c>
      <c r="S71" s="145"/>
      <c r="T71" s="145"/>
      <c r="U71" s="155">
        <f t="shared" si="25"/>
        <v>0</v>
      </c>
      <c r="V71" s="156">
        <f t="shared" si="33"/>
        <v>0</v>
      </c>
      <c r="W71" s="157">
        <f t="shared" si="34"/>
        <v>5</v>
      </c>
      <c r="X71" s="157">
        <f t="shared" si="35"/>
        <v>15</v>
      </c>
      <c r="Y71" s="158">
        <f t="shared" si="26"/>
        <v>20723.15703953999</v>
      </c>
      <c r="Z71" s="159">
        <f t="shared" si="23"/>
        <v>0.56177651191309108</v>
      </c>
      <c r="AA71" s="159">
        <f t="shared" si="24"/>
        <v>0.43822348808690892</v>
      </c>
      <c r="AB71" s="159">
        <f>IFERROR(#REF!/H71,0)</f>
        <v>0</v>
      </c>
      <c r="AC71" s="145">
        <f t="shared" si="36"/>
        <v>11641.782877499994</v>
      </c>
      <c r="AD71" s="145">
        <f t="shared" si="37"/>
        <v>9081.374162039996</v>
      </c>
      <c r="AE71" s="145">
        <f t="shared" si="38"/>
        <v>0</v>
      </c>
      <c r="AF71" s="145">
        <f t="shared" si="39"/>
        <v>0</v>
      </c>
      <c r="AG71" s="185"/>
    </row>
    <row r="72" spans="1:33" s="122" customFormat="1" x14ac:dyDescent="0.25">
      <c r="A72" s="116">
        <v>68</v>
      </c>
      <c r="B72" s="117" t="s">
        <v>4</v>
      </c>
      <c r="C72" s="115" t="s">
        <v>41</v>
      </c>
      <c r="D72" s="115" t="s">
        <v>5</v>
      </c>
      <c r="E72" s="112">
        <v>7971413.67490476</v>
      </c>
      <c r="F72" s="112">
        <v>3097211.72</v>
      </c>
      <c r="G72" s="112">
        <v>1925203.9942000001</v>
      </c>
      <c r="H72" s="154">
        <f t="shared" si="27"/>
        <v>5022415.7142000003</v>
      </c>
      <c r="I72" s="145">
        <v>0</v>
      </c>
      <c r="J72" s="24">
        <f t="shared" si="28"/>
        <v>0.63005332793245195</v>
      </c>
      <c r="K72" s="145">
        <f t="shared" si="29"/>
        <v>0</v>
      </c>
      <c r="L72" s="112">
        <v>10</v>
      </c>
      <c r="M72" s="112">
        <v>8</v>
      </c>
      <c r="N72" s="112">
        <v>5</v>
      </c>
      <c r="O72" s="112">
        <v>5</v>
      </c>
      <c r="P72" s="177">
        <f t="shared" si="30"/>
        <v>0</v>
      </c>
      <c r="Q72" s="177">
        <f t="shared" si="31"/>
        <v>0</v>
      </c>
      <c r="R72" s="145">
        <f t="shared" si="32"/>
        <v>0</v>
      </c>
      <c r="S72" s="145"/>
      <c r="T72" s="145"/>
      <c r="U72" s="155">
        <f t="shared" si="25"/>
        <v>0</v>
      </c>
      <c r="V72" s="156">
        <f t="shared" si="33"/>
        <v>0</v>
      </c>
      <c r="W72" s="157">
        <f t="shared" si="34"/>
        <v>0</v>
      </c>
      <c r="X72" s="157">
        <f t="shared" si="35"/>
        <v>20</v>
      </c>
      <c r="Y72" s="158">
        <f t="shared" si="26"/>
        <v>0</v>
      </c>
      <c r="Z72" s="159">
        <f t="shared" si="23"/>
        <v>0.61667768983024973</v>
      </c>
      <c r="AA72" s="159">
        <f t="shared" si="24"/>
        <v>0.38332231016975021</v>
      </c>
      <c r="AB72" s="159">
        <f>IFERROR(#REF!/H72,0)</f>
        <v>0</v>
      </c>
      <c r="AC72" s="145">
        <f t="shared" si="36"/>
        <v>0</v>
      </c>
      <c r="AD72" s="145">
        <f t="shared" si="37"/>
        <v>0</v>
      </c>
      <c r="AE72" s="145">
        <f t="shared" si="38"/>
        <v>0</v>
      </c>
      <c r="AF72" s="145">
        <f t="shared" si="39"/>
        <v>0</v>
      </c>
      <c r="AG72" s="185"/>
    </row>
    <row r="73" spans="1:33" s="122" customFormat="1" x14ac:dyDescent="0.25">
      <c r="A73" s="116">
        <v>69</v>
      </c>
      <c r="B73" s="117" t="s">
        <v>9</v>
      </c>
      <c r="C73" s="115" t="s">
        <v>172</v>
      </c>
      <c r="D73" s="115" t="s">
        <v>1316</v>
      </c>
      <c r="E73" s="112">
        <v>3059504.2115809522</v>
      </c>
      <c r="F73" s="112">
        <v>1240513.5499999998</v>
      </c>
      <c r="G73" s="112">
        <v>1822579.1654999999</v>
      </c>
      <c r="H73" s="154">
        <f t="shared" si="27"/>
        <v>3063092.7154999999</v>
      </c>
      <c r="I73" s="145">
        <v>0</v>
      </c>
      <c r="J73" s="24">
        <f t="shared" si="28"/>
        <v>1.0011729037356656</v>
      </c>
      <c r="K73" s="145">
        <f t="shared" si="29"/>
        <v>18378.556293000001</v>
      </c>
      <c r="L73" s="112">
        <v>13</v>
      </c>
      <c r="M73" s="112">
        <v>12</v>
      </c>
      <c r="N73" s="112">
        <v>19</v>
      </c>
      <c r="O73" s="112">
        <v>8</v>
      </c>
      <c r="P73" s="177">
        <f t="shared" si="30"/>
        <v>1.4615384615384615</v>
      </c>
      <c r="Q73" s="177">
        <f t="shared" si="31"/>
        <v>0</v>
      </c>
      <c r="R73" s="145">
        <f t="shared" si="32"/>
        <v>5</v>
      </c>
      <c r="S73" s="145"/>
      <c r="T73" s="145"/>
      <c r="U73" s="155">
        <f t="shared" si="25"/>
        <v>0</v>
      </c>
      <c r="V73" s="156">
        <f t="shared" si="33"/>
        <v>0</v>
      </c>
      <c r="W73" s="157">
        <f t="shared" si="34"/>
        <v>5</v>
      </c>
      <c r="X73" s="157">
        <f t="shared" si="35"/>
        <v>15</v>
      </c>
      <c r="Y73" s="158">
        <f t="shared" si="26"/>
        <v>15621.772849050001</v>
      </c>
      <c r="Z73" s="159">
        <f t="shared" si="23"/>
        <v>0.40498726784295402</v>
      </c>
      <c r="AA73" s="159">
        <f t="shared" si="24"/>
        <v>0.59501273215704586</v>
      </c>
      <c r="AB73" s="159">
        <f>IFERROR(#REF!/H73,0)</f>
        <v>0</v>
      </c>
      <c r="AC73" s="145">
        <f t="shared" si="36"/>
        <v>6326.6191049999998</v>
      </c>
      <c r="AD73" s="145">
        <f t="shared" si="37"/>
        <v>9295.1537440499997</v>
      </c>
      <c r="AE73" s="145">
        <f t="shared" si="38"/>
        <v>0</v>
      </c>
      <c r="AF73" s="145">
        <f t="shared" si="39"/>
        <v>0</v>
      </c>
      <c r="AG73" s="185"/>
    </row>
    <row r="74" spans="1:33" s="122" customFormat="1" x14ac:dyDescent="0.25">
      <c r="A74" s="113">
        <v>70</v>
      </c>
      <c r="B74" s="117" t="s">
        <v>1349</v>
      </c>
      <c r="C74" s="115" t="s">
        <v>172</v>
      </c>
      <c r="D74" s="115" t="s">
        <v>1316</v>
      </c>
      <c r="E74" s="112">
        <v>4095521.1125666653</v>
      </c>
      <c r="F74" s="112">
        <v>2205193.2349999989</v>
      </c>
      <c r="G74" s="112">
        <v>1954463.4303000001</v>
      </c>
      <c r="H74" s="154">
        <f t="shared" si="27"/>
        <v>4159656.6652999991</v>
      </c>
      <c r="I74" s="145">
        <v>0</v>
      </c>
      <c r="J74" s="24">
        <f t="shared" si="28"/>
        <v>1.0156599248228853</v>
      </c>
      <c r="K74" s="145">
        <f t="shared" si="29"/>
        <v>24957.939991799994</v>
      </c>
      <c r="L74" s="112">
        <v>8</v>
      </c>
      <c r="M74" s="112">
        <v>8</v>
      </c>
      <c r="N74" s="112">
        <v>8</v>
      </c>
      <c r="O74" s="112">
        <v>10</v>
      </c>
      <c r="P74" s="177">
        <f t="shared" si="30"/>
        <v>1</v>
      </c>
      <c r="Q74" s="177">
        <f t="shared" si="31"/>
        <v>1.25</v>
      </c>
      <c r="R74" s="145">
        <f t="shared" si="32"/>
        <v>10</v>
      </c>
      <c r="S74" s="145"/>
      <c r="T74" s="145"/>
      <c r="U74" s="155">
        <f t="shared" si="25"/>
        <v>0</v>
      </c>
      <c r="V74" s="156">
        <f t="shared" si="33"/>
        <v>0</v>
      </c>
      <c r="W74" s="157">
        <f t="shared" si="34"/>
        <v>10</v>
      </c>
      <c r="X74" s="157">
        <f t="shared" si="35"/>
        <v>10</v>
      </c>
      <c r="Y74" s="158">
        <f t="shared" si="26"/>
        <v>22462.145992619997</v>
      </c>
      <c r="Z74" s="159">
        <f t="shared" si="23"/>
        <v>0.53013828121820672</v>
      </c>
      <c r="AA74" s="159">
        <f t="shared" si="24"/>
        <v>0.46986171878179328</v>
      </c>
      <c r="AB74" s="159">
        <f>IFERROR(#REF!/H74,0)</f>
        <v>0</v>
      </c>
      <c r="AC74" s="145">
        <f t="shared" si="36"/>
        <v>11908.043468999995</v>
      </c>
      <c r="AD74" s="145">
        <f t="shared" si="37"/>
        <v>10554.102523620002</v>
      </c>
      <c r="AE74" s="145">
        <f t="shared" si="38"/>
        <v>0</v>
      </c>
      <c r="AF74" s="145">
        <f t="shared" si="39"/>
        <v>0</v>
      </c>
      <c r="AG74" s="185"/>
    </row>
    <row r="75" spans="1:33" s="122" customFormat="1" x14ac:dyDescent="0.25">
      <c r="A75" s="116">
        <v>71</v>
      </c>
      <c r="B75" s="117" t="s">
        <v>1329</v>
      </c>
      <c r="C75" s="115" t="s">
        <v>172</v>
      </c>
      <c r="D75" s="115" t="s">
        <v>1315</v>
      </c>
      <c r="E75" s="112">
        <v>2869800.9795095231</v>
      </c>
      <c r="F75" s="112">
        <v>1618750.7850000001</v>
      </c>
      <c r="G75" s="112">
        <v>1265380.6559000004</v>
      </c>
      <c r="H75" s="154">
        <f t="shared" si="27"/>
        <v>2884131.4409000007</v>
      </c>
      <c r="I75" s="145">
        <v>0</v>
      </c>
      <c r="J75" s="24">
        <f t="shared" si="28"/>
        <v>1.0049935383996305</v>
      </c>
      <c r="K75" s="145">
        <f t="shared" si="29"/>
        <v>17304.788645400004</v>
      </c>
      <c r="L75" s="112">
        <v>4</v>
      </c>
      <c r="M75" s="112">
        <v>1</v>
      </c>
      <c r="N75" s="112">
        <v>7</v>
      </c>
      <c r="O75" s="112">
        <v>8</v>
      </c>
      <c r="P75" s="177">
        <f t="shared" si="30"/>
        <v>1.75</v>
      </c>
      <c r="Q75" s="177">
        <f t="shared" si="31"/>
        <v>8</v>
      </c>
      <c r="R75" s="145">
        <f t="shared" si="32"/>
        <v>10</v>
      </c>
      <c r="S75" s="145"/>
      <c r="T75" s="145"/>
      <c r="U75" s="155">
        <f t="shared" si="25"/>
        <v>0</v>
      </c>
      <c r="V75" s="156">
        <f t="shared" si="33"/>
        <v>0</v>
      </c>
      <c r="W75" s="157">
        <f t="shared" si="34"/>
        <v>10</v>
      </c>
      <c r="X75" s="157">
        <f t="shared" si="35"/>
        <v>10</v>
      </c>
      <c r="Y75" s="158">
        <f t="shared" si="26"/>
        <v>15574.309780860003</v>
      </c>
      <c r="Z75" s="159">
        <f t="shared" si="23"/>
        <v>0.5612610999777683</v>
      </c>
      <c r="AA75" s="159">
        <f t="shared" si="24"/>
        <v>0.43873890002223165</v>
      </c>
      <c r="AB75" s="159">
        <f>IFERROR(#REF!/H75,0)</f>
        <v>0</v>
      </c>
      <c r="AC75" s="145">
        <f t="shared" si="36"/>
        <v>8741.2542390000017</v>
      </c>
      <c r="AD75" s="145">
        <f t="shared" si="37"/>
        <v>6833.0555418600015</v>
      </c>
      <c r="AE75" s="145">
        <f t="shared" si="38"/>
        <v>0</v>
      </c>
      <c r="AF75" s="145">
        <f t="shared" si="39"/>
        <v>0</v>
      </c>
      <c r="AG75" s="185"/>
    </row>
    <row r="76" spans="1:33" s="122" customFormat="1" x14ac:dyDescent="0.25">
      <c r="A76" s="116">
        <v>72</v>
      </c>
      <c r="B76" s="117" t="s">
        <v>7</v>
      </c>
      <c r="C76" s="115" t="s">
        <v>41</v>
      </c>
      <c r="D76" s="115" t="s">
        <v>5</v>
      </c>
      <c r="E76" s="112">
        <v>6732919.504685713</v>
      </c>
      <c r="F76" s="112">
        <v>3283999.5249999999</v>
      </c>
      <c r="G76" s="112">
        <v>3532927.8801000002</v>
      </c>
      <c r="H76" s="154">
        <f t="shared" si="27"/>
        <v>6816927.4051000001</v>
      </c>
      <c r="I76" s="145">
        <v>0</v>
      </c>
      <c r="J76" s="24">
        <f t="shared" si="28"/>
        <v>1.0124771876978216</v>
      </c>
      <c r="K76" s="145">
        <f t="shared" si="29"/>
        <v>40901.564430600003</v>
      </c>
      <c r="L76" s="112">
        <v>9</v>
      </c>
      <c r="M76" s="112">
        <v>8</v>
      </c>
      <c r="N76" s="112">
        <v>22</v>
      </c>
      <c r="O76" s="112">
        <v>20</v>
      </c>
      <c r="P76" s="177">
        <f t="shared" si="30"/>
        <v>2.4444444444444446</v>
      </c>
      <c r="Q76" s="177">
        <f t="shared" si="31"/>
        <v>2.5</v>
      </c>
      <c r="R76" s="145">
        <f t="shared" si="32"/>
        <v>10</v>
      </c>
      <c r="S76" s="145"/>
      <c r="T76" s="145"/>
      <c r="U76" s="155">
        <f t="shared" si="25"/>
        <v>0</v>
      </c>
      <c r="V76" s="156">
        <f t="shared" si="33"/>
        <v>0</v>
      </c>
      <c r="W76" s="157">
        <f t="shared" si="34"/>
        <v>10</v>
      </c>
      <c r="X76" s="157">
        <f t="shared" si="35"/>
        <v>10</v>
      </c>
      <c r="Y76" s="158">
        <f t="shared" si="26"/>
        <v>36811.407987540006</v>
      </c>
      <c r="Z76" s="159">
        <f t="shared" si="23"/>
        <v>0.48174189482245566</v>
      </c>
      <c r="AA76" s="159">
        <f t="shared" si="24"/>
        <v>0.51825810517754434</v>
      </c>
      <c r="AB76" s="159">
        <f>IFERROR(#REF!/H76,0)</f>
        <v>0</v>
      </c>
      <c r="AC76" s="145">
        <f t="shared" si="36"/>
        <v>17733.597435000003</v>
      </c>
      <c r="AD76" s="145">
        <f t="shared" si="37"/>
        <v>19077.810552540002</v>
      </c>
      <c r="AE76" s="145">
        <f t="shared" si="38"/>
        <v>0</v>
      </c>
      <c r="AF76" s="145">
        <f t="shared" si="39"/>
        <v>0</v>
      </c>
      <c r="AG76" s="185"/>
    </row>
    <row r="77" spans="1:33" s="122" customFormat="1" x14ac:dyDescent="0.25">
      <c r="A77" s="113">
        <v>73</v>
      </c>
      <c r="B77" s="117" t="s">
        <v>15</v>
      </c>
      <c r="C77" s="115" t="s">
        <v>41</v>
      </c>
      <c r="D77" s="115" t="s">
        <v>5</v>
      </c>
      <c r="E77" s="112">
        <v>4700043.1006714283</v>
      </c>
      <c r="F77" s="112">
        <v>1835975.4925000002</v>
      </c>
      <c r="G77" s="112">
        <v>2231432.3154000002</v>
      </c>
      <c r="H77" s="154">
        <f t="shared" si="27"/>
        <v>4067407.8079000004</v>
      </c>
      <c r="I77" s="145">
        <v>0</v>
      </c>
      <c r="J77" s="24">
        <f t="shared" si="28"/>
        <v>0.86539798056723094</v>
      </c>
      <c r="K77" s="145">
        <f t="shared" si="29"/>
        <v>16269.631231600002</v>
      </c>
      <c r="L77" s="112">
        <v>13</v>
      </c>
      <c r="M77" s="112">
        <v>6</v>
      </c>
      <c r="N77" s="112">
        <v>2</v>
      </c>
      <c r="O77" s="112">
        <v>9</v>
      </c>
      <c r="P77" s="177">
        <f t="shared" si="30"/>
        <v>0</v>
      </c>
      <c r="Q77" s="177">
        <f t="shared" si="31"/>
        <v>1.5</v>
      </c>
      <c r="R77" s="145">
        <f t="shared" si="32"/>
        <v>5</v>
      </c>
      <c r="S77" s="145"/>
      <c r="T77" s="145"/>
      <c r="U77" s="155">
        <f t="shared" si="25"/>
        <v>0</v>
      </c>
      <c r="V77" s="156">
        <f t="shared" si="33"/>
        <v>0</v>
      </c>
      <c r="W77" s="157">
        <f t="shared" si="34"/>
        <v>5</v>
      </c>
      <c r="X77" s="157">
        <f t="shared" si="35"/>
        <v>15</v>
      </c>
      <c r="Y77" s="158">
        <f t="shared" si="26"/>
        <v>13829.186546860001</v>
      </c>
      <c r="Z77" s="159">
        <f t="shared" si="23"/>
        <v>0.45138711907226065</v>
      </c>
      <c r="AA77" s="159">
        <f t="shared" si="24"/>
        <v>0.5486128809277393</v>
      </c>
      <c r="AB77" s="159">
        <f>IFERROR(#REF!/H77,0)</f>
        <v>0</v>
      </c>
      <c r="AC77" s="145">
        <f t="shared" si="36"/>
        <v>6242.3166744999999</v>
      </c>
      <c r="AD77" s="145">
        <f t="shared" si="37"/>
        <v>7586.86987236</v>
      </c>
      <c r="AE77" s="145">
        <f t="shared" si="38"/>
        <v>0</v>
      </c>
      <c r="AF77" s="145">
        <f t="shared" si="39"/>
        <v>0</v>
      </c>
      <c r="AG77" s="185"/>
    </row>
    <row r="78" spans="1:33" s="122" customFormat="1" x14ac:dyDescent="0.25">
      <c r="A78" s="116">
        <v>74</v>
      </c>
      <c r="B78" s="117" t="s">
        <v>10</v>
      </c>
      <c r="C78" s="115" t="s">
        <v>172</v>
      </c>
      <c r="D78" s="115" t="s">
        <v>1316</v>
      </c>
      <c r="E78" s="112">
        <v>4821272.8561380953</v>
      </c>
      <c r="F78" s="112">
        <v>2067858.7550000001</v>
      </c>
      <c r="G78" s="112">
        <v>3203971.3822000003</v>
      </c>
      <c r="H78" s="154">
        <f t="shared" si="27"/>
        <v>5271830.1372000007</v>
      </c>
      <c r="I78" s="145">
        <v>0</v>
      </c>
      <c r="J78" s="24">
        <f t="shared" si="28"/>
        <v>1.093451935724461</v>
      </c>
      <c r="K78" s="145">
        <f t="shared" si="29"/>
        <v>31630.980823200003</v>
      </c>
      <c r="L78" s="112">
        <v>12</v>
      </c>
      <c r="M78" s="112">
        <v>9</v>
      </c>
      <c r="N78" s="112">
        <v>42</v>
      </c>
      <c r="O78" s="112">
        <v>61</v>
      </c>
      <c r="P78" s="177">
        <f t="shared" si="30"/>
        <v>3.5</v>
      </c>
      <c r="Q78" s="177">
        <f t="shared" si="31"/>
        <v>6.7777777777777777</v>
      </c>
      <c r="R78" s="145">
        <f t="shared" si="32"/>
        <v>10</v>
      </c>
      <c r="S78" s="145"/>
      <c r="T78" s="145"/>
      <c r="U78" s="155">
        <f t="shared" si="25"/>
        <v>0</v>
      </c>
      <c r="V78" s="156">
        <f t="shared" si="33"/>
        <v>0</v>
      </c>
      <c r="W78" s="157">
        <f t="shared" si="34"/>
        <v>10</v>
      </c>
      <c r="X78" s="157">
        <f t="shared" si="35"/>
        <v>10</v>
      </c>
      <c r="Y78" s="158">
        <f t="shared" si="26"/>
        <v>28467.882740880003</v>
      </c>
      <c r="Z78" s="159">
        <f t="shared" si="23"/>
        <v>0.39224684809330579</v>
      </c>
      <c r="AA78" s="159">
        <f t="shared" si="24"/>
        <v>0.60775315190669421</v>
      </c>
      <c r="AB78" s="159">
        <f>IFERROR(#REF!/H78,0)</f>
        <v>0</v>
      </c>
      <c r="AC78" s="145">
        <f t="shared" si="36"/>
        <v>11166.437276999999</v>
      </c>
      <c r="AD78" s="145">
        <f t="shared" si="37"/>
        <v>17301.445463880002</v>
      </c>
      <c r="AE78" s="145">
        <f t="shared" si="38"/>
        <v>0</v>
      </c>
      <c r="AF78" s="145">
        <f t="shared" si="39"/>
        <v>0</v>
      </c>
      <c r="AG78" s="185"/>
    </row>
    <row r="79" spans="1:33" s="122" customFormat="1" x14ac:dyDescent="0.25">
      <c r="A79" s="116">
        <v>75</v>
      </c>
      <c r="B79" s="117" t="s">
        <v>6</v>
      </c>
      <c r="C79" s="115" t="s">
        <v>41</v>
      </c>
      <c r="D79" s="115" t="s">
        <v>5</v>
      </c>
      <c r="E79" s="112">
        <v>2937248.8562047621</v>
      </c>
      <c r="F79" s="112">
        <v>671012.34749999992</v>
      </c>
      <c r="G79" s="112">
        <v>585644.07920000004</v>
      </c>
      <c r="H79" s="154">
        <f t="shared" si="27"/>
        <v>1256656.4267</v>
      </c>
      <c r="I79" s="145">
        <v>0</v>
      </c>
      <c r="J79" s="24">
        <f t="shared" si="28"/>
        <v>0.42783451053028365</v>
      </c>
      <c r="K79" s="145">
        <f t="shared" si="29"/>
        <v>0</v>
      </c>
      <c r="L79" s="112">
        <v>6</v>
      </c>
      <c r="M79" s="112">
        <v>4</v>
      </c>
      <c r="N79" s="112">
        <v>2</v>
      </c>
      <c r="O79" s="112">
        <v>0</v>
      </c>
      <c r="P79" s="177">
        <f t="shared" si="30"/>
        <v>0</v>
      </c>
      <c r="Q79" s="177">
        <f t="shared" si="31"/>
        <v>0</v>
      </c>
      <c r="R79" s="145">
        <f t="shared" si="32"/>
        <v>0</v>
      </c>
      <c r="S79" s="145"/>
      <c r="T79" s="145"/>
      <c r="U79" s="155">
        <f t="shared" si="25"/>
        <v>0</v>
      </c>
      <c r="V79" s="156">
        <f t="shared" si="33"/>
        <v>0</v>
      </c>
      <c r="W79" s="157">
        <f t="shared" si="34"/>
        <v>0</v>
      </c>
      <c r="X79" s="157">
        <f t="shared" si="35"/>
        <v>20</v>
      </c>
      <c r="Y79" s="158">
        <f t="shared" si="26"/>
        <v>0</v>
      </c>
      <c r="Z79" s="159">
        <f t="shared" si="23"/>
        <v>0.53396643127198196</v>
      </c>
      <c r="AA79" s="159">
        <f t="shared" si="24"/>
        <v>0.4660335687280181</v>
      </c>
      <c r="AB79" s="159">
        <f>IFERROR(#REF!/H79,0)</f>
        <v>0</v>
      </c>
      <c r="AC79" s="145">
        <f t="shared" si="36"/>
        <v>0</v>
      </c>
      <c r="AD79" s="145">
        <f t="shared" si="37"/>
        <v>0</v>
      </c>
      <c r="AE79" s="145">
        <f t="shared" si="38"/>
        <v>0</v>
      </c>
      <c r="AF79" s="145">
        <f t="shared" si="39"/>
        <v>0</v>
      </c>
      <c r="AG79" s="185"/>
    </row>
    <row r="80" spans="1:33" s="122" customFormat="1" x14ac:dyDescent="0.25">
      <c r="A80" s="113">
        <v>76</v>
      </c>
      <c r="B80" s="117" t="s">
        <v>11</v>
      </c>
      <c r="C80" s="115" t="s">
        <v>172</v>
      </c>
      <c r="D80" s="115" t="s">
        <v>1316</v>
      </c>
      <c r="E80" s="112">
        <v>5899306.6867047613</v>
      </c>
      <c r="F80" s="112">
        <v>2234386.0350000006</v>
      </c>
      <c r="G80" s="112">
        <v>3675163.6069</v>
      </c>
      <c r="H80" s="154">
        <f t="shared" si="27"/>
        <v>5909549.6419000011</v>
      </c>
      <c r="I80" s="145">
        <v>0</v>
      </c>
      <c r="J80" s="24">
        <f t="shared" si="28"/>
        <v>1.0017362981345459</v>
      </c>
      <c r="K80" s="145">
        <f t="shared" si="29"/>
        <v>35457.297851400006</v>
      </c>
      <c r="L80" s="112">
        <v>5</v>
      </c>
      <c r="M80" s="112">
        <v>5</v>
      </c>
      <c r="N80" s="112">
        <v>16</v>
      </c>
      <c r="O80" s="112">
        <v>23</v>
      </c>
      <c r="P80" s="177">
        <f t="shared" si="30"/>
        <v>3.2</v>
      </c>
      <c r="Q80" s="177">
        <f t="shared" si="31"/>
        <v>4.5999999999999996</v>
      </c>
      <c r="R80" s="145">
        <f t="shared" si="32"/>
        <v>10</v>
      </c>
      <c r="S80" s="145"/>
      <c r="T80" s="145"/>
      <c r="U80" s="155">
        <f t="shared" si="25"/>
        <v>0</v>
      </c>
      <c r="V80" s="156">
        <f t="shared" si="33"/>
        <v>0</v>
      </c>
      <c r="W80" s="157">
        <f t="shared" si="34"/>
        <v>10</v>
      </c>
      <c r="X80" s="157">
        <f t="shared" si="35"/>
        <v>10</v>
      </c>
      <c r="Y80" s="158">
        <f t="shared" si="26"/>
        <v>31911.568066260006</v>
      </c>
      <c r="Z80" s="159">
        <f t="shared" si="23"/>
        <v>0.37809751510634826</v>
      </c>
      <c r="AA80" s="159">
        <f t="shared" si="24"/>
        <v>0.62190248489365163</v>
      </c>
      <c r="AB80" s="159">
        <f>IFERROR(#REF!/H80,0)</f>
        <v>0</v>
      </c>
      <c r="AC80" s="145">
        <f t="shared" si="36"/>
        <v>12065.684589000004</v>
      </c>
      <c r="AD80" s="145">
        <f t="shared" si="37"/>
        <v>19845.883477259998</v>
      </c>
      <c r="AE80" s="145">
        <f t="shared" si="38"/>
        <v>0</v>
      </c>
      <c r="AF80" s="145">
        <f t="shared" si="39"/>
        <v>0</v>
      </c>
      <c r="AG80" s="185"/>
    </row>
    <row r="81" spans="1:33" s="122" customFormat="1" x14ac:dyDescent="0.25">
      <c r="A81" s="116">
        <v>77</v>
      </c>
      <c r="B81" s="117" t="s">
        <v>160</v>
      </c>
      <c r="C81" s="115" t="s">
        <v>172</v>
      </c>
      <c r="D81" s="115" t="s">
        <v>1317</v>
      </c>
      <c r="E81" s="112">
        <v>5702504.6250190483</v>
      </c>
      <c r="F81" s="112">
        <v>1730944.57</v>
      </c>
      <c r="G81" s="112">
        <v>1658040.3362</v>
      </c>
      <c r="H81" s="154">
        <f t="shared" si="27"/>
        <v>3388984.9062000001</v>
      </c>
      <c r="I81" s="145">
        <v>0</v>
      </c>
      <c r="J81" s="24">
        <f t="shared" si="28"/>
        <v>0.59429761640722556</v>
      </c>
      <c r="K81" s="145">
        <f t="shared" si="29"/>
        <v>0</v>
      </c>
      <c r="L81" s="112">
        <v>25</v>
      </c>
      <c r="M81" s="112">
        <v>21</v>
      </c>
      <c r="N81" s="112">
        <v>0</v>
      </c>
      <c r="O81" s="112">
        <v>5</v>
      </c>
      <c r="P81" s="177">
        <f t="shared" si="30"/>
        <v>0</v>
      </c>
      <c r="Q81" s="177">
        <f t="shared" si="31"/>
        <v>0</v>
      </c>
      <c r="R81" s="145">
        <f t="shared" si="32"/>
        <v>0</v>
      </c>
      <c r="S81" s="145"/>
      <c r="T81" s="145"/>
      <c r="U81" s="155">
        <f t="shared" si="25"/>
        <v>0</v>
      </c>
      <c r="V81" s="156">
        <f t="shared" si="33"/>
        <v>0</v>
      </c>
      <c r="W81" s="157">
        <f t="shared" si="34"/>
        <v>0</v>
      </c>
      <c r="X81" s="157">
        <f t="shared" si="35"/>
        <v>20</v>
      </c>
      <c r="Y81" s="158">
        <f t="shared" si="26"/>
        <v>0</v>
      </c>
      <c r="Z81" s="159">
        <f t="shared" si="23"/>
        <v>0.51075605761280096</v>
      </c>
      <c r="AA81" s="159">
        <f t="shared" si="24"/>
        <v>0.48924394238719904</v>
      </c>
      <c r="AB81" s="159">
        <f>IFERROR(#REF!/H81,0)</f>
        <v>0</v>
      </c>
      <c r="AC81" s="145">
        <f t="shared" si="36"/>
        <v>0</v>
      </c>
      <c r="AD81" s="145">
        <f t="shared" si="37"/>
        <v>0</v>
      </c>
      <c r="AE81" s="145">
        <f t="shared" si="38"/>
        <v>0</v>
      </c>
      <c r="AF81" s="145">
        <f t="shared" si="39"/>
        <v>0</v>
      </c>
      <c r="AG81" s="185"/>
    </row>
    <row r="82" spans="1:33" s="122" customFormat="1" x14ac:dyDescent="0.25">
      <c r="A82" s="116">
        <v>78</v>
      </c>
      <c r="B82" s="117" t="s">
        <v>161</v>
      </c>
      <c r="C82" s="115" t="s">
        <v>172</v>
      </c>
      <c r="D82" s="115" t="s">
        <v>1317</v>
      </c>
      <c r="E82" s="112">
        <v>20596578.67859048</v>
      </c>
      <c r="F82" s="112">
        <v>7579920.5450000009</v>
      </c>
      <c r="G82" s="112">
        <v>14291023.175800001</v>
      </c>
      <c r="H82" s="154">
        <f t="shared" si="27"/>
        <v>21870943.720800001</v>
      </c>
      <c r="I82" s="145">
        <v>0</v>
      </c>
      <c r="J82" s="24">
        <f t="shared" si="28"/>
        <v>1.0618726567210983</v>
      </c>
      <c r="K82" s="145">
        <f t="shared" si="29"/>
        <v>131225.66232480001</v>
      </c>
      <c r="L82" s="112">
        <v>17</v>
      </c>
      <c r="M82" s="112">
        <v>22</v>
      </c>
      <c r="N82" s="112">
        <v>100</v>
      </c>
      <c r="O82" s="112">
        <v>117</v>
      </c>
      <c r="P82" s="177">
        <f t="shared" si="30"/>
        <v>5.882352941176471</v>
      </c>
      <c r="Q82" s="177">
        <f t="shared" si="31"/>
        <v>5.3181818181818183</v>
      </c>
      <c r="R82" s="145">
        <f t="shared" si="32"/>
        <v>10</v>
      </c>
      <c r="S82" s="145"/>
      <c r="T82" s="145"/>
      <c r="U82" s="155">
        <f t="shared" si="25"/>
        <v>0</v>
      </c>
      <c r="V82" s="156">
        <f t="shared" si="33"/>
        <v>0</v>
      </c>
      <c r="W82" s="157">
        <f t="shared" si="34"/>
        <v>10</v>
      </c>
      <c r="X82" s="157">
        <f t="shared" si="35"/>
        <v>10</v>
      </c>
      <c r="Y82" s="158">
        <f t="shared" si="26"/>
        <v>118103.09609232</v>
      </c>
      <c r="Z82" s="159">
        <f t="shared" si="23"/>
        <v>0.34657491884043584</v>
      </c>
      <c r="AA82" s="159">
        <f t="shared" si="24"/>
        <v>0.65342508115956421</v>
      </c>
      <c r="AB82" s="159">
        <f>IFERROR(#REF!/H82,0)</f>
        <v>0</v>
      </c>
      <c r="AC82" s="145">
        <f t="shared" si="36"/>
        <v>40931.570942999999</v>
      </c>
      <c r="AD82" s="145">
        <f t="shared" si="37"/>
        <v>77171.525149320005</v>
      </c>
      <c r="AE82" s="145">
        <f t="shared" si="38"/>
        <v>0</v>
      </c>
      <c r="AF82" s="145">
        <f t="shared" si="39"/>
        <v>0</v>
      </c>
      <c r="AG82" s="185"/>
    </row>
    <row r="83" spans="1:33" s="122" customFormat="1" x14ac:dyDescent="0.25">
      <c r="A83" s="113">
        <v>79</v>
      </c>
      <c r="B83" s="117" t="s">
        <v>162</v>
      </c>
      <c r="C83" s="115" t="s">
        <v>172</v>
      </c>
      <c r="D83" s="115" t="s">
        <v>1352</v>
      </c>
      <c r="E83" s="112">
        <v>17799938.065090474</v>
      </c>
      <c r="F83" s="112">
        <v>4760060.4749999996</v>
      </c>
      <c r="G83" s="112">
        <v>13053628.229799997</v>
      </c>
      <c r="H83" s="154">
        <f t="shared" si="27"/>
        <v>17813688.704799995</v>
      </c>
      <c r="I83" s="145">
        <v>0</v>
      </c>
      <c r="J83" s="24">
        <f t="shared" si="28"/>
        <v>1.0007725105367917</v>
      </c>
      <c r="K83" s="145">
        <f t="shared" si="29"/>
        <v>106882.13222879996</v>
      </c>
      <c r="L83" s="112">
        <v>37</v>
      </c>
      <c r="M83" s="112">
        <v>32</v>
      </c>
      <c r="N83" s="112">
        <v>65</v>
      </c>
      <c r="O83" s="112">
        <v>100</v>
      </c>
      <c r="P83" s="177">
        <f t="shared" si="30"/>
        <v>1.7567567567567568</v>
      </c>
      <c r="Q83" s="177">
        <f t="shared" si="31"/>
        <v>3.125</v>
      </c>
      <c r="R83" s="145">
        <f t="shared" si="32"/>
        <v>10</v>
      </c>
      <c r="S83" s="145"/>
      <c r="T83" s="145"/>
      <c r="U83" s="155">
        <f t="shared" si="25"/>
        <v>0</v>
      </c>
      <c r="V83" s="156">
        <f t="shared" si="33"/>
        <v>0</v>
      </c>
      <c r="W83" s="157">
        <f t="shared" si="34"/>
        <v>10</v>
      </c>
      <c r="X83" s="157">
        <f t="shared" si="35"/>
        <v>10</v>
      </c>
      <c r="Y83" s="158">
        <f t="shared" si="26"/>
        <v>96193.919005919975</v>
      </c>
      <c r="Z83" s="159">
        <f t="shared" si="23"/>
        <v>0.26721363294719391</v>
      </c>
      <c r="AA83" s="159">
        <f t="shared" si="24"/>
        <v>0.7327863670528062</v>
      </c>
      <c r="AB83" s="159">
        <f>IFERROR(#REF!/H83,0)</f>
        <v>0</v>
      </c>
      <c r="AC83" s="145">
        <f t="shared" si="36"/>
        <v>25704.326564999999</v>
      </c>
      <c r="AD83" s="145">
        <f t="shared" si="37"/>
        <v>70489.59244091998</v>
      </c>
      <c r="AE83" s="145">
        <f t="shared" si="38"/>
        <v>0</v>
      </c>
      <c r="AF83" s="145">
        <f t="shared" si="39"/>
        <v>0</v>
      </c>
      <c r="AG83" s="185"/>
    </row>
    <row r="84" spans="1:33" s="122" customFormat="1" x14ac:dyDescent="0.25">
      <c r="A84" s="116">
        <v>80</v>
      </c>
      <c r="B84" s="117" t="s">
        <v>1304</v>
      </c>
      <c r="C84" s="115" t="s">
        <v>172</v>
      </c>
      <c r="D84" s="115" t="s">
        <v>13</v>
      </c>
      <c r="E84" s="112">
        <v>5059685.4023190476</v>
      </c>
      <c r="F84" s="112">
        <v>2815009.9749999996</v>
      </c>
      <c r="G84" s="112">
        <v>3188013.4193000006</v>
      </c>
      <c r="H84" s="154">
        <f t="shared" si="27"/>
        <v>6003023.3943000007</v>
      </c>
      <c r="I84" s="145">
        <v>686999.75231428631</v>
      </c>
      <c r="J84" s="24">
        <f t="shared" si="28"/>
        <v>1.1864420249426151</v>
      </c>
      <c r="K84" s="145">
        <f t="shared" si="29"/>
        <v>36018.140365800005</v>
      </c>
      <c r="L84" s="112">
        <v>7</v>
      </c>
      <c r="M84" s="112">
        <v>2</v>
      </c>
      <c r="N84" s="112">
        <v>9</v>
      </c>
      <c r="O84" s="112">
        <v>4</v>
      </c>
      <c r="P84" s="177">
        <f t="shared" si="30"/>
        <v>1.2857142857142858</v>
      </c>
      <c r="Q84" s="177">
        <f t="shared" si="31"/>
        <v>2</v>
      </c>
      <c r="R84" s="145">
        <f t="shared" si="32"/>
        <v>10</v>
      </c>
      <c r="S84" s="145"/>
      <c r="T84" s="145"/>
      <c r="U84" s="155">
        <f t="shared" si="25"/>
        <v>0</v>
      </c>
      <c r="V84" s="156">
        <f t="shared" si="33"/>
        <v>0</v>
      </c>
      <c r="W84" s="157">
        <f t="shared" si="34"/>
        <v>10</v>
      </c>
      <c r="X84" s="157">
        <f t="shared" si="35"/>
        <v>10</v>
      </c>
      <c r="Y84" s="158">
        <f t="shared" si="26"/>
        <v>32416.326329220006</v>
      </c>
      <c r="Z84" s="159">
        <f t="shared" si="23"/>
        <v>0.46893203475983652</v>
      </c>
      <c r="AA84" s="159">
        <f t="shared" si="24"/>
        <v>0.53106796524016342</v>
      </c>
      <c r="AB84" s="159">
        <f>IFERROR(#REF!/H84,0)</f>
        <v>0</v>
      </c>
      <c r="AC84" s="145">
        <f t="shared" si="36"/>
        <v>15201.053865</v>
      </c>
      <c r="AD84" s="145">
        <f t="shared" si="37"/>
        <v>17215.272464220005</v>
      </c>
      <c r="AE84" s="145">
        <f t="shared" si="38"/>
        <v>0</v>
      </c>
      <c r="AF84" s="145">
        <f t="shared" si="39"/>
        <v>0</v>
      </c>
      <c r="AG84" s="185"/>
    </row>
    <row r="85" spans="1:33" s="122" customFormat="1" x14ac:dyDescent="0.25">
      <c r="A85" s="116">
        <v>81</v>
      </c>
      <c r="B85" s="117" t="s">
        <v>169</v>
      </c>
      <c r="C85" s="115" t="s">
        <v>172</v>
      </c>
      <c r="D85" s="115" t="s">
        <v>172</v>
      </c>
      <c r="E85" s="112">
        <v>7903912.7872952381</v>
      </c>
      <c r="F85" s="112">
        <v>3010539.5800000005</v>
      </c>
      <c r="G85" s="112">
        <v>3334866.2946000001</v>
      </c>
      <c r="H85" s="154">
        <f t="shared" si="27"/>
        <v>6345405.8746000007</v>
      </c>
      <c r="I85" s="145">
        <v>0</v>
      </c>
      <c r="J85" s="24">
        <f t="shared" si="28"/>
        <v>0.80281830599138393</v>
      </c>
      <c r="K85" s="145">
        <f t="shared" si="29"/>
        <v>19036.217623800003</v>
      </c>
      <c r="L85" s="112">
        <v>14</v>
      </c>
      <c r="M85" s="112">
        <v>10</v>
      </c>
      <c r="N85" s="112">
        <v>6</v>
      </c>
      <c r="O85" s="112">
        <v>6</v>
      </c>
      <c r="P85" s="177">
        <f t="shared" si="30"/>
        <v>0</v>
      </c>
      <c r="Q85" s="177">
        <f t="shared" si="31"/>
        <v>0</v>
      </c>
      <c r="R85" s="145">
        <f t="shared" si="32"/>
        <v>0</v>
      </c>
      <c r="S85" s="145"/>
      <c r="T85" s="145"/>
      <c r="U85" s="155">
        <f t="shared" si="25"/>
        <v>0</v>
      </c>
      <c r="V85" s="156">
        <f t="shared" si="33"/>
        <v>0</v>
      </c>
      <c r="W85" s="157">
        <f t="shared" si="34"/>
        <v>0</v>
      </c>
      <c r="X85" s="157">
        <f t="shared" si="35"/>
        <v>20</v>
      </c>
      <c r="Y85" s="158">
        <f t="shared" si="26"/>
        <v>15228.974099040002</v>
      </c>
      <c r="Z85" s="159">
        <f t="shared" si="23"/>
        <v>0.47444397403338329</v>
      </c>
      <c r="AA85" s="159">
        <f t="shared" si="24"/>
        <v>0.52555602596661666</v>
      </c>
      <c r="AB85" s="159">
        <f>IFERROR(#REF!/H85,0)</f>
        <v>0</v>
      </c>
      <c r="AC85" s="145">
        <f t="shared" si="36"/>
        <v>7225.2949920000019</v>
      </c>
      <c r="AD85" s="145">
        <f t="shared" si="37"/>
        <v>8003.6791070400004</v>
      </c>
      <c r="AE85" s="145">
        <f t="shared" si="38"/>
        <v>0</v>
      </c>
      <c r="AF85" s="145">
        <f t="shared" si="39"/>
        <v>0</v>
      </c>
      <c r="AG85" s="185"/>
    </row>
    <row r="86" spans="1:33" s="122" customFormat="1" x14ac:dyDescent="0.25">
      <c r="A86" s="113">
        <v>82</v>
      </c>
      <c r="B86" s="117" t="s">
        <v>164</v>
      </c>
      <c r="C86" s="115" t="s">
        <v>172</v>
      </c>
      <c r="D86" s="115" t="s">
        <v>172</v>
      </c>
      <c r="E86" s="112">
        <v>16895882.252652381</v>
      </c>
      <c r="F86" s="112">
        <v>8223256.875</v>
      </c>
      <c r="G86" s="112">
        <v>11427287.147199998</v>
      </c>
      <c r="H86" s="154">
        <f t="shared" si="27"/>
        <v>19650544.022199996</v>
      </c>
      <c r="I86" s="145">
        <v>0</v>
      </c>
      <c r="J86" s="24">
        <f t="shared" si="28"/>
        <v>1.1630374625222768</v>
      </c>
      <c r="K86" s="145">
        <f t="shared" si="29"/>
        <v>117903.26413319998</v>
      </c>
      <c r="L86" s="112">
        <v>22</v>
      </c>
      <c r="M86" s="112">
        <v>11</v>
      </c>
      <c r="N86" s="112">
        <v>50</v>
      </c>
      <c r="O86" s="112">
        <v>55</v>
      </c>
      <c r="P86" s="177">
        <f t="shared" si="30"/>
        <v>2.2727272727272729</v>
      </c>
      <c r="Q86" s="177">
        <f t="shared" si="31"/>
        <v>5</v>
      </c>
      <c r="R86" s="145">
        <f t="shared" si="32"/>
        <v>10</v>
      </c>
      <c r="S86" s="145"/>
      <c r="T86" s="145"/>
      <c r="U86" s="155">
        <f t="shared" si="25"/>
        <v>0</v>
      </c>
      <c r="V86" s="156">
        <f t="shared" si="33"/>
        <v>0</v>
      </c>
      <c r="W86" s="157">
        <f t="shared" si="34"/>
        <v>10</v>
      </c>
      <c r="X86" s="157">
        <f t="shared" si="35"/>
        <v>10</v>
      </c>
      <c r="Y86" s="158">
        <f t="shared" si="26"/>
        <v>106112.93771987998</v>
      </c>
      <c r="Z86" s="159">
        <f t="shared" si="23"/>
        <v>0.41847476923335364</v>
      </c>
      <c r="AA86" s="159">
        <f t="shared" si="24"/>
        <v>0.58152523076664642</v>
      </c>
      <c r="AB86" s="159">
        <f>IFERROR(#REF!/H86,0)</f>
        <v>0</v>
      </c>
      <c r="AC86" s="145">
        <f t="shared" si="36"/>
        <v>44405.587124999998</v>
      </c>
      <c r="AD86" s="145">
        <f t="shared" si="37"/>
        <v>61707.350594879987</v>
      </c>
      <c r="AE86" s="145">
        <f t="shared" si="38"/>
        <v>0</v>
      </c>
      <c r="AF86" s="145">
        <f t="shared" si="39"/>
        <v>0</v>
      </c>
      <c r="AG86" s="185"/>
    </row>
    <row r="87" spans="1:33" s="122" customFormat="1" x14ac:dyDescent="0.25">
      <c r="A87" s="116">
        <v>83</v>
      </c>
      <c r="B87" s="117" t="s">
        <v>165</v>
      </c>
      <c r="C87" s="115" t="s">
        <v>172</v>
      </c>
      <c r="D87" s="115" t="s">
        <v>175</v>
      </c>
      <c r="E87" s="112">
        <v>14397874.677247619</v>
      </c>
      <c r="F87" s="112">
        <v>4277705.5950000007</v>
      </c>
      <c r="G87" s="112">
        <v>11441124.952500004</v>
      </c>
      <c r="H87" s="154">
        <f t="shared" si="27"/>
        <v>15718830.547500005</v>
      </c>
      <c r="I87" s="145">
        <v>0</v>
      </c>
      <c r="J87" s="24">
        <f t="shared" si="28"/>
        <v>1.0917465875946148</v>
      </c>
      <c r="K87" s="145">
        <f t="shared" si="29"/>
        <v>94312.983285000038</v>
      </c>
      <c r="L87" s="112">
        <v>14</v>
      </c>
      <c r="M87" s="112">
        <v>25</v>
      </c>
      <c r="N87" s="112">
        <v>35</v>
      </c>
      <c r="O87" s="112">
        <v>99</v>
      </c>
      <c r="P87" s="177">
        <f t="shared" si="30"/>
        <v>2.5</v>
      </c>
      <c r="Q87" s="177">
        <f t="shared" si="31"/>
        <v>3.96</v>
      </c>
      <c r="R87" s="145">
        <f t="shared" si="32"/>
        <v>10</v>
      </c>
      <c r="S87" s="145"/>
      <c r="T87" s="145"/>
      <c r="U87" s="155">
        <f t="shared" si="25"/>
        <v>0</v>
      </c>
      <c r="V87" s="156">
        <f t="shared" si="33"/>
        <v>0</v>
      </c>
      <c r="W87" s="157">
        <f t="shared" si="34"/>
        <v>10</v>
      </c>
      <c r="X87" s="157">
        <f t="shared" si="35"/>
        <v>10</v>
      </c>
      <c r="Y87" s="158">
        <f t="shared" si="26"/>
        <v>84881.68495650003</v>
      </c>
      <c r="Z87" s="159">
        <f t="shared" si="23"/>
        <v>0.27213892166299525</v>
      </c>
      <c r="AA87" s="159">
        <f t="shared" si="24"/>
        <v>0.72786107833700475</v>
      </c>
      <c r="AB87" s="159">
        <f>IFERROR(#REF!/H87,0)</f>
        <v>0</v>
      </c>
      <c r="AC87" s="145">
        <f t="shared" si="36"/>
        <v>23099.610213000004</v>
      </c>
      <c r="AD87" s="145">
        <f t="shared" si="37"/>
        <v>61782.074743500023</v>
      </c>
      <c r="AE87" s="145">
        <f t="shared" si="38"/>
        <v>0</v>
      </c>
      <c r="AF87" s="145">
        <f t="shared" si="39"/>
        <v>0</v>
      </c>
      <c r="AG87" s="185"/>
    </row>
    <row r="88" spans="1:33" s="122" customFormat="1" x14ac:dyDescent="0.25">
      <c r="A88" s="116">
        <v>84</v>
      </c>
      <c r="B88" s="117" t="s">
        <v>2</v>
      </c>
      <c r="C88" s="115" t="s">
        <v>172</v>
      </c>
      <c r="D88" s="115" t="s">
        <v>13</v>
      </c>
      <c r="E88" s="112">
        <v>10636108.222852385</v>
      </c>
      <c r="F88" s="112">
        <v>6971689.7599999988</v>
      </c>
      <c r="G88" s="112">
        <v>5176847.4892000016</v>
      </c>
      <c r="H88" s="154">
        <f t="shared" si="27"/>
        <v>12148537.249200001</v>
      </c>
      <c r="I88" s="145">
        <v>1406067.9441190921</v>
      </c>
      <c r="J88" s="24">
        <f t="shared" si="28"/>
        <v>1.1421975965887656</v>
      </c>
      <c r="K88" s="145">
        <f t="shared" si="29"/>
        <v>72891.223495200014</v>
      </c>
      <c r="L88" s="112">
        <v>14</v>
      </c>
      <c r="M88" s="112">
        <v>8</v>
      </c>
      <c r="N88" s="112">
        <v>20</v>
      </c>
      <c r="O88" s="112">
        <v>25</v>
      </c>
      <c r="P88" s="177">
        <f t="shared" si="30"/>
        <v>1.4285714285714286</v>
      </c>
      <c r="Q88" s="177">
        <f t="shared" si="31"/>
        <v>3.125</v>
      </c>
      <c r="R88" s="145">
        <f t="shared" si="32"/>
        <v>10</v>
      </c>
      <c r="S88" s="145"/>
      <c r="T88" s="145"/>
      <c r="U88" s="155">
        <f t="shared" si="25"/>
        <v>0</v>
      </c>
      <c r="V88" s="156">
        <f t="shared" si="33"/>
        <v>0</v>
      </c>
      <c r="W88" s="157">
        <f t="shared" si="34"/>
        <v>10</v>
      </c>
      <c r="X88" s="157">
        <f t="shared" si="35"/>
        <v>10</v>
      </c>
      <c r="Y88" s="158">
        <f t="shared" si="26"/>
        <v>65602.101145680019</v>
      </c>
      <c r="Z88" s="159">
        <f t="shared" si="23"/>
        <v>0.5738707152138085</v>
      </c>
      <c r="AA88" s="159">
        <f t="shared" si="24"/>
        <v>0.42612928478619139</v>
      </c>
      <c r="AB88" s="159">
        <f>IFERROR(#REF!/H88,0)</f>
        <v>0</v>
      </c>
      <c r="AC88" s="145">
        <f t="shared" si="36"/>
        <v>37647.124704000002</v>
      </c>
      <c r="AD88" s="145">
        <f t="shared" si="37"/>
        <v>27954.976441680014</v>
      </c>
      <c r="AE88" s="145">
        <f t="shared" si="38"/>
        <v>0</v>
      </c>
      <c r="AF88" s="145">
        <f t="shared" si="39"/>
        <v>0</v>
      </c>
      <c r="AG88" s="185"/>
    </row>
    <row r="89" spans="1:33" s="122" customFormat="1" x14ac:dyDescent="0.25">
      <c r="A89" s="113">
        <v>85</v>
      </c>
      <c r="B89" s="117" t="s">
        <v>12</v>
      </c>
      <c r="C89" s="115" t="s">
        <v>172</v>
      </c>
      <c r="D89" s="115" t="s">
        <v>13</v>
      </c>
      <c r="E89" s="112">
        <v>11404479.788395237</v>
      </c>
      <c r="F89" s="112">
        <v>5552735.2199999997</v>
      </c>
      <c r="G89" s="112">
        <v>7012691.1636999995</v>
      </c>
      <c r="H89" s="154">
        <f t="shared" si="27"/>
        <v>12565426.383699998</v>
      </c>
      <c r="I89" s="145">
        <v>1046901.7974208109</v>
      </c>
      <c r="J89" s="24">
        <f t="shared" si="28"/>
        <v>1.1017974179309866</v>
      </c>
      <c r="K89" s="145">
        <f t="shared" si="29"/>
        <v>75392.558302199992</v>
      </c>
      <c r="L89" s="112">
        <v>16</v>
      </c>
      <c r="M89" s="112">
        <v>7</v>
      </c>
      <c r="N89" s="112">
        <v>47</v>
      </c>
      <c r="O89" s="112">
        <v>29</v>
      </c>
      <c r="P89" s="177">
        <f t="shared" si="30"/>
        <v>2.9375</v>
      </c>
      <c r="Q89" s="177">
        <f t="shared" si="31"/>
        <v>4.1428571428571432</v>
      </c>
      <c r="R89" s="145">
        <f t="shared" si="32"/>
        <v>10</v>
      </c>
      <c r="S89" s="145"/>
      <c r="T89" s="145"/>
      <c r="U89" s="155">
        <f t="shared" si="25"/>
        <v>0</v>
      </c>
      <c r="V89" s="156">
        <f t="shared" si="33"/>
        <v>0</v>
      </c>
      <c r="W89" s="157">
        <f t="shared" si="34"/>
        <v>10</v>
      </c>
      <c r="X89" s="157">
        <f t="shared" si="35"/>
        <v>10</v>
      </c>
      <c r="Y89" s="158">
        <f t="shared" si="26"/>
        <v>67853.302471979987</v>
      </c>
      <c r="Z89" s="159">
        <f t="shared" si="23"/>
        <v>0.44190583354999124</v>
      </c>
      <c r="AA89" s="159">
        <f t="shared" si="24"/>
        <v>0.55809416645000887</v>
      </c>
      <c r="AB89" s="159">
        <f>IFERROR(#REF!/H89,0)</f>
        <v>0</v>
      </c>
      <c r="AC89" s="145">
        <f t="shared" si="36"/>
        <v>29984.770187999999</v>
      </c>
      <c r="AD89" s="145">
        <f t="shared" si="37"/>
        <v>37868.532283979999</v>
      </c>
      <c r="AE89" s="145">
        <f t="shared" si="38"/>
        <v>0</v>
      </c>
      <c r="AF89" s="145">
        <f t="shared" si="39"/>
        <v>0</v>
      </c>
      <c r="AG89" s="185"/>
    </row>
    <row r="90" spans="1:33" s="122" customFormat="1" x14ac:dyDescent="0.25">
      <c r="A90" s="116">
        <v>86</v>
      </c>
      <c r="B90" s="117" t="s">
        <v>163</v>
      </c>
      <c r="C90" s="115" t="s">
        <v>172</v>
      </c>
      <c r="D90" s="115" t="s">
        <v>1352</v>
      </c>
      <c r="E90" s="112">
        <v>6900543.0678333333</v>
      </c>
      <c r="F90" s="112">
        <v>3477291.5499999993</v>
      </c>
      <c r="G90" s="112">
        <v>3990525.6815000009</v>
      </c>
      <c r="H90" s="154">
        <f t="shared" si="27"/>
        <v>7467817.2314999998</v>
      </c>
      <c r="I90" s="145">
        <v>0</v>
      </c>
      <c r="J90" s="24">
        <f t="shared" si="28"/>
        <v>1.0822071767526527</v>
      </c>
      <c r="K90" s="145">
        <f t="shared" si="29"/>
        <v>44806.903388999999</v>
      </c>
      <c r="L90" s="112">
        <v>14</v>
      </c>
      <c r="M90" s="112">
        <v>8</v>
      </c>
      <c r="N90" s="112">
        <v>21</v>
      </c>
      <c r="O90" s="112">
        <v>10</v>
      </c>
      <c r="P90" s="177">
        <f t="shared" si="30"/>
        <v>1.5</v>
      </c>
      <c r="Q90" s="177">
        <f t="shared" si="31"/>
        <v>1.25</v>
      </c>
      <c r="R90" s="145">
        <f t="shared" si="32"/>
        <v>10</v>
      </c>
      <c r="S90" s="145"/>
      <c r="T90" s="145"/>
      <c r="U90" s="155">
        <f t="shared" si="25"/>
        <v>0</v>
      </c>
      <c r="V90" s="156">
        <f t="shared" si="33"/>
        <v>0</v>
      </c>
      <c r="W90" s="157">
        <f t="shared" si="34"/>
        <v>10</v>
      </c>
      <c r="X90" s="157">
        <f t="shared" si="35"/>
        <v>10</v>
      </c>
      <c r="Y90" s="158">
        <f t="shared" si="26"/>
        <v>40326.213050099999</v>
      </c>
      <c r="Z90" s="159">
        <f t="shared" si="23"/>
        <v>0.46563693810454221</v>
      </c>
      <c r="AA90" s="159">
        <f t="shared" si="24"/>
        <v>0.53436306189545779</v>
      </c>
      <c r="AB90" s="159">
        <f>IFERROR(#REF!/H90,0)</f>
        <v>0</v>
      </c>
      <c r="AC90" s="145">
        <f t="shared" si="36"/>
        <v>18777.374369999994</v>
      </c>
      <c r="AD90" s="145">
        <f t="shared" si="37"/>
        <v>21548.838680100005</v>
      </c>
      <c r="AE90" s="145">
        <f t="shared" si="38"/>
        <v>0</v>
      </c>
      <c r="AF90" s="145">
        <f t="shared" si="39"/>
        <v>0</v>
      </c>
      <c r="AG90" s="185"/>
    </row>
    <row r="91" spans="1:33" s="122" customFormat="1" x14ac:dyDescent="0.25">
      <c r="A91" s="116">
        <v>87</v>
      </c>
      <c r="B91" s="117" t="s">
        <v>170</v>
      </c>
      <c r="C91" s="115" t="s">
        <v>172</v>
      </c>
      <c r="D91" s="115" t="s">
        <v>172</v>
      </c>
      <c r="E91" s="112">
        <v>7900333.9273047624</v>
      </c>
      <c r="F91" s="112">
        <v>3522169.4649999994</v>
      </c>
      <c r="G91" s="112">
        <v>4084559.3510000003</v>
      </c>
      <c r="H91" s="154">
        <f t="shared" si="27"/>
        <v>7606728.8159999996</v>
      </c>
      <c r="I91" s="145">
        <v>0</v>
      </c>
      <c r="J91" s="24">
        <f t="shared" si="28"/>
        <v>0.96283636691735031</v>
      </c>
      <c r="K91" s="145">
        <f t="shared" si="29"/>
        <v>41837.008487999999</v>
      </c>
      <c r="L91" s="112">
        <v>22</v>
      </c>
      <c r="M91" s="112">
        <v>13</v>
      </c>
      <c r="N91" s="112">
        <v>13</v>
      </c>
      <c r="O91" s="112">
        <v>13</v>
      </c>
      <c r="P91" s="177">
        <f t="shared" si="30"/>
        <v>0</v>
      </c>
      <c r="Q91" s="177">
        <f t="shared" si="31"/>
        <v>1</v>
      </c>
      <c r="R91" s="145">
        <f t="shared" si="32"/>
        <v>5</v>
      </c>
      <c r="S91" s="145"/>
      <c r="T91" s="145"/>
      <c r="U91" s="155">
        <f t="shared" si="25"/>
        <v>0</v>
      </c>
      <c r="V91" s="156">
        <f t="shared" si="33"/>
        <v>0</v>
      </c>
      <c r="W91" s="157">
        <f t="shared" si="34"/>
        <v>5</v>
      </c>
      <c r="X91" s="157">
        <f t="shared" si="35"/>
        <v>15</v>
      </c>
      <c r="Y91" s="158">
        <f t="shared" si="26"/>
        <v>35561.457214800001</v>
      </c>
      <c r="Z91" s="159">
        <f t="shared" si="23"/>
        <v>0.46303339453767106</v>
      </c>
      <c r="AA91" s="159">
        <f t="shared" si="24"/>
        <v>0.53696660546232888</v>
      </c>
      <c r="AB91" s="159">
        <f>IFERROR(#REF!/H91,0)</f>
        <v>0</v>
      </c>
      <c r="AC91" s="145">
        <f t="shared" si="36"/>
        <v>16466.142248874999</v>
      </c>
      <c r="AD91" s="145">
        <f t="shared" si="37"/>
        <v>19095.314965925001</v>
      </c>
      <c r="AE91" s="145">
        <f t="shared" si="38"/>
        <v>0</v>
      </c>
      <c r="AF91" s="145">
        <f t="shared" si="39"/>
        <v>0</v>
      </c>
      <c r="AG91" s="185"/>
    </row>
    <row r="92" spans="1:33" s="122" customFormat="1" x14ac:dyDescent="0.25">
      <c r="A92" s="113">
        <v>88</v>
      </c>
      <c r="B92" s="117" t="s">
        <v>86</v>
      </c>
      <c r="C92" s="115" t="s">
        <v>26</v>
      </c>
      <c r="D92" s="115" t="s">
        <v>87</v>
      </c>
      <c r="E92" s="112">
        <v>4304417.5778619042</v>
      </c>
      <c r="F92" s="112">
        <v>1948400.8550000004</v>
      </c>
      <c r="G92" s="112">
        <v>3481679.0244000005</v>
      </c>
      <c r="H92" s="154">
        <f t="shared" si="27"/>
        <v>5430079.8794000009</v>
      </c>
      <c r="I92" s="145">
        <v>1082618.1257594759</v>
      </c>
      <c r="J92" s="24">
        <f t="shared" si="28"/>
        <v>1.2615132665862863</v>
      </c>
      <c r="K92" s="145">
        <f t="shared" si="29"/>
        <v>32580.479276400005</v>
      </c>
      <c r="L92" s="112">
        <v>8</v>
      </c>
      <c r="M92" s="112">
        <v>6</v>
      </c>
      <c r="N92" s="112">
        <v>16</v>
      </c>
      <c r="O92" s="112">
        <v>20</v>
      </c>
      <c r="P92" s="177">
        <f t="shared" si="30"/>
        <v>2</v>
      </c>
      <c r="Q92" s="177">
        <f t="shared" si="31"/>
        <v>3.3333333333333335</v>
      </c>
      <c r="R92" s="145">
        <f t="shared" si="32"/>
        <v>10</v>
      </c>
      <c r="S92" s="145"/>
      <c r="T92" s="145"/>
      <c r="U92" s="155">
        <f t="shared" si="25"/>
        <v>0</v>
      </c>
      <c r="V92" s="156">
        <f t="shared" si="33"/>
        <v>0</v>
      </c>
      <c r="W92" s="157">
        <f t="shared" si="34"/>
        <v>10</v>
      </c>
      <c r="X92" s="157">
        <f t="shared" si="35"/>
        <v>10</v>
      </c>
      <c r="Y92" s="158">
        <f t="shared" si="26"/>
        <v>29322.431348760005</v>
      </c>
      <c r="Z92" s="159">
        <f t="shared" si="23"/>
        <v>0.35881624179998062</v>
      </c>
      <c r="AA92" s="159">
        <f t="shared" si="24"/>
        <v>0.64118375820001938</v>
      </c>
      <c r="AB92" s="159">
        <f>IFERROR(#REF!/H92,0)</f>
        <v>0</v>
      </c>
      <c r="AC92" s="145">
        <f t="shared" si="36"/>
        <v>10521.364617000001</v>
      </c>
      <c r="AD92" s="145">
        <f t="shared" si="37"/>
        <v>18801.066731760002</v>
      </c>
      <c r="AE92" s="145">
        <f t="shared" si="38"/>
        <v>0</v>
      </c>
      <c r="AF92" s="145">
        <f t="shared" si="39"/>
        <v>0</v>
      </c>
      <c r="AG92" s="185"/>
    </row>
    <row r="93" spans="1:33" s="122" customFormat="1" x14ac:dyDescent="0.25">
      <c r="A93" s="116">
        <v>89</v>
      </c>
      <c r="B93" s="117" t="s">
        <v>88</v>
      </c>
      <c r="C93" s="115" t="s">
        <v>26</v>
      </c>
      <c r="D93" s="115" t="s">
        <v>87</v>
      </c>
      <c r="E93" s="112">
        <v>20660164.299195237</v>
      </c>
      <c r="F93" s="112">
        <v>6315385.0899999999</v>
      </c>
      <c r="G93" s="112">
        <v>16816317.460000001</v>
      </c>
      <c r="H93" s="154">
        <f t="shared" si="27"/>
        <v>23131702.550000001</v>
      </c>
      <c r="I93" s="145">
        <v>274798.26372382045</v>
      </c>
      <c r="J93" s="24">
        <f t="shared" si="28"/>
        <v>1.119628199224971</v>
      </c>
      <c r="K93" s="145">
        <f t="shared" si="29"/>
        <v>138790.21530000001</v>
      </c>
      <c r="L93" s="112">
        <v>46</v>
      </c>
      <c r="M93" s="112">
        <v>29</v>
      </c>
      <c r="N93" s="112">
        <v>70</v>
      </c>
      <c r="O93" s="112">
        <v>100</v>
      </c>
      <c r="P93" s="177">
        <f t="shared" si="30"/>
        <v>1.5217391304347827</v>
      </c>
      <c r="Q93" s="177">
        <f t="shared" si="31"/>
        <v>3.4482758620689653</v>
      </c>
      <c r="R93" s="145">
        <f t="shared" si="32"/>
        <v>10</v>
      </c>
      <c r="S93" s="145"/>
      <c r="T93" s="145"/>
      <c r="U93" s="155">
        <f t="shared" si="25"/>
        <v>0</v>
      </c>
      <c r="V93" s="156">
        <f t="shared" si="33"/>
        <v>0</v>
      </c>
      <c r="W93" s="157">
        <f t="shared" si="34"/>
        <v>10</v>
      </c>
      <c r="X93" s="157">
        <f t="shared" si="35"/>
        <v>10</v>
      </c>
      <c r="Y93" s="158">
        <f t="shared" si="26"/>
        <v>124911.19377000001</v>
      </c>
      <c r="Z93" s="159">
        <f t="shared" si="23"/>
        <v>0.27301860191004401</v>
      </c>
      <c r="AA93" s="159">
        <f t="shared" si="24"/>
        <v>0.72698139808995599</v>
      </c>
      <c r="AB93" s="159">
        <f>IFERROR(#REF!/H93,0)</f>
        <v>0</v>
      </c>
      <c r="AC93" s="145">
        <f t="shared" si="36"/>
        <v>34103.079486000002</v>
      </c>
      <c r="AD93" s="145">
        <f t="shared" si="37"/>
        <v>90808.11428400001</v>
      </c>
      <c r="AE93" s="145">
        <f t="shared" si="38"/>
        <v>0</v>
      </c>
      <c r="AF93" s="145">
        <f t="shared" si="39"/>
        <v>0</v>
      </c>
      <c r="AG93" s="185"/>
    </row>
    <row r="94" spans="1:33" s="122" customFormat="1" x14ac:dyDescent="0.25">
      <c r="A94" s="116">
        <v>90</v>
      </c>
      <c r="B94" s="117" t="s">
        <v>166</v>
      </c>
      <c r="C94" s="115" t="s">
        <v>172</v>
      </c>
      <c r="D94" s="115" t="s">
        <v>1319</v>
      </c>
      <c r="E94" s="112">
        <v>4750616.4524476193</v>
      </c>
      <c r="F94" s="112">
        <v>2616354.5749999997</v>
      </c>
      <c r="G94" s="112">
        <v>2744318.5706999996</v>
      </c>
      <c r="H94" s="154">
        <f t="shared" si="27"/>
        <v>5360673.1456999993</v>
      </c>
      <c r="I94" s="145">
        <v>0</v>
      </c>
      <c r="J94" s="24">
        <f t="shared" si="28"/>
        <v>1.1284163222518344</v>
      </c>
      <c r="K94" s="145">
        <f t="shared" si="29"/>
        <v>32164.038874199996</v>
      </c>
      <c r="L94" s="112">
        <v>12</v>
      </c>
      <c r="M94" s="112">
        <v>7</v>
      </c>
      <c r="N94" s="112">
        <v>20</v>
      </c>
      <c r="O94" s="112">
        <v>25</v>
      </c>
      <c r="P94" s="177">
        <f t="shared" si="30"/>
        <v>1.6666666666666667</v>
      </c>
      <c r="Q94" s="177">
        <f t="shared" si="31"/>
        <v>3.5714285714285716</v>
      </c>
      <c r="R94" s="145">
        <f t="shared" si="32"/>
        <v>10</v>
      </c>
      <c r="S94" s="145"/>
      <c r="T94" s="145"/>
      <c r="U94" s="155">
        <f t="shared" si="25"/>
        <v>0</v>
      </c>
      <c r="V94" s="156">
        <f t="shared" si="33"/>
        <v>0</v>
      </c>
      <c r="W94" s="157">
        <f t="shared" si="34"/>
        <v>10</v>
      </c>
      <c r="X94" s="157">
        <f t="shared" si="35"/>
        <v>10</v>
      </c>
      <c r="Y94" s="158">
        <f t="shared" si="26"/>
        <v>28947.634986779995</v>
      </c>
      <c r="Z94" s="159">
        <f t="shared" si="23"/>
        <v>0.48806455903745555</v>
      </c>
      <c r="AA94" s="159">
        <f t="shared" si="24"/>
        <v>0.51193544096254451</v>
      </c>
      <c r="AB94" s="159">
        <f>IFERROR(#REF!/H94,0)</f>
        <v>0</v>
      </c>
      <c r="AC94" s="145">
        <f t="shared" si="36"/>
        <v>14128.314704999999</v>
      </c>
      <c r="AD94" s="145">
        <f t="shared" si="37"/>
        <v>14819.320281779997</v>
      </c>
      <c r="AE94" s="145">
        <f t="shared" si="38"/>
        <v>0</v>
      </c>
      <c r="AF94" s="145">
        <f t="shared" si="39"/>
        <v>0</v>
      </c>
      <c r="AG94" s="185"/>
    </row>
    <row r="95" spans="1:33" s="122" customFormat="1" x14ac:dyDescent="0.25">
      <c r="A95" s="113">
        <v>91</v>
      </c>
      <c r="B95" s="124" t="s">
        <v>168</v>
      </c>
      <c r="C95" s="115" t="s">
        <v>172</v>
      </c>
      <c r="D95" s="115" t="s">
        <v>1319</v>
      </c>
      <c r="E95" s="112">
        <v>10274058.164352382</v>
      </c>
      <c r="F95" s="112">
        <v>3180491.4</v>
      </c>
      <c r="G95" s="112">
        <v>5094970.066300001</v>
      </c>
      <c r="H95" s="154">
        <f t="shared" si="27"/>
        <v>8275461.4663000014</v>
      </c>
      <c r="I95" s="145">
        <v>0</v>
      </c>
      <c r="J95" s="24">
        <f t="shared" si="28"/>
        <v>0.80547154142198096</v>
      </c>
      <c r="K95" s="145">
        <f t="shared" si="29"/>
        <v>24826.384398900005</v>
      </c>
      <c r="L95" s="112">
        <v>25</v>
      </c>
      <c r="M95" s="112">
        <v>23</v>
      </c>
      <c r="N95" s="112">
        <v>51</v>
      </c>
      <c r="O95" s="112">
        <v>40</v>
      </c>
      <c r="P95" s="177">
        <f t="shared" si="30"/>
        <v>2.04</v>
      </c>
      <c r="Q95" s="177">
        <f t="shared" si="31"/>
        <v>1.7391304347826086</v>
      </c>
      <c r="R95" s="145">
        <f t="shared" si="32"/>
        <v>10</v>
      </c>
      <c r="S95" s="145"/>
      <c r="T95" s="145"/>
      <c r="U95" s="155">
        <f t="shared" si="25"/>
        <v>0</v>
      </c>
      <c r="V95" s="156">
        <f t="shared" si="33"/>
        <v>0</v>
      </c>
      <c r="W95" s="157">
        <f t="shared" si="34"/>
        <v>10</v>
      </c>
      <c r="X95" s="157">
        <f t="shared" si="35"/>
        <v>10</v>
      </c>
      <c r="Y95" s="158">
        <f t="shared" si="26"/>
        <v>22343.745959010004</v>
      </c>
      <c r="Z95" s="159">
        <f t="shared" si="23"/>
        <v>0.38432798133999563</v>
      </c>
      <c r="AA95" s="159">
        <f t="shared" si="24"/>
        <v>0.61567201866000432</v>
      </c>
      <c r="AB95" s="159">
        <f>IFERROR(#REF!/H95,0)</f>
        <v>0</v>
      </c>
      <c r="AC95" s="145">
        <f t="shared" si="36"/>
        <v>8587.3267799999994</v>
      </c>
      <c r="AD95" s="145">
        <f t="shared" si="37"/>
        <v>13756.419179010003</v>
      </c>
      <c r="AE95" s="145">
        <f t="shared" si="38"/>
        <v>0</v>
      </c>
      <c r="AF95" s="145">
        <f t="shared" si="39"/>
        <v>0</v>
      </c>
      <c r="AG95" s="185"/>
    </row>
    <row r="96" spans="1:33" s="122" customFormat="1" x14ac:dyDescent="0.25">
      <c r="A96" s="116">
        <v>92</v>
      </c>
      <c r="B96" s="117" t="s">
        <v>167</v>
      </c>
      <c r="C96" s="115" t="s">
        <v>172</v>
      </c>
      <c r="D96" s="115" t="s">
        <v>1319</v>
      </c>
      <c r="E96" s="112">
        <v>10312866.844738098</v>
      </c>
      <c r="F96" s="112">
        <v>5208114.817499999</v>
      </c>
      <c r="G96" s="112">
        <v>5282101.5554999998</v>
      </c>
      <c r="H96" s="154">
        <f t="shared" si="27"/>
        <v>10490216.373</v>
      </c>
      <c r="I96" s="145">
        <v>0</v>
      </c>
      <c r="J96" s="24">
        <f t="shared" si="28"/>
        <v>1.017196918270344</v>
      </c>
      <c r="K96" s="145">
        <f t="shared" si="29"/>
        <v>62941.298237999996</v>
      </c>
      <c r="L96" s="112">
        <v>25</v>
      </c>
      <c r="M96" s="112">
        <v>21</v>
      </c>
      <c r="N96" s="112">
        <v>10</v>
      </c>
      <c r="O96" s="112">
        <v>10</v>
      </c>
      <c r="P96" s="177">
        <f t="shared" si="30"/>
        <v>0</v>
      </c>
      <c r="Q96" s="177">
        <f t="shared" si="31"/>
        <v>0</v>
      </c>
      <c r="R96" s="145">
        <f t="shared" si="32"/>
        <v>0</v>
      </c>
      <c r="S96" s="145"/>
      <c r="T96" s="145"/>
      <c r="U96" s="155">
        <f t="shared" si="25"/>
        <v>0</v>
      </c>
      <c r="V96" s="156">
        <f t="shared" si="33"/>
        <v>0</v>
      </c>
      <c r="W96" s="157">
        <f t="shared" si="34"/>
        <v>0</v>
      </c>
      <c r="X96" s="157">
        <f t="shared" si="35"/>
        <v>20</v>
      </c>
      <c r="Y96" s="158">
        <f t="shared" si="26"/>
        <v>50353.0385904</v>
      </c>
      <c r="Z96" s="159">
        <f t="shared" si="23"/>
        <v>0.49647353613265638</v>
      </c>
      <c r="AA96" s="159">
        <f t="shared" si="24"/>
        <v>0.50352646386734357</v>
      </c>
      <c r="AB96" s="159">
        <f>IFERROR(#REF!/H96,0)</f>
        <v>0</v>
      </c>
      <c r="AC96" s="145">
        <f t="shared" si="36"/>
        <v>24998.951123999996</v>
      </c>
      <c r="AD96" s="145">
        <f t="shared" si="37"/>
        <v>25354.0874664</v>
      </c>
      <c r="AE96" s="145">
        <f t="shared" si="38"/>
        <v>0</v>
      </c>
      <c r="AF96" s="145">
        <f t="shared" si="39"/>
        <v>0</v>
      </c>
      <c r="AG96" s="185"/>
    </row>
    <row r="97" spans="1:33" s="122" customFormat="1" x14ac:dyDescent="0.25">
      <c r="A97" s="116">
        <v>93</v>
      </c>
      <c r="B97" s="117" t="s">
        <v>100</v>
      </c>
      <c r="C97" s="115" t="s">
        <v>90</v>
      </c>
      <c r="D97" s="115" t="s">
        <v>90</v>
      </c>
      <c r="E97" s="112">
        <v>2727402.5171857141</v>
      </c>
      <c r="F97" s="112">
        <v>1039823.0750000001</v>
      </c>
      <c r="G97" s="112">
        <v>1164113.1144999999</v>
      </c>
      <c r="H97" s="154">
        <f t="shared" si="27"/>
        <v>2203936.1894999999</v>
      </c>
      <c r="I97" s="145">
        <v>0</v>
      </c>
      <c r="J97" s="24">
        <f t="shared" si="28"/>
        <v>0.80807148032338993</v>
      </c>
      <c r="K97" s="145">
        <f t="shared" si="29"/>
        <v>6611.8085684999996</v>
      </c>
      <c r="L97" s="112">
        <v>2</v>
      </c>
      <c r="M97" s="112">
        <v>4</v>
      </c>
      <c r="N97" s="112">
        <v>4</v>
      </c>
      <c r="O97" s="112">
        <v>7</v>
      </c>
      <c r="P97" s="177">
        <f t="shared" si="30"/>
        <v>2</v>
      </c>
      <c r="Q97" s="177">
        <f t="shared" si="31"/>
        <v>1.75</v>
      </c>
      <c r="R97" s="145">
        <f t="shared" si="32"/>
        <v>10</v>
      </c>
      <c r="S97" s="145"/>
      <c r="T97" s="145"/>
      <c r="U97" s="155">
        <f t="shared" si="25"/>
        <v>0</v>
      </c>
      <c r="V97" s="156">
        <f t="shared" si="33"/>
        <v>0</v>
      </c>
      <c r="W97" s="157">
        <f t="shared" si="34"/>
        <v>10</v>
      </c>
      <c r="X97" s="157">
        <f t="shared" si="35"/>
        <v>10</v>
      </c>
      <c r="Y97" s="158">
        <f t="shared" si="26"/>
        <v>5950.6277116499996</v>
      </c>
      <c r="Z97" s="159">
        <f t="shared" si="23"/>
        <v>0.47180271368741467</v>
      </c>
      <c r="AA97" s="159">
        <f t="shared" si="24"/>
        <v>0.52819728631258545</v>
      </c>
      <c r="AB97" s="159">
        <f>IFERROR(#REF!/H97,0)</f>
        <v>0</v>
      </c>
      <c r="AC97" s="145">
        <f t="shared" si="36"/>
        <v>2807.5223025000005</v>
      </c>
      <c r="AD97" s="145">
        <f t="shared" si="37"/>
        <v>3143.10540915</v>
      </c>
      <c r="AE97" s="145">
        <f t="shared" si="38"/>
        <v>0</v>
      </c>
      <c r="AF97" s="145">
        <f t="shared" si="39"/>
        <v>0</v>
      </c>
      <c r="AG97" s="185"/>
    </row>
    <row r="98" spans="1:33" s="122" customFormat="1" x14ac:dyDescent="0.25">
      <c r="A98" s="113">
        <v>94</v>
      </c>
      <c r="B98" s="117" t="s">
        <v>1328</v>
      </c>
      <c r="C98" s="115" t="s">
        <v>90</v>
      </c>
      <c r="D98" s="115" t="s">
        <v>96</v>
      </c>
      <c r="E98" s="112">
        <v>6775059.4441380957</v>
      </c>
      <c r="F98" s="112">
        <v>2727682.2</v>
      </c>
      <c r="G98" s="112">
        <v>4120208.5946999998</v>
      </c>
      <c r="H98" s="154">
        <f t="shared" si="27"/>
        <v>6847890.7947000004</v>
      </c>
      <c r="I98" s="145">
        <v>0</v>
      </c>
      <c r="J98" s="24">
        <f t="shared" si="28"/>
        <v>1.0107499205228259</v>
      </c>
      <c r="K98" s="145">
        <f t="shared" si="29"/>
        <v>41087.344768200004</v>
      </c>
      <c r="L98" s="112">
        <v>11</v>
      </c>
      <c r="M98" s="112">
        <v>7</v>
      </c>
      <c r="N98" s="112">
        <v>35</v>
      </c>
      <c r="O98" s="112">
        <v>35</v>
      </c>
      <c r="P98" s="177">
        <f t="shared" si="30"/>
        <v>3.1818181818181817</v>
      </c>
      <c r="Q98" s="177">
        <f t="shared" si="31"/>
        <v>5</v>
      </c>
      <c r="R98" s="145">
        <f t="shared" si="32"/>
        <v>10</v>
      </c>
      <c r="S98" s="145"/>
      <c r="T98" s="145"/>
      <c r="U98" s="155">
        <f t="shared" si="25"/>
        <v>0</v>
      </c>
      <c r="V98" s="156">
        <f t="shared" si="33"/>
        <v>0</v>
      </c>
      <c r="W98" s="157">
        <f t="shared" si="34"/>
        <v>10</v>
      </c>
      <c r="X98" s="157">
        <f t="shared" si="35"/>
        <v>10</v>
      </c>
      <c r="Y98" s="158">
        <f t="shared" si="26"/>
        <v>36978.610291380006</v>
      </c>
      <c r="Z98" s="159">
        <f t="shared" si="23"/>
        <v>0.39832443036491172</v>
      </c>
      <c r="AA98" s="159">
        <f t="shared" si="24"/>
        <v>0.60167556963508828</v>
      </c>
      <c r="AB98" s="159">
        <f>IFERROR(#REF!/H98,0)</f>
        <v>0</v>
      </c>
      <c r="AC98" s="145">
        <f t="shared" si="36"/>
        <v>14729.483880000003</v>
      </c>
      <c r="AD98" s="145">
        <f t="shared" si="37"/>
        <v>22249.126411380003</v>
      </c>
      <c r="AE98" s="145">
        <f t="shared" si="38"/>
        <v>0</v>
      </c>
      <c r="AF98" s="145">
        <f t="shared" si="39"/>
        <v>0</v>
      </c>
      <c r="AG98" s="185"/>
    </row>
    <row r="99" spans="1:33" s="122" customFormat="1" x14ac:dyDescent="0.25">
      <c r="A99" s="116">
        <v>95</v>
      </c>
      <c r="B99" s="117" t="s">
        <v>98</v>
      </c>
      <c r="C99" s="115" t="s">
        <v>90</v>
      </c>
      <c r="D99" s="115" t="s">
        <v>91</v>
      </c>
      <c r="E99" s="112">
        <v>6619536.7519714283</v>
      </c>
      <c r="F99" s="112">
        <v>4375087.442499999</v>
      </c>
      <c r="G99" s="112">
        <v>3316312.2303000004</v>
      </c>
      <c r="H99" s="154">
        <f t="shared" si="27"/>
        <v>7691399.6727999989</v>
      </c>
      <c r="I99" s="145">
        <v>1005667.5533088548</v>
      </c>
      <c r="J99" s="24">
        <f t="shared" si="28"/>
        <v>1.1619241588936491</v>
      </c>
      <c r="K99" s="145">
        <f t="shared" si="29"/>
        <v>46148.398036799997</v>
      </c>
      <c r="L99" s="112">
        <v>4</v>
      </c>
      <c r="M99" s="112">
        <v>1</v>
      </c>
      <c r="N99" s="112">
        <v>2</v>
      </c>
      <c r="O99" s="112">
        <v>0</v>
      </c>
      <c r="P99" s="177">
        <f t="shared" si="30"/>
        <v>0</v>
      </c>
      <c r="Q99" s="177">
        <f t="shared" si="31"/>
        <v>0</v>
      </c>
      <c r="R99" s="145">
        <f t="shared" si="32"/>
        <v>0</v>
      </c>
      <c r="S99" s="145"/>
      <c r="T99" s="145"/>
      <c r="U99" s="155">
        <f t="shared" si="25"/>
        <v>0</v>
      </c>
      <c r="V99" s="156">
        <f t="shared" si="33"/>
        <v>0</v>
      </c>
      <c r="W99" s="157">
        <f t="shared" si="34"/>
        <v>0</v>
      </c>
      <c r="X99" s="157">
        <f t="shared" si="35"/>
        <v>20</v>
      </c>
      <c r="Y99" s="158">
        <f t="shared" si="26"/>
        <v>36918.718429439999</v>
      </c>
      <c r="Z99" s="159">
        <f t="shared" si="23"/>
        <v>0.56882851348528085</v>
      </c>
      <c r="AA99" s="159">
        <f t="shared" si="24"/>
        <v>0.4311714865147192</v>
      </c>
      <c r="AB99" s="159">
        <f>IFERROR(#REF!/H99,0)</f>
        <v>0</v>
      </c>
      <c r="AC99" s="145">
        <f t="shared" si="36"/>
        <v>21000.419723999996</v>
      </c>
      <c r="AD99" s="145">
        <f t="shared" si="37"/>
        <v>15918.298705440004</v>
      </c>
      <c r="AE99" s="145">
        <f t="shared" si="38"/>
        <v>0</v>
      </c>
      <c r="AF99" s="145">
        <f t="shared" si="39"/>
        <v>0</v>
      </c>
      <c r="AG99" s="185"/>
    </row>
    <row r="100" spans="1:33" s="122" customFormat="1" x14ac:dyDescent="0.25">
      <c r="A100" s="116">
        <v>96</v>
      </c>
      <c r="B100" s="117" t="s">
        <v>103</v>
      </c>
      <c r="C100" s="115" t="s">
        <v>90</v>
      </c>
      <c r="D100" s="115" t="s">
        <v>96</v>
      </c>
      <c r="E100" s="112">
        <v>8065317.3587190462</v>
      </c>
      <c r="F100" s="112">
        <v>3713791.3250000007</v>
      </c>
      <c r="G100" s="112">
        <v>4295105.7818999989</v>
      </c>
      <c r="H100" s="154">
        <f t="shared" si="27"/>
        <v>8008897.1068999991</v>
      </c>
      <c r="I100" s="145">
        <v>0</v>
      </c>
      <c r="J100" s="24">
        <f t="shared" si="28"/>
        <v>0.99300458378639578</v>
      </c>
      <c r="K100" s="145">
        <f t="shared" si="29"/>
        <v>44048.934087950001</v>
      </c>
      <c r="L100" s="112">
        <v>14</v>
      </c>
      <c r="M100" s="112">
        <v>7</v>
      </c>
      <c r="N100" s="112">
        <v>50</v>
      </c>
      <c r="O100" s="112">
        <v>30</v>
      </c>
      <c r="P100" s="177">
        <f t="shared" si="30"/>
        <v>3.5714285714285716</v>
      </c>
      <c r="Q100" s="177">
        <f t="shared" si="31"/>
        <v>4.2857142857142856</v>
      </c>
      <c r="R100" s="145">
        <f t="shared" si="32"/>
        <v>10</v>
      </c>
      <c r="S100" s="145"/>
      <c r="T100" s="145"/>
      <c r="U100" s="155">
        <f t="shared" ref="U100:U119" si="40">IFERROR(T100/S100,0)</f>
        <v>0</v>
      </c>
      <c r="V100" s="156">
        <f t="shared" si="33"/>
        <v>0</v>
      </c>
      <c r="W100" s="157">
        <f t="shared" si="34"/>
        <v>10</v>
      </c>
      <c r="X100" s="157">
        <f t="shared" si="35"/>
        <v>10</v>
      </c>
      <c r="Y100" s="158">
        <f t="shared" ref="Y100:Y119" si="41">(K100-(K100*X100%))</f>
        <v>39644.040679155005</v>
      </c>
      <c r="Z100" s="159">
        <f t="shared" ref="Z100:Z119" si="42">F100/H100</f>
        <v>0.4637082079379462</v>
      </c>
      <c r="AA100" s="159">
        <f t="shared" ref="AA100:AA119" si="43">G100/H100</f>
        <v>0.5362917920620538</v>
      </c>
      <c r="AB100" s="159">
        <f>IFERROR(#REF!/H100,0)</f>
        <v>0</v>
      </c>
      <c r="AC100" s="145">
        <f t="shared" si="36"/>
        <v>18383.267058750007</v>
      </c>
      <c r="AD100" s="145">
        <f t="shared" si="37"/>
        <v>21260.773620404998</v>
      </c>
      <c r="AE100" s="145">
        <f t="shared" si="38"/>
        <v>0</v>
      </c>
      <c r="AF100" s="145">
        <f t="shared" si="39"/>
        <v>0</v>
      </c>
      <c r="AG100" s="185"/>
    </row>
    <row r="101" spans="1:33" s="122" customFormat="1" x14ac:dyDescent="0.25">
      <c r="A101" s="113">
        <v>97</v>
      </c>
      <c r="B101" s="117" t="s">
        <v>1336</v>
      </c>
      <c r="C101" s="115" t="s">
        <v>90</v>
      </c>
      <c r="D101" s="115" t="s">
        <v>96</v>
      </c>
      <c r="E101" s="112">
        <v>10284329.52505238</v>
      </c>
      <c r="F101" s="112">
        <v>3326712.0399999996</v>
      </c>
      <c r="G101" s="112">
        <v>4927607.5361000011</v>
      </c>
      <c r="H101" s="154">
        <f t="shared" si="27"/>
        <v>8254319.5761000011</v>
      </c>
      <c r="I101" s="145">
        <v>0</v>
      </c>
      <c r="J101" s="24">
        <f t="shared" si="28"/>
        <v>0.80261134729227379</v>
      </c>
      <c r="K101" s="145">
        <f t="shared" si="29"/>
        <v>24762.958728300004</v>
      </c>
      <c r="L101" s="112">
        <v>23</v>
      </c>
      <c r="M101" s="112">
        <v>12</v>
      </c>
      <c r="N101" s="112">
        <v>26</v>
      </c>
      <c r="O101" s="112">
        <v>30</v>
      </c>
      <c r="P101" s="177">
        <f t="shared" si="30"/>
        <v>1.1304347826086956</v>
      </c>
      <c r="Q101" s="177">
        <f t="shared" si="31"/>
        <v>2.5</v>
      </c>
      <c r="R101" s="145">
        <f t="shared" si="32"/>
        <v>10</v>
      </c>
      <c r="S101" s="145"/>
      <c r="T101" s="145"/>
      <c r="U101" s="155">
        <f t="shared" si="40"/>
        <v>0</v>
      </c>
      <c r="V101" s="156">
        <f t="shared" si="33"/>
        <v>0</v>
      </c>
      <c r="W101" s="157">
        <f t="shared" si="34"/>
        <v>10</v>
      </c>
      <c r="X101" s="157">
        <f t="shared" si="35"/>
        <v>10</v>
      </c>
      <c r="Y101" s="158">
        <f t="shared" si="41"/>
        <v>22286.662855470004</v>
      </c>
      <c r="Z101" s="159">
        <f t="shared" si="42"/>
        <v>0.40302680424832832</v>
      </c>
      <c r="AA101" s="159">
        <f t="shared" si="43"/>
        <v>0.59697319575167163</v>
      </c>
      <c r="AB101" s="159">
        <f>IFERROR(#REF!/H101,0)</f>
        <v>0</v>
      </c>
      <c r="AC101" s="145">
        <f t="shared" si="36"/>
        <v>8982.1225079999986</v>
      </c>
      <c r="AD101" s="145">
        <f t="shared" si="37"/>
        <v>13304.540347470003</v>
      </c>
      <c r="AE101" s="145">
        <f t="shared" si="38"/>
        <v>0</v>
      </c>
      <c r="AF101" s="145">
        <f t="shared" si="39"/>
        <v>0</v>
      </c>
      <c r="AG101" s="185"/>
    </row>
    <row r="102" spans="1:33" s="122" customFormat="1" x14ac:dyDescent="0.25">
      <c r="A102" s="116">
        <v>98</v>
      </c>
      <c r="B102" s="117" t="s">
        <v>1305</v>
      </c>
      <c r="C102" s="115" t="s">
        <v>90</v>
      </c>
      <c r="D102" s="115" t="s">
        <v>90</v>
      </c>
      <c r="E102" s="112">
        <v>15726232.765871428</v>
      </c>
      <c r="F102" s="112">
        <v>5802931.1500000004</v>
      </c>
      <c r="G102" s="112">
        <v>10096172.551900005</v>
      </c>
      <c r="H102" s="154">
        <f t="shared" si="27"/>
        <v>15899103.701900005</v>
      </c>
      <c r="I102" s="145">
        <v>0</v>
      </c>
      <c r="J102" s="24">
        <f t="shared" si="28"/>
        <v>1.0109925204975814</v>
      </c>
      <c r="K102" s="145">
        <f t="shared" si="29"/>
        <v>95394.622211400041</v>
      </c>
      <c r="L102" s="112">
        <v>32</v>
      </c>
      <c r="M102" s="112">
        <v>19</v>
      </c>
      <c r="N102" s="112">
        <v>12</v>
      </c>
      <c r="O102" s="112">
        <v>33</v>
      </c>
      <c r="P102" s="177">
        <f t="shared" si="30"/>
        <v>0</v>
      </c>
      <c r="Q102" s="177">
        <f t="shared" si="31"/>
        <v>1.736842105263158</v>
      </c>
      <c r="R102" s="145">
        <f t="shared" si="32"/>
        <v>5</v>
      </c>
      <c r="S102" s="145"/>
      <c r="T102" s="145"/>
      <c r="U102" s="155">
        <f t="shared" si="40"/>
        <v>0</v>
      </c>
      <c r="V102" s="156">
        <f t="shared" si="33"/>
        <v>0</v>
      </c>
      <c r="W102" s="157">
        <f t="shared" si="34"/>
        <v>5</v>
      </c>
      <c r="X102" s="157">
        <f t="shared" si="35"/>
        <v>15</v>
      </c>
      <c r="Y102" s="158">
        <f t="shared" si="41"/>
        <v>81085.428879690036</v>
      </c>
      <c r="Z102" s="159">
        <f t="shared" si="42"/>
        <v>0.3649847978101135</v>
      </c>
      <c r="AA102" s="159">
        <f t="shared" si="43"/>
        <v>0.6350152021898865</v>
      </c>
      <c r="AB102" s="159">
        <f>IFERROR(#REF!/H102,0)</f>
        <v>0</v>
      </c>
      <c r="AC102" s="145">
        <f t="shared" si="36"/>
        <v>29594.948865000006</v>
      </c>
      <c r="AD102" s="145">
        <f t="shared" si="37"/>
        <v>51490.480014690031</v>
      </c>
      <c r="AE102" s="145">
        <f t="shared" si="38"/>
        <v>0</v>
      </c>
      <c r="AF102" s="145">
        <f t="shared" si="39"/>
        <v>0</v>
      </c>
      <c r="AG102" s="185"/>
    </row>
    <row r="103" spans="1:33" s="122" customFormat="1" x14ac:dyDescent="0.25">
      <c r="A103" s="116">
        <v>99</v>
      </c>
      <c r="B103" s="117" t="s">
        <v>95</v>
      </c>
      <c r="C103" s="115" t="s">
        <v>90</v>
      </c>
      <c r="D103" s="115" t="s">
        <v>96</v>
      </c>
      <c r="E103" s="112">
        <v>9805114.750628572</v>
      </c>
      <c r="F103" s="112">
        <v>3075529.6500000004</v>
      </c>
      <c r="G103" s="112">
        <v>4800619.4044000003</v>
      </c>
      <c r="H103" s="154">
        <f t="shared" si="27"/>
        <v>7876149.0544000007</v>
      </c>
      <c r="I103" s="145">
        <v>0</v>
      </c>
      <c r="J103" s="24">
        <f t="shared" si="28"/>
        <v>0.80326944199149608</v>
      </c>
      <c r="K103" s="145">
        <f t="shared" si="29"/>
        <v>23628.447163200002</v>
      </c>
      <c r="L103" s="112">
        <v>19</v>
      </c>
      <c r="M103" s="112">
        <v>17</v>
      </c>
      <c r="N103" s="112">
        <v>27</v>
      </c>
      <c r="O103" s="112">
        <v>54</v>
      </c>
      <c r="P103" s="177">
        <f t="shared" si="30"/>
        <v>1.4210526315789473</v>
      </c>
      <c r="Q103" s="177">
        <f t="shared" si="31"/>
        <v>3.1764705882352939</v>
      </c>
      <c r="R103" s="145">
        <f t="shared" si="32"/>
        <v>10</v>
      </c>
      <c r="S103" s="145"/>
      <c r="T103" s="145"/>
      <c r="U103" s="155">
        <f t="shared" si="40"/>
        <v>0</v>
      </c>
      <c r="V103" s="156">
        <f t="shared" si="33"/>
        <v>0</v>
      </c>
      <c r="W103" s="157">
        <f t="shared" si="34"/>
        <v>10</v>
      </c>
      <c r="X103" s="157">
        <f t="shared" si="35"/>
        <v>10</v>
      </c>
      <c r="Y103" s="158">
        <f t="shared" si="41"/>
        <v>21265.602446880002</v>
      </c>
      <c r="Z103" s="159">
        <f t="shared" si="42"/>
        <v>0.39048647108600104</v>
      </c>
      <c r="AA103" s="159">
        <f t="shared" si="43"/>
        <v>0.6095135289139989</v>
      </c>
      <c r="AB103" s="159">
        <f>IFERROR(#REF!/H103,0)</f>
        <v>0</v>
      </c>
      <c r="AC103" s="145">
        <f t="shared" si="36"/>
        <v>8303.9300550000007</v>
      </c>
      <c r="AD103" s="145">
        <f t="shared" si="37"/>
        <v>12961.67239188</v>
      </c>
      <c r="AE103" s="145">
        <f t="shared" si="38"/>
        <v>0</v>
      </c>
      <c r="AF103" s="145">
        <f t="shared" si="39"/>
        <v>0</v>
      </c>
      <c r="AG103" s="185"/>
    </row>
    <row r="104" spans="1:33" s="122" customFormat="1" x14ac:dyDescent="0.25">
      <c r="A104" s="113">
        <v>100</v>
      </c>
      <c r="B104" s="117" t="s">
        <v>99</v>
      </c>
      <c r="C104" s="115" t="s">
        <v>90</v>
      </c>
      <c r="D104" s="115" t="s">
        <v>90</v>
      </c>
      <c r="E104" s="112">
        <v>8818449.2007333338</v>
      </c>
      <c r="F104" s="112">
        <v>3631776.8</v>
      </c>
      <c r="G104" s="112">
        <v>3458214.2878999999</v>
      </c>
      <c r="H104" s="154">
        <f t="shared" si="27"/>
        <v>7089991.0878999997</v>
      </c>
      <c r="I104" s="145">
        <v>0</v>
      </c>
      <c r="J104" s="24">
        <f t="shared" si="28"/>
        <v>0.80399522937779155</v>
      </c>
      <c r="K104" s="145">
        <f t="shared" si="29"/>
        <v>21269.973263699998</v>
      </c>
      <c r="L104" s="112">
        <v>13</v>
      </c>
      <c r="M104" s="112">
        <v>10</v>
      </c>
      <c r="N104" s="112">
        <v>10</v>
      </c>
      <c r="O104" s="112">
        <v>15</v>
      </c>
      <c r="P104" s="177">
        <f t="shared" si="30"/>
        <v>0</v>
      </c>
      <c r="Q104" s="177">
        <f t="shared" si="31"/>
        <v>1.5</v>
      </c>
      <c r="R104" s="145">
        <f t="shared" si="32"/>
        <v>5</v>
      </c>
      <c r="S104" s="145"/>
      <c r="T104" s="145"/>
      <c r="U104" s="155">
        <f t="shared" si="40"/>
        <v>0</v>
      </c>
      <c r="V104" s="156">
        <f t="shared" si="33"/>
        <v>0</v>
      </c>
      <c r="W104" s="157">
        <f t="shared" si="34"/>
        <v>5</v>
      </c>
      <c r="X104" s="157">
        <f t="shared" si="35"/>
        <v>15</v>
      </c>
      <c r="Y104" s="158">
        <f t="shared" si="41"/>
        <v>18079.477274145</v>
      </c>
      <c r="Z104" s="159">
        <f t="shared" si="42"/>
        <v>0.51223996687359785</v>
      </c>
      <c r="AA104" s="159">
        <f t="shared" si="43"/>
        <v>0.48776003312640215</v>
      </c>
      <c r="AB104" s="159">
        <f>IFERROR(#REF!/H104,0)</f>
        <v>0</v>
      </c>
      <c r="AC104" s="145">
        <f t="shared" si="36"/>
        <v>9261.0308399999994</v>
      </c>
      <c r="AD104" s="145">
        <f t="shared" si="37"/>
        <v>8818.4464341450002</v>
      </c>
      <c r="AE104" s="145">
        <f t="shared" si="38"/>
        <v>0</v>
      </c>
      <c r="AF104" s="145">
        <f t="shared" si="39"/>
        <v>0</v>
      </c>
      <c r="AG104" s="185"/>
    </row>
    <row r="105" spans="1:33" s="122" customFormat="1" x14ac:dyDescent="0.25">
      <c r="A105" s="116">
        <v>101</v>
      </c>
      <c r="B105" s="117" t="s">
        <v>89</v>
      </c>
      <c r="C105" s="115" t="s">
        <v>90</v>
      </c>
      <c r="D105" s="115" t="s">
        <v>91</v>
      </c>
      <c r="E105" s="112">
        <v>11278836.854257144</v>
      </c>
      <c r="F105" s="112">
        <v>4935856.8699999982</v>
      </c>
      <c r="G105" s="112">
        <v>6473268.2564999992</v>
      </c>
      <c r="H105" s="154">
        <f t="shared" si="27"/>
        <v>11409125.126499997</v>
      </c>
      <c r="I105" s="145">
        <v>0</v>
      </c>
      <c r="J105" s="24">
        <f t="shared" si="28"/>
        <v>1.011551569893812</v>
      </c>
      <c r="K105" s="145">
        <f t="shared" si="29"/>
        <v>68454.750758999988</v>
      </c>
      <c r="L105" s="112">
        <v>17</v>
      </c>
      <c r="M105" s="112">
        <v>9</v>
      </c>
      <c r="N105" s="112">
        <v>5</v>
      </c>
      <c r="O105" s="112">
        <v>8</v>
      </c>
      <c r="P105" s="177">
        <f t="shared" si="30"/>
        <v>0</v>
      </c>
      <c r="Q105" s="177">
        <f t="shared" si="31"/>
        <v>0.88888888888888884</v>
      </c>
      <c r="R105" s="145">
        <f t="shared" si="32"/>
        <v>4.4444444444444446</v>
      </c>
      <c r="S105" s="145"/>
      <c r="T105" s="145"/>
      <c r="U105" s="155">
        <f t="shared" si="40"/>
        <v>0</v>
      </c>
      <c r="V105" s="156">
        <f t="shared" si="33"/>
        <v>0</v>
      </c>
      <c r="W105" s="157">
        <f t="shared" si="34"/>
        <v>4.4444444444444446</v>
      </c>
      <c r="X105" s="157">
        <f t="shared" si="35"/>
        <v>15.555555555555555</v>
      </c>
      <c r="Y105" s="158">
        <f t="shared" si="41"/>
        <v>57806.233974266652</v>
      </c>
      <c r="Z105" s="159">
        <f t="shared" si="42"/>
        <v>0.43262360744343786</v>
      </c>
      <c r="AA105" s="159">
        <f t="shared" si="43"/>
        <v>0.56737639255656214</v>
      </c>
      <c r="AB105" s="159">
        <f>IFERROR(#REF!/H105,0)</f>
        <v>0</v>
      </c>
      <c r="AC105" s="145">
        <f t="shared" si="36"/>
        <v>25008.341474666657</v>
      </c>
      <c r="AD105" s="145">
        <f t="shared" si="37"/>
        <v>32797.892499599991</v>
      </c>
      <c r="AE105" s="145">
        <f t="shared" si="38"/>
        <v>0</v>
      </c>
      <c r="AF105" s="145">
        <f t="shared" si="39"/>
        <v>0</v>
      </c>
      <c r="AG105" s="185"/>
    </row>
    <row r="106" spans="1:33" s="122" customFormat="1" x14ac:dyDescent="0.25">
      <c r="A106" s="116">
        <v>102</v>
      </c>
      <c r="B106" s="117" t="s">
        <v>171</v>
      </c>
      <c r="C106" s="115" t="s">
        <v>90</v>
      </c>
      <c r="D106" s="115" t="s">
        <v>1318</v>
      </c>
      <c r="E106" s="112">
        <v>8992930.6358666644</v>
      </c>
      <c r="F106" s="112">
        <v>3708638.4750000001</v>
      </c>
      <c r="G106" s="112">
        <v>5416934.8312000008</v>
      </c>
      <c r="H106" s="154">
        <f t="shared" si="27"/>
        <v>9125573.3062000014</v>
      </c>
      <c r="I106" s="145">
        <v>0</v>
      </c>
      <c r="J106" s="24">
        <f t="shared" si="28"/>
        <v>1.0147496601168384</v>
      </c>
      <c r="K106" s="145">
        <f t="shared" si="29"/>
        <v>54753.439837200007</v>
      </c>
      <c r="L106" s="112">
        <v>20</v>
      </c>
      <c r="M106" s="112">
        <v>11</v>
      </c>
      <c r="N106" s="112">
        <v>24</v>
      </c>
      <c r="O106" s="112">
        <v>20</v>
      </c>
      <c r="P106" s="177">
        <f t="shared" si="30"/>
        <v>1.2</v>
      </c>
      <c r="Q106" s="177">
        <f t="shared" si="31"/>
        <v>1.8181818181818181</v>
      </c>
      <c r="R106" s="145">
        <f t="shared" si="32"/>
        <v>10</v>
      </c>
      <c r="S106" s="145"/>
      <c r="T106" s="145"/>
      <c r="U106" s="155">
        <f t="shared" si="40"/>
        <v>0</v>
      </c>
      <c r="V106" s="156">
        <f t="shared" si="33"/>
        <v>0</v>
      </c>
      <c r="W106" s="157">
        <f t="shared" si="34"/>
        <v>10</v>
      </c>
      <c r="X106" s="157">
        <f t="shared" si="35"/>
        <v>10</v>
      </c>
      <c r="Y106" s="158">
        <f t="shared" si="41"/>
        <v>49278.095853480008</v>
      </c>
      <c r="Z106" s="159">
        <f t="shared" si="42"/>
        <v>0.40640060087844737</v>
      </c>
      <c r="AA106" s="159">
        <f t="shared" si="43"/>
        <v>0.59359939912155257</v>
      </c>
      <c r="AB106" s="159">
        <f>IFERROR(#REF!/H106,0)</f>
        <v>0</v>
      </c>
      <c r="AC106" s="145">
        <f t="shared" si="36"/>
        <v>20026.647765000002</v>
      </c>
      <c r="AD106" s="145">
        <f t="shared" si="37"/>
        <v>29251.448088480003</v>
      </c>
      <c r="AE106" s="145">
        <f t="shared" si="38"/>
        <v>0</v>
      </c>
      <c r="AF106" s="145">
        <f t="shared" si="39"/>
        <v>0</v>
      </c>
      <c r="AG106" s="185"/>
    </row>
    <row r="107" spans="1:33" s="122" customFormat="1" x14ac:dyDescent="0.25">
      <c r="A107" s="113">
        <v>103</v>
      </c>
      <c r="B107" s="117" t="s">
        <v>92</v>
      </c>
      <c r="C107" s="115" t="s">
        <v>90</v>
      </c>
      <c r="D107" s="115" t="s">
        <v>91</v>
      </c>
      <c r="E107" s="112">
        <v>9072084.4556904752</v>
      </c>
      <c r="F107" s="112">
        <v>3455597.4499999997</v>
      </c>
      <c r="G107" s="112">
        <v>6137948.7696999982</v>
      </c>
      <c r="H107" s="154">
        <f t="shared" si="27"/>
        <v>9593546.2196999975</v>
      </c>
      <c r="I107" s="145">
        <v>0</v>
      </c>
      <c r="J107" s="24">
        <f t="shared" si="28"/>
        <v>1.0574798180678791</v>
      </c>
      <c r="K107" s="145">
        <f t="shared" si="29"/>
        <v>57561.277318199987</v>
      </c>
      <c r="L107" s="112">
        <v>19</v>
      </c>
      <c r="M107" s="112">
        <v>8</v>
      </c>
      <c r="N107" s="112">
        <v>23</v>
      </c>
      <c r="O107" s="112">
        <v>18</v>
      </c>
      <c r="P107" s="177">
        <f t="shared" si="30"/>
        <v>1.2105263157894737</v>
      </c>
      <c r="Q107" s="177">
        <f t="shared" si="31"/>
        <v>2.25</v>
      </c>
      <c r="R107" s="145">
        <f t="shared" si="32"/>
        <v>10</v>
      </c>
      <c r="S107" s="145"/>
      <c r="T107" s="145"/>
      <c r="U107" s="155">
        <f t="shared" si="40"/>
        <v>0</v>
      </c>
      <c r="V107" s="156">
        <f t="shared" si="33"/>
        <v>0</v>
      </c>
      <c r="W107" s="157">
        <f t="shared" si="34"/>
        <v>10</v>
      </c>
      <c r="X107" s="157">
        <f t="shared" si="35"/>
        <v>10</v>
      </c>
      <c r="Y107" s="158">
        <f t="shared" si="41"/>
        <v>51805.149586379986</v>
      </c>
      <c r="Z107" s="159">
        <f t="shared" si="42"/>
        <v>0.360200219070614</v>
      </c>
      <c r="AA107" s="159">
        <f t="shared" si="43"/>
        <v>0.63979978092938605</v>
      </c>
      <c r="AB107" s="159">
        <f>IFERROR(#REF!/H107,0)</f>
        <v>0</v>
      </c>
      <c r="AC107" s="145">
        <f t="shared" si="36"/>
        <v>18660.22623</v>
      </c>
      <c r="AD107" s="145">
        <f t="shared" si="37"/>
        <v>33144.923356379986</v>
      </c>
      <c r="AE107" s="145">
        <f t="shared" si="38"/>
        <v>0</v>
      </c>
      <c r="AF107" s="145">
        <f t="shared" si="39"/>
        <v>0</v>
      </c>
      <c r="AG107" s="185"/>
    </row>
    <row r="108" spans="1:33" s="122" customFormat="1" x14ac:dyDescent="0.25">
      <c r="A108" s="116">
        <v>104</v>
      </c>
      <c r="B108" s="117" t="s">
        <v>104</v>
      </c>
      <c r="C108" s="115" t="s">
        <v>90</v>
      </c>
      <c r="D108" s="115" t="s">
        <v>1318</v>
      </c>
      <c r="E108" s="112">
        <v>21362279.266319051</v>
      </c>
      <c r="F108" s="112">
        <v>10192136.800000001</v>
      </c>
      <c r="G108" s="112">
        <v>13394058.5021</v>
      </c>
      <c r="H108" s="154">
        <f t="shared" si="27"/>
        <v>23586195.302100003</v>
      </c>
      <c r="I108" s="145">
        <v>0</v>
      </c>
      <c r="J108" s="24">
        <f t="shared" si="28"/>
        <v>1.104104810542726</v>
      </c>
      <c r="K108" s="145">
        <f t="shared" si="29"/>
        <v>141517.17181260002</v>
      </c>
      <c r="L108" s="112">
        <v>57</v>
      </c>
      <c r="M108" s="112">
        <v>45</v>
      </c>
      <c r="N108" s="112">
        <v>20</v>
      </c>
      <c r="O108" s="112">
        <v>45</v>
      </c>
      <c r="P108" s="177">
        <f t="shared" si="30"/>
        <v>0</v>
      </c>
      <c r="Q108" s="177">
        <f t="shared" si="31"/>
        <v>1</v>
      </c>
      <c r="R108" s="145">
        <f t="shared" si="32"/>
        <v>5</v>
      </c>
      <c r="S108" s="145"/>
      <c r="T108" s="145"/>
      <c r="U108" s="155">
        <f t="shared" si="40"/>
        <v>0</v>
      </c>
      <c r="V108" s="156">
        <f t="shared" si="33"/>
        <v>0</v>
      </c>
      <c r="W108" s="157">
        <f t="shared" si="34"/>
        <v>5</v>
      </c>
      <c r="X108" s="157">
        <f t="shared" si="35"/>
        <v>15</v>
      </c>
      <c r="Y108" s="158">
        <f t="shared" si="41"/>
        <v>120289.59604071002</v>
      </c>
      <c r="Z108" s="159">
        <f t="shared" si="42"/>
        <v>0.43212297148631434</v>
      </c>
      <c r="AA108" s="159">
        <f t="shared" si="43"/>
        <v>0.5678770285136856</v>
      </c>
      <c r="AB108" s="159">
        <f>IFERROR(#REF!/H108,0)</f>
        <v>0</v>
      </c>
      <c r="AC108" s="145">
        <f t="shared" si="36"/>
        <v>51979.897680000009</v>
      </c>
      <c r="AD108" s="145">
        <f t="shared" si="37"/>
        <v>68309.698360710012</v>
      </c>
      <c r="AE108" s="145">
        <f t="shared" si="38"/>
        <v>0</v>
      </c>
      <c r="AF108" s="145">
        <f t="shared" si="39"/>
        <v>0</v>
      </c>
      <c r="AG108" s="185"/>
    </row>
    <row r="109" spans="1:33" s="122" customFormat="1" x14ac:dyDescent="0.25">
      <c r="A109" s="116">
        <v>105</v>
      </c>
      <c r="B109" s="121" t="s">
        <v>112</v>
      </c>
      <c r="C109" s="115" t="s">
        <v>90</v>
      </c>
      <c r="D109" s="115" t="s">
        <v>108</v>
      </c>
      <c r="E109" s="112">
        <v>9888682.9589571431</v>
      </c>
      <c r="F109" s="112">
        <v>4060732.5149999992</v>
      </c>
      <c r="G109" s="112">
        <v>6355123.3132999996</v>
      </c>
      <c r="H109" s="154">
        <f t="shared" si="27"/>
        <v>10415855.828299999</v>
      </c>
      <c r="I109" s="145">
        <v>428286.03975328431</v>
      </c>
      <c r="J109" s="24">
        <f t="shared" si="28"/>
        <v>1.0533107261635226</v>
      </c>
      <c r="K109" s="145">
        <f t="shared" si="29"/>
        <v>62495.134969799998</v>
      </c>
      <c r="L109" s="112">
        <v>14</v>
      </c>
      <c r="M109" s="112">
        <v>9</v>
      </c>
      <c r="N109" s="112">
        <v>38</v>
      </c>
      <c r="O109" s="112">
        <v>30</v>
      </c>
      <c r="P109" s="177">
        <f t="shared" si="30"/>
        <v>2.7142857142857144</v>
      </c>
      <c r="Q109" s="177">
        <f t="shared" si="31"/>
        <v>3.3333333333333335</v>
      </c>
      <c r="R109" s="145">
        <f t="shared" si="32"/>
        <v>10</v>
      </c>
      <c r="S109" s="145"/>
      <c r="T109" s="145"/>
      <c r="U109" s="155">
        <f t="shared" si="40"/>
        <v>0</v>
      </c>
      <c r="V109" s="156">
        <f t="shared" si="33"/>
        <v>0</v>
      </c>
      <c r="W109" s="157">
        <f t="shared" si="34"/>
        <v>10</v>
      </c>
      <c r="X109" s="157">
        <f t="shared" si="35"/>
        <v>10</v>
      </c>
      <c r="Y109" s="158">
        <f t="shared" si="41"/>
        <v>56245.621472819999</v>
      </c>
      <c r="Z109" s="159">
        <f t="shared" si="42"/>
        <v>0.38986066838280753</v>
      </c>
      <c r="AA109" s="159">
        <f t="shared" si="43"/>
        <v>0.61013933161719236</v>
      </c>
      <c r="AB109" s="159">
        <f>IFERROR(#REF!/H109,0)</f>
        <v>0</v>
      </c>
      <c r="AC109" s="145">
        <f t="shared" si="36"/>
        <v>21927.955580999995</v>
      </c>
      <c r="AD109" s="145">
        <f t="shared" si="37"/>
        <v>34317.665891819997</v>
      </c>
      <c r="AE109" s="145">
        <f t="shared" si="38"/>
        <v>0</v>
      </c>
      <c r="AF109" s="145">
        <f t="shared" si="39"/>
        <v>0</v>
      </c>
      <c r="AG109" s="185"/>
    </row>
    <row r="110" spans="1:33" s="122" customFormat="1" x14ac:dyDescent="0.25">
      <c r="A110" s="113">
        <v>106</v>
      </c>
      <c r="B110" s="117" t="s">
        <v>1307</v>
      </c>
      <c r="C110" s="115" t="s">
        <v>90</v>
      </c>
      <c r="D110" s="115" t="s">
        <v>108</v>
      </c>
      <c r="E110" s="112">
        <v>7854582.9612476211</v>
      </c>
      <c r="F110" s="112">
        <v>4466604.665000001</v>
      </c>
      <c r="G110" s="112">
        <v>6503246.1554999994</v>
      </c>
      <c r="H110" s="154">
        <f t="shared" si="27"/>
        <v>10969850.820500001</v>
      </c>
      <c r="I110" s="145">
        <v>3036722.0296399044</v>
      </c>
      <c r="J110" s="24">
        <f t="shared" si="28"/>
        <v>1.3966178566859966</v>
      </c>
      <c r="K110" s="145">
        <f t="shared" si="29"/>
        <v>65819.104923000006</v>
      </c>
      <c r="L110" s="112">
        <v>9</v>
      </c>
      <c r="M110" s="112">
        <v>4</v>
      </c>
      <c r="N110" s="112">
        <v>23</v>
      </c>
      <c r="O110" s="112">
        <v>25</v>
      </c>
      <c r="P110" s="177">
        <f t="shared" si="30"/>
        <v>2.5555555555555554</v>
      </c>
      <c r="Q110" s="177">
        <f t="shared" si="31"/>
        <v>6.25</v>
      </c>
      <c r="R110" s="145">
        <f t="shared" si="32"/>
        <v>10</v>
      </c>
      <c r="S110" s="145"/>
      <c r="T110" s="145"/>
      <c r="U110" s="155">
        <f t="shared" si="40"/>
        <v>0</v>
      </c>
      <c r="V110" s="156">
        <f t="shared" si="33"/>
        <v>0</v>
      </c>
      <c r="W110" s="157">
        <f t="shared" si="34"/>
        <v>10</v>
      </c>
      <c r="X110" s="157">
        <f t="shared" si="35"/>
        <v>10</v>
      </c>
      <c r="Y110" s="158">
        <f t="shared" si="41"/>
        <v>59237.194430700009</v>
      </c>
      <c r="Z110" s="159">
        <f t="shared" si="42"/>
        <v>0.40717095775386442</v>
      </c>
      <c r="AA110" s="159">
        <f t="shared" si="43"/>
        <v>0.59282904224613553</v>
      </c>
      <c r="AB110" s="159">
        <f>IFERROR(#REF!/H110,0)</f>
        <v>0</v>
      </c>
      <c r="AC110" s="145">
        <f t="shared" si="36"/>
        <v>24119.665191000007</v>
      </c>
      <c r="AD110" s="145">
        <f t="shared" si="37"/>
        <v>35117.529239700001</v>
      </c>
      <c r="AE110" s="145">
        <f t="shared" si="38"/>
        <v>0</v>
      </c>
      <c r="AF110" s="145">
        <f t="shared" si="39"/>
        <v>0</v>
      </c>
      <c r="AG110" s="185"/>
    </row>
    <row r="111" spans="1:33" s="122" customFormat="1" x14ac:dyDescent="0.25">
      <c r="A111" s="116">
        <v>107</v>
      </c>
      <c r="B111" s="117" t="s">
        <v>120</v>
      </c>
      <c r="C111" s="115" t="s">
        <v>90</v>
      </c>
      <c r="D111" s="115" t="s">
        <v>121</v>
      </c>
      <c r="E111" s="112">
        <v>7089812.1189476205</v>
      </c>
      <c r="F111" s="112">
        <v>2718942.4049999998</v>
      </c>
      <c r="G111" s="112">
        <v>4970154.5966999996</v>
      </c>
      <c r="H111" s="154">
        <f t="shared" si="27"/>
        <v>7689097.001699999</v>
      </c>
      <c r="I111" s="145">
        <v>528386.76156290341</v>
      </c>
      <c r="J111" s="24">
        <f t="shared" si="28"/>
        <v>1.0845276112678335</v>
      </c>
      <c r="K111" s="145">
        <f t="shared" si="29"/>
        <v>46134.582010199993</v>
      </c>
      <c r="L111" s="112">
        <v>13</v>
      </c>
      <c r="M111" s="112">
        <v>11</v>
      </c>
      <c r="N111" s="112">
        <v>10</v>
      </c>
      <c r="O111" s="112">
        <v>10</v>
      </c>
      <c r="P111" s="177">
        <f t="shared" si="30"/>
        <v>0</v>
      </c>
      <c r="Q111" s="177">
        <f t="shared" si="31"/>
        <v>0.90909090909090906</v>
      </c>
      <c r="R111" s="145">
        <f t="shared" si="32"/>
        <v>4.545454545454545</v>
      </c>
      <c r="S111" s="145"/>
      <c r="T111" s="145"/>
      <c r="U111" s="155">
        <f t="shared" si="40"/>
        <v>0</v>
      </c>
      <c r="V111" s="156">
        <f t="shared" si="33"/>
        <v>0</v>
      </c>
      <c r="W111" s="157">
        <f t="shared" si="34"/>
        <v>4.545454545454545</v>
      </c>
      <c r="X111" s="157">
        <f t="shared" si="35"/>
        <v>15.454545454545455</v>
      </c>
      <c r="Y111" s="158">
        <f t="shared" si="41"/>
        <v>39004.692063169088</v>
      </c>
      <c r="Z111" s="159">
        <f t="shared" si="42"/>
        <v>0.35361010589395125</v>
      </c>
      <c r="AA111" s="159">
        <f t="shared" si="43"/>
        <v>0.64638989410604875</v>
      </c>
      <c r="AB111" s="159">
        <f>IFERROR(#REF!/H111,0)</f>
        <v>0</v>
      </c>
      <c r="AC111" s="145">
        <f t="shared" si="36"/>
        <v>13792.453290818181</v>
      </c>
      <c r="AD111" s="145">
        <f t="shared" si="37"/>
        <v>25212.238772350905</v>
      </c>
      <c r="AE111" s="145">
        <f t="shared" si="38"/>
        <v>0</v>
      </c>
      <c r="AF111" s="145">
        <f t="shared" si="39"/>
        <v>0</v>
      </c>
      <c r="AG111" s="185"/>
    </row>
    <row r="112" spans="1:33" s="122" customFormat="1" x14ac:dyDescent="0.25">
      <c r="A112" s="116">
        <v>108</v>
      </c>
      <c r="B112" s="117" t="s">
        <v>1306</v>
      </c>
      <c r="C112" s="115" t="s">
        <v>90</v>
      </c>
      <c r="D112" s="115" t="s">
        <v>121</v>
      </c>
      <c r="E112" s="112">
        <v>14337444.26920476</v>
      </c>
      <c r="F112" s="112">
        <v>7064675.6449999996</v>
      </c>
      <c r="G112" s="112">
        <v>12272831.636399999</v>
      </c>
      <c r="H112" s="154">
        <f t="shared" si="27"/>
        <v>19337507.281399999</v>
      </c>
      <c r="I112" s="145">
        <v>4856688.5695031993</v>
      </c>
      <c r="J112" s="24">
        <f t="shared" si="28"/>
        <v>1.3487415831100957</v>
      </c>
      <c r="K112" s="145">
        <f t="shared" si="29"/>
        <v>116025.04368839999</v>
      </c>
      <c r="L112" s="112">
        <v>31</v>
      </c>
      <c r="M112" s="112">
        <v>26</v>
      </c>
      <c r="N112" s="112">
        <v>30</v>
      </c>
      <c r="O112" s="112">
        <v>35</v>
      </c>
      <c r="P112" s="177">
        <f t="shared" si="30"/>
        <v>0.967741935483871</v>
      </c>
      <c r="Q112" s="177">
        <f t="shared" si="31"/>
        <v>1.3461538461538463</v>
      </c>
      <c r="R112" s="145">
        <f t="shared" si="32"/>
        <v>9.8387096774193559</v>
      </c>
      <c r="S112" s="145"/>
      <c r="T112" s="145"/>
      <c r="U112" s="155">
        <f t="shared" si="40"/>
        <v>0</v>
      </c>
      <c r="V112" s="156">
        <f t="shared" si="33"/>
        <v>0</v>
      </c>
      <c r="W112" s="157">
        <f t="shared" si="34"/>
        <v>9.8387096774193559</v>
      </c>
      <c r="X112" s="157">
        <f t="shared" si="35"/>
        <v>10.161290322580644</v>
      </c>
      <c r="Y112" s="158">
        <f t="shared" si="41"/>
        <v>104235.40215232063</v>
      </c>
      <c r="Z112" s="159">
        <f t="shared" si="42"/>
        <v>0.36533538383177433</v>
      </c>
      <c r="AA112" s="159">
        <f t="shared" si="43"/>
        <v>0.63466461616822567</v>
      </c>
      <c r="AB112" s="159">
        <f>IFERROR(#REF!/H112,0)</f>
        <v>0</v>
      </c>
      <c r="AC112" s="145">
        <f t="shared" si="36"/>
        <v>38080.880654177417</v>
      </c>
      <c r="AD112" s="145">
        <f t="shared" si="37"/>
        <v>66154.521498143222</v>
      </c>
      <c r="AE112" s="145">
        <f t="shared" si="38"/>
        <v>0</v>
      </c>
      <c r="AF112" s="145">
        <f t="shared" si="39"/>
        <v>0</v>
      </c>
      <c r="AG112" s="185"/>
    </row>
    <row r="113" spans="1:33" s="122" customFormat="1" x14ac:dyDescent="0.25">
      <c r="A113" s="113">
        <v>109</v>
      </c>
      <c r="B113" s="117" t="s">
        <v>107</v>
      </c>
      <c r="C113" s="115" t="s">
        <v>90</v>
      </c>
      <c r="D113" s="115" t="s">
        <v>1318</v>
      </c>
      <c r="E113" s="112">
        <v>8102819.1888857149</v>
      </c>
      <c r="F113" s="112">
        <v>3088734.5800000005</v>
      </c>
      <c r="G113" s="112">
        <v>5118091.9935999988</v>
      </c>
      <c r="H113" s="154">
        <f t="shared" si="27"/>
        <v>8206826.5735999998</v>
      </c>
      <c r="I113" s="145">
        <v>0</v>
      </c>
      <c r="J113" s="24">
        <f t="shared" si="28"/>
        <v>1.0128359503389817</v>
      </c>
      <c r="K113" s="145">
        <f t="shared" si="29"/>
        <v>49240.959441599996</v>
      </c>
      <c r="L113" s="112">
        <v>16</v>
      </c>
      <c r="M113" s="112">
        <v>12</v>
      </c>
      <c r="N113" s="112">
        <v>55</v>
      </c>
      <c r="O113" s="112">
        <v>0</v>
      </c>
      <c r="P113" s="177">
        <f t="shared" si="30"/>
        <v>3.4375</v>
      </c>
      <c r="Q113" s="177">
        <f t="shared" si="31"/>
        <v>0</v>
      </c>
      <c r="R113" s="145">
        <f t="shared" si="32"/>
        <v>5</v>
      </c>
      <c r="S113" s="145"/>
      <c r="T113" s="145"/>
      <c r="U113" s="155">
        <f t="shared" si="40"/>
        <v>0</v>
      </c>
      <c r="V113" s="156">
        <f t="shared" si="33"/>
        <v>0</v>
      </c>
      <c r="W113" s="157">
        <f t="shared" si="34"/>
        <v>5</v>
      </c>
      <c r="X113" s="157">
        <f t="shared" si="35"/>
        <v>15</v>
      </c>
      <c r="Y113" s="158">
        <f t="shared" si="41"/>
        <v>41854.815525359998</v>
      </c>
      <c r="Z113" s="159">
        <f t="shared" si="42"/>
        <v>0.37636162435014131</v>
      </c>
      <c r="AA113" s="159">
        <f t="shared" si="43"/>
        <v>0.62363837564985858</v>
      </c>
      <c r="AB113" s="159">
        <f>IFERROR(#REF!/H113,0)</f>
        <v>0</v>
      </c>
      <c r="AC113" s="145">
        <f t="shared" si="36"/>
        <v>15752.546358000001</v>
      </c>
      <c r="AD113" s="145">
        <f t="shared" si="37"/>
        <v>26102.269167359991</v>
      </c>
      <c r="AE113" s="145">
        <f t="shared" si="38"/>
        <v>0</v>
      </c>
      <c r="AF113" s="145">
        <f t="shared" si="39"/>
        <v>0</v>
      </c>
      <c r="AG113" s="185"/>
    </row>
    <row r="114" spans="1:33" s="122" customFormat="1" x14ac:dyDescent="0.25">
      <c r="A114" s="116">
        <v>110</v>
      </c>
      <c r="B114" s="117" t="s">
        <v>118</v>
      </c>
      <c r="C114" s="115" t="s">
        <v>90</v>
      </c>
      <c r="D114" s="115" t="s">
        <v>1318</v>
      </c>
      <c r="E114" s="112">
        <v>6659413.8592095226</v>
      </c>
      <c r="F114" s="112">
        <v>2617728</v>
      </c>
      <c r="G114" s="112">
        <v>4122146.327</v>
      </c>
      <c r="H114" s="154">
        <f t="shared" si="27"/>
        <v>6739874.3269999996</v>
      </c>
      <c r="I114" s="145">
        <v>0</v>
      </c>
      <c r="J114" s="24">
        <f t="shared" si="28"/>
        <v>1.0120822146650648</v>
      </c>
      <c r="K114" s="145">
        <f t="shared" si="29"/>
        <v>40439.245962000001</v>
      </c>
      <c r="L114" s="112">
        <v>14</v>
      </c>
      <c r="M114" s="112">
        <v>10</v>
      </c>
      <c r="N114" s="112">
        <v>20</v>
      </c>
      <c r="O114" s="112">
        <v>10</v>
      </c>
      <c r="P114" s="177">
        <f t="shared" si="30"/>
        <v>1.4285714285714286</v>
      </c>
      <c r="Q114" s="177">
        <f t="shared" si="31"/>
        <v>1</v>
      </c>
      <c r="R114" s="145">
        <f t="shared" si="32"/>
        <v>10</v>
      </c>
      <c r="S114" s="145"/>
      <c r="T114" s="145"/>
      <c r="U114" s="155">
        <f t="shared" si="40"/>
        <v>0</v>
      </c>
      <c r="V114" s="156">
        <f t="shared" si="33"/>
        <v>0</v>
      </c>
      <c r="W114" s="157">
        <f t="shared" si="34"/>
        <v>10</v>
      </c>
      <c r="X114" s="157">
        <f t="shared" si="35"/>
        <v>10</v>
      </c>
      <c r="Y114" s="158">
        <f t="shared" si="41"/>
        <v>36395.321365800002</v>
      </c>
      <c r="Z114" s="159">
        <f t="shared" si="42"/>
        <v>0.38839418555823174</v>
      </c>
      <c r="AA114" s="159">
        <f t="shared" si="43"/>
        <v>0.61160581444176831</v>
      </c>
      <c r="AB114" s="159">
        <f>IFERROR(#REF!/H114,0)</f>
        <v>0</v>
      </c>
      <c r="AC114" s="145">
        <f t="shared" si="36"/>
        <v>14135.731200000002</v>
      </c>
      <c r="AD114" s="145">
        <f t="shared" si="37"/>
        <v>22259.5901658</v>
      </c>
      <c r="AE114" s="145">
        <f t="shared" si="38"/>
        <v>0</v>
      </c>
      <c r="AF114" s="145">
        <f t="shared" si="39"/>
        <v>0</v>
      </c>
      <c r="AG114" s="185"/>
    </row>
    <row r="115" spans="1:33" s="122" customFormat="1" x14ac:dyDescent="0.25">
      <c r="A115" s="116">
        <v>111</v>
      </c>
      <c r="B115" s="117" t="s">
        <v>116</v>
      </c>
      <c r="C115" s="115" t="s">
        <v>90</v>
      </c>
      <c r="D115" s="115" t="s">
        <v>117</v>
      </c>
      <c r="E115" s="112">
        <v>11684575.87192381</v>
      </c>
      <c r="F115" s="112">
        <v>5661381.1575000007</v>
      </c>
      <c r="G115" s="112">
        <v>10822079.981700005</v>
      </c>
      <c r="H115" s="154">
        <f t="shared" si="27"/>
        <v>16483461.139200006</v>
      </c>
      <c r="I115" s="145">
        <v>4682039.5085569564</v>
      </c>
      <c r="J115" s="24">
        <f t="shared" si="28"/>
        <v>1.4107025637795856</v>
      </c>
      <c r="K115" s="145">
        <f>IF(J115&gt;99.5%,H115*0.6%,IF(J115&gt;=95.5%,H115*0.55%,IF(J115&gt;=90.5%,H115*0.5%,IF(J115&gt;=85.5%,H115*0.4%,IF(J115&gt;=79.5%,H115*0.3%,IF(J115&lt;79.5%,0))))))</f>
        <v>98900.766835200033</v>
      </c>
      <c r="L115" s="112">
        <v>21</v>
      </c>
      <c r="M115" s="112">
        <v>12</v>
      </c>
      <c r="N115" s="112">
        <v>45</v>
      </c>
      <c r="O115" s="112">
        <v>43</v>
      </c>
      <c r="P115" s="177">
        <f t="shared" si="30"/>
        <v>2.1428571428571428</v>
      </c>
      <c r="Q115" s="177">
        <f t="shared" si="31"/>
        <v>3.5833333333333335</v>
      </c>
      <c r="R115" s="145">
        <f t="shared" si="32"/>
        <v>10</v>
      </c>
      <c r="S115" s="145"/>
      <c r="T115" s="145"/>
      <c r="U115" s="155">
        <f t="shared" si="40"/>
        <v>0</v>
      </c>
      <c r="V115" s="156">
        <f t="shared" si="33"/>
        <v>0</v>
      </c>
      <c r="W115" s="157">
        <f t="shared" si="34"/>
        <v>10</v>
      </c>
      <c r="X115" s="157">
        <f t="shared" si="35"/>
        <v>10</v>
      </c>
      <c r="Y115" s="158">
        <f t="shared" si="41"/>
        <v>89010.690151680028</v>
      </c>
      <c r="Z115" s="159">
        <f t="shared" si="42"/>
        <v>0.34345827673512297</v>
      </c>
      <c r="AA115" s="159">
        <f t="shared" si="43"/>
        <v>0.65654172326487703</v>
      </c>
      <c r="AB115" s="159">
        <f>IFERROR(#REF!/H115,0)</f>
        <v>0</v>
      </c>
      <c r="AC115" s="145">
        <f t="shared" si="36"/>
        <v>30571.458250500003</v>
      </c>
      <c r="AD115" s="145">
        <f t="shared" si="37"/>
        <v>58439.231901180021</v>
      </c>
      <c r="AE115" s="145">
        <f t="shared" si="38"/>
        <v>0</v>
      </c>
      <c r="AF115" s="145">
        <f t="shared" si="39"/>
        <v>0</v>
      </c>
      <c r="AG115" s="185"/>
    </row>
    <row r="116" spans="1:33" s="122" customFormat="1" x14ac:dyDescent="0.25">
      <c r="A116" s="113">
        <v>112</v>
      </c>
      <c r="B116" s="117" t="s">
        <v>119</v>
      </c>
      <c r="C116" s="115" t="s">
        <v>90</v>
      </c>
      <c r="D116" s="115" t="s">
        <v>117</v>
      </c>
      <c r="E116" s="112">
        <v>8628647.2509047631</v>
      </c>
      <c r="F116" s="112">
        <v>3879127.6350000012</v>
      </c>
      <c r="G116" s="112">
        <v>8741711.6822000071</v>
      </c>
      <c r="H116" s="154">
        <f t="shared" si="27"/>
        <v>12620839.317200009</v>
      </c>
      <c r="I116" s="145">
        <v>2813421.7634619102</v>
      </c>
      <c r="J116" s="24">
        <f t="shared" si="28"/>
        <v>1.4626672003397336</v>
      </c>
      <c r="K116" s="145">
        <f t="shared" si="29"/>
        <v>75725.035903200056</v>
      </c>
      <c r="L116" s="112">
        <v>15</v>
      </c>
      <c r="M116" s="112">
        <v>7</v>
      </c>
      <c r="N116" s="112">
        <v>36</v>
      </c>
      <c r="O116" s="112">
        <v>34</v>
      </c>
      <c r="P116" s="177">
        <f t="shared" si="30"/>
        <v>2.4</v>
      </c>
      <c r="Q116" s="177">
        <f t="shared" si="31"/>
        <v>4.8571428571428568</v>
      </c>
      <c r="R116" s="145">
        <f t="shared" si="32"/>
        <v>10</v>
      </c>
      <c r="S116" s="145"/>
      <c r="T116" s="145"/>
      <c r="U116" s="155">
        <f t="shared" si="40"/>
        <v>0</v>
      </c>
      <c r="V116" s="156">
        <f t="shared" si="33"/>
        <v>0</v>
      </c>
      <c r="W116" s="157">
        <f t="shared" si="34"/>
        <v>10</v>
      </c>
      <c r="X116" s="157">
        <f t="shared" si="35"/>
        <v>10</v>
      </c>
      <c r="Y116" s="158">
        <f t="shared" si="41"/>
        <v>68152.532312880052</v>
      </c>
      <c r="Z116" s="159">
        <f t="shared" si="42"/>
        <v>0.30735892736653614</v>
      </c>
      <c r="AA116" s="159">
        <f t="shared" si="43"/>
        <v>0.69264107263346386</v>
      </c>
      <c r="AB116" s="159">
        <f>IFERROR(#REF!/H116,0)</f>
        <v>0</v>
      </c>
      <c r="AC116" s="145">
        <f t="shared" si="36"/>
        <v>20947.289229000005</v>
      </c>
      <c r="AD116" s="145">
        <f t="shared" si="37"/>
        <v>47205.243083880043</v>
      </c>
      <c r="AE116" s="145">
        <f t="shared" si="38"/>
        <v>0</v>
      </c>
      <c r="AF116" s="145">
        <f t="shared" si="39"/>
        <v>0</v>
      </c>
      <c r="AG116" s="185"/>
    </row>
    <row r="117" spans="1:33" s="122" customFormat="1" x14ac:dyDescent="0.25">
      <c r="A117" s="116">
        <v>113</v>
      </c>
      <c r="B117" s="117" t="s">
        <v>115</v>
      </c>
      <c r="C117" s="115" t="s">
        <v>90</v>
      </c>
      <c r="D117" s="115" t="s">
        <v>121</v>
      </c>
      <c r="E117" s="112">
        <v>17949376.397219051</v>
      </c>
      <c r="F117" s="112">
        <v>10390519.52</v>
      </c>
      <c r="G117" s="112">
        <v>13957005.795300003</v>
      </c>
      <c r="H117" s="154">
        <f t="shared" si="27"/>
        <v>24347525.315300003</v>
      </c>
      <c r="I117" s="145">
        <v>6218655.1541087739</v>
      </c>
      <c r="J117" s="24">
        <f t="shared" si="28"/>
        <v>1.3564552203090596</v>
      </c>
      <c r="K117" s="145">
        <f t="shared" si="29"/>
        <v>146085.15189180002</v>
      </c>
      <c r="L117" s="112">
        <v>37</v>
      </c>
      <c r="M117" s="112">
        <v>18</v>
      </c>
      <c r="N117" s="112">
        <v>50</v>
      </c>
      <c r="O117" s="112">
        <v>40</v>
      </c>
      <c r="P117" s="177">
        <f t="shared" si="30"/>
        <v>1.3513513513513513</v>
      </c>
      <c r="Q117" s="177">
        <f t="shared" si="31"/>
        <v>2.2222222222222223</v>
      </c>
      <c r="R117" s="145">
        <f t="shared" si="32"/>
        <v>10</v>
      </c>
      <c r="S117" s="145"/>
      <c r="T117" s="145"/>
      <c r="U117" s="155">
        <f t="shared" si="40"/>
        <v>0</v>
      </c>
      <c r="V117" s="156">
        <f t="shared" si="33"/>
        <v>0</v>
      </c>
      <c r="W117" s="157">
        <f t="shared" si="34"/>
        <v>10</v>
      </c>
      <c r="X117" s="157">
        <f t="shared" si="35"/>
        <v>10</v>
      </c>
      <c r="Y117" s="158">
        <f t="shared" si="41"/>
        <v>131476.63670262002</v>
      </c>
      <c r="Z117" s="159">
        <f t="shared" si="42"/>
        <v>0.42675875208847569</v>
      </c>
      <c r="AA117" s="159">
        <f t="shared" si="43"/>
        <v>0.57324124791152431</v>
      </c>
      <c r="AB117" s="159">
        <f>IFERROR(#REF!/H117,0)</f>
        <v>0</v>
      </c>
      <c r="AC117" s="145">
        <f t="shared" si="36"/>
        <v>56108.805408</v>
      </c>
      <c r="AD117" s="145">
        <f t="shared" si="37"/>
        <v>75367.831294620017</v>
      </c>
      <c r="AE117" s="145">
        <f t="shared" si="38"/>
        <v>0</v>
      </c>
      <c r="AF117" s="145">
        <f t="shared" si="39"/>
        <v>0</v>
      </c>
      <c r="AG117" s="185"/>
    </row>
    <row r="118" spans="1:33" s="122" customFormat="1" x14ac:dyDescent="0.25">
      <c r="A118" s="116">
        <v>114</v>
      </c>
      <c r="B118" s="117" t="s">
        <v>1337</v>
      </c>
      <c r="C118" s="115" t="s">
        <v>90</v>
      </c>
      <c r="D118" s="115" t="s">
        <v>108</v>
      </c>
      <c r="E118" s="112">
        <v>8185371.4299809523</v>
      </c>
      <c r="F118" s="112">
        <v>2717252.19</v>
      </c>
      <c r="G118" s="112">
        <v>5542363.6371999998</v>
      </c>
      <c r="H118" s="154">
        <f t="shared" ref="H118" si="44">SUM(F118:G118)</f>
        <v>8259615.8271999992</v>
      </c>
      <c r="I118" s="145">
        <v>0</v>
      </c>
      <c r="J118" s="24">
        <f t="shared" ref="J118" si="45">IFERROR(H118/E118,0)</f>
        <v>1.0090703760793442</v>
      </c>
      <c r="K118" s="145">
        <f t="shared" ref="K118" si="46">IF(J118&gt;99.5%,H118*0.6%,IF(J118&gt;=95.5%,H118*0.55%,IF(J118&gt;=90.5%,H118*0.5%,IF(J118&gt;=85.5%,H118*0.4%,IF(J118&gt;=79.5%,H118*0.3%,IF(J118&lt;79.5%,0))))))</f>
        <v>49557.694963199996</v>
      </c>
      <c r="L118" s="112">
        <v>24</v>
      </c>
      <c r="M118" s="112">
        <v>14</v>
      </c>
      <c r="N118" s="112">
        <v>18</v>
      </c>
      <c r="O118" s="112">
        <v>34</v>
      </c>
      <c r="P118" s="177">
        <f t="shared" ref="P118" si="47">IFERROR(IF(N118/L118&gt;79.5%,(N118/L118),0),0)</f>
        <v>0</v>
      </c>
      <c r="Q118" s="177">
        <f t="shared" ref="Q118" si="48">IFERROR(IF(O118/M118&gt;79.5%,(O118/M118),0),0)</f>
        <v>2.4285714285714284</v>
      </c>
      <c r="R118" s="145">
        <f t="shared" ref="R118" si="49">IFERROR(IF(P118&gt;99.5%,5,(5*P118))+(IF(Q118&gt;99.5%,5,(5*Q118))),0)</f>
        <v>5</v>
      </c>
      <c r="S118" s="145"/>
      <c r="T118" s="145"/>
      <c r="U118" s="155">
        <f t="shared" ref="U118" si="50">IFERROR(T118/S118,0)</f>
        <v>0</v>
      </c>
      <c r="V118" s="156">
        <f t="shared" ref="V118" si="51">IF(U118&gt;=100%,10,U118*10)</f>
        <v>0</v>
      </c>
      <c r="W118" s="157">
        <f t="shared" ref="W118" si="52">SUM(V118,R118)</f>
        <v>5</v>
      </c>
      <c r="X118" s="157">
        <f t="shared" ref="X118" si="53">20-W118</f>
        <v>15</v>
      </c>
      <c r="Y118" s="158">
        <f t="shared" ref="Y118" si="54">(K118-(K118*X118%))</f>
        <v>42124.040718719996</v>
      </c>
      <c r="Z118" s="159">
        <f t="shared" ref="Z118" si="55">F118/H118</f>
        <v>0.32898045706335782</v>
      </c>
      <c r="AA118" s="159">
        <f t="shared" ref="AA118" si="56">G118/H118</f>
        <v>0.67101954293664223</v>
      </c>
      <c r="AB118" s="159">
        <f>IFERROR(#REF!/H118,0)</f>
        <v>0</v>
      </c>
      <c r="AC118" s="145">
        <f t="shared" ref="AC118" si="57">Y118*Z118</f>
        <v>13857.986169</v>
      </c>
      <c r="AD118" s="145">
        <f t="shared" ref="AD118" si="58">Y118*AA118</f>
        <v>28266.054549719996</v>
      </c>
      <c r="AE118" s="145">
        <f t="shared" ref="AE118" si="59">IFERROR(Y118*AB118,0)</f>
        <v>0</v>
      </c>
      <c r="AF118" s="145">
        <f t="shared" ref="AF118" si="60">SUM(AC118,AD118,AE118)-Y118</f>
        <v>0</v>
      </c>
      <c r="AG118" s="185"/>
    </row>
    <row r="119" spans="1:33" s="122" customFormat="1" x14ac:dyDescent="0.25">
      <c r="A119" s="113">
        <v>115</v>
      </c>
      <c r="B119" s="117" t="s">
        <v>109</v>
      </c>
      <c r="C119" s="115" t="s">
        <v>90</v>
      </c>
      <c r="D119" s="115" t="s">
        <v>108</v>
      </c>
      <c r="E119" s="112">
        <v>10585969.960933331</v>
      </c>
      <c r="F119" s="112">
        <v>5718290.0750000002</v>
      </c>
      <c r="G119" s="112">
        <v>7789945.3113000011</v>
      </c>
      <c r="H119" s="154">
        <f t="shared" si="27"/>
        <v>13508235.386300001</v>
      </c>
      <c r="I119" s="145">
        <v>0</v>
      </c>
      <c r="J119" s="24">
        <f t="shared" si="28"/>
        <v>1.2760507951704998</v>
      </c>
      <c r="K119" s="145">
        <f>IF(J119&gt;99.5%,H119*0.6%,IF(J119&gt;=95.5%,H119*0.55%,IF(J119&gt;=90.5%,H119*0.5%,IF(J119&gt;=85.5%,H119*0.4%,IF(J119&gt;=79.5%,H119*0.3%,IF(J119&lt;79.5%,0))))))</f>
        <v>81049.412317800015</v>
      </c>
      <c r="L119" s="112">
        <v>21</v>
      </c>
      <c r="M119" s="112">
        <v>16</v>
      </c>
      <c r="N119" s="112">
        <v>33</v>
      </c>
      <c r="O119" s="112">
        <v>30</v>
      </c>
      <c r="P119" s="177">
        <f t="shared" si="30"/>
        <v>1.5714285714285714</v>
      </c>
      <c r="Q119" s="177">
        <f t="shared" si="31"/>
        <v>1.875</v>
      </c>
      <c r="R119" s="145">
        <f t="shared" si="32"/>
        <v>10</v>
      </c>
      <c r="S119" s="145"/>
      <c r="T119" s="145"/>
      <c r="U119" s="155">
        <f t="shared" si="40"/>
        <v>0</v>
      </c>
      <c r="V119" s="156">
        <f t="shared" si="33"/>
        <v>0</v>
      </c>
      <c r="W119" s="157">
        <f t="shared" si="34"/>
        <v>10</v>
      </c>
      <c r="X119" s="157">
        <f t="shared" si="35"/>
        <v>10</v>
      </c>
      <c r="Y119" s="158">
        <f t="shared" si="41"/>
        <v>72944.471086020014</v>
      </c>
      <c r="Z119" s="159">
        <f t="shared" si="42"/>
        <v>0.42331880600773858</v>
      </c>
      <c r="AA119" s="159">
        <f t="shared" si="43"/>
        <v>0.57668119399226137</v>
      </c>
      <c r="AB119" s="159">
        <f>IFERROR(#REF!/H119,0)</f>
        <v>0</v>
      </c>
      <c r="AC119" s="145">
        <f t="shared" si="36"/>
        <v>30878.766405000002</v>
      </c>
      <c r="AD119" s="145">
        <f t="shared" si="37"/>
        <v>42065.704681020005</v>
      </c>
      <c r="AE119" s="145">
        <f t="shared" si="38"/>
        <v>0</v>
      </c>
      <c r="AF119" s="145">
        <f t="shared" si="39"/>
        <v>0</v>
      </c>
      <c r="AG119" s="185"/>
    </row>
    <row r="120" spans="1:33" s="122" customFormat="1" x14ac:dyDescent="0.25">
      <c r="A120" s="116"/>
      <c r="B120" s="147"/>
      <c r="C120" s="117"/>
      <c r="D120" s="118"/>
      <c r="E120" s="112"/>
      <c r="F120" s="112"/>
      <c r="G120" s="112"/>
      <c r="H120" s="138"/>
      <c r="I120" s="137"/>
      <c r="J120" s="24"/>
      <c r="K120" s="137"/>
      <c r="L120" s="161"/>
      <c r="M120" s="161"/>
      <c r="N120" s="145"/>
      <c r="O120" s="145"/>
      <c r="P120" s="145"/>
      <c r="Q120" s="145"/>
      <c r="R120" s="137"/>
      <c r="S120" s="145"/>
      <c r="T120" s="117"/>
      <c r="U120" s="139"/>
      <c r="V120" s="26"/>
      <c r="W120" s="140"/>
      <c r="X120" s="140"/>
      <c r="Y120" s="141"/>
      <c r="Z120" s="142"/>
      <c r="AA120" s="142"/>
      <c r="AB120" s="142"/>
      <c r="AC120" s="137"/>
      <c r="AD120" s="137"/>
      <c r="AE120" s="137"/>
      <c r="AF120" s="137"/>
    </row>
    <row r="121" spans="1:33" s="136" customFormat="1" x14ac:dyDescent="0.25">
      <c r="A121" s="208" t="s">
        <v>174</v>
      </c>
      <c r="B121" s="208"/>
      <c r="C121" s="208"/>
      <c r="D121" s="208"/>
      <c r="E121" s="133">
        <f>SUM(E5:E120)</f>
        <v>988621825.674281</v>
      </c>
      <c r="F121" s="133">
        <f>SUM(F5:F119)</f>
        <v>437058375.23249978</v>
      </c>
      <c r="G121" s="133">
        <f>SUM(G5:G119)</f>
        <v>545406471.28649998</v>
      </c>
      <c r="H121" s="133">
        <f>SUM(H5:H119)</f>
        <v>982464846.51900029</v>
      </c>
      <c r="I121" s="133">
        <f>SUM(I5:I119)</f>
        <v>51117997.016861901</v>
      </c>
      <c r="J121" s="135">
        <f>IFERROR(H121/E121,0)</f>
        <v>0.99377215938856966</v>
      </c>
      <c r="K121" s="133">
        <f>SUM(K5:K119)</f>
        <v>5105756.5332705015</v>
      </c>
      <c r="L121" s="133">
        <f>SUM(L5:L119)</f>
        <v>1933</v>
      </c>
      <c r="M121" s="133">
        <f>SUM(M5:M119)</f>
        <v>1441</v>
      </c>
      <c r="N121" s="133">
        <f>SUM(N5:N119)</f>
        <v>2464</v>
      </c>
      <c r="O121" s="133">
        <f>SUM(O5:O119)</f>
        <v>3200</v>
      </c>
      <c r="P121" s="190">
        <f>N121/L121</f>
        <v>1.2747025349198138</v>
      </c>
      <c r="Q121" s="190">
        <f>O121/M121</f>
        <v>2.2206800832755031</v>
      </c>
      <c r="R121" s="192"/>
      <c r="S121" s="133">
        <f>SUM(S5:S119)</f>
        <v>0</v>
      </c>
      <c r="T121" s="133">
        <f>SUM(T5:T119)</f>
        <v>0</v>
      </c>
      <c r="U121" s="135">
        <f>IFERROR(T121/S121,0)</f>
        <v>0</v>
      </c>
      <c r="V121" s="134"/>
      <c r="W121" s="134"/>
      <c r="X121" s="134"/>
      <c r="Y121" s="133">
        <f>SUM(Y5:Y119)</f>
        <v>4496080.5945266429</v>
      </c>
      <c r="Z121" s="135">
        <f t="shared" ref="Z121" si="61">F121/H121</f>
        <v>0.44485904689725436</v>
      </c>
      <c r="AA121" s="135">
        <f t="shared" ref="AA121" si="62">G121/H121</f>
        <v>0.55514095310274503</v>
      </c>
      <c r="AB121" s="153"/>
      <c r="AC121" s="133">
        <f>SUM(AC5:AC120)</f>
        <v>1950525.41975762</v>
      </c>
      <c r="AD121" s="133">
        <f>SUM(AD5:AD120)</f>
        <v>2545555.1747690206</v>
      </c>
      <c r="AE121" s="133">
        <f>SUM(AE5:AE119)</f>
        <v>0</v>
      </c>
      <c r="AF121" s="133">
        <f>SUM(AF5:AF119)</f>
        <v>0</v>
      </c>
    </row>
    <row r="123" spans="1:33" s="150" customFormat="1" x14ac:dyDescent="0.25">
      <c r="A123" s="149"/>
      <c r="J123" s="151"/>
      <c r="K123" s="150">
        <v>5105756.5332705015</v>
      </c>
    </row>
    <row r="124" spans="1:33" x14ac:dyDescent="0.25">
      <c r="E124" s="14"/>
      <c r="K124" s="14">
        <f>K121-K123</f>
        <v>0</v>
      </c>
      <c r="Y124" s="14">
        <f>K121-Y121</f>
        <v>609675.9387438586</v>
      </c>
      <c r="AC124" s="14"/>
      <c r="AD124" s="14"/>
      <c r="AE124" s="14"/>
      <c r="AF124" s="14"/>
    </row>
    <row r="125" spans="1:33" x14ac:dyDescent="0.25">
      <c r="Y125" s="14"/>
    </row>
    <row r="126" spans="1:33" x14ac:dyDescent="0.25">
      <c r="K126" s="14"/>
      <c r="Y126" s="14"/>
    </row>
    <row r="127" spans="1:33" x14ac:dyDescent="0.25">
      <c r="K127" s="162"/>
      <c r="Y127" s="14"/>
    </row>
  </sheetData>
  <mergeCells count="6">
    <mergeCell ref="A121:D121"/>
    <mergeCell ref="A1:AF1"/>
    <mergeCell ref="A2:K3"/>
    <mergeCell ref="L2:X2"/>
    <mergeCell ref="L3:M3"/>
    <mergeCell ref="N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220" t="s">
        <v>1300</v>
      </c>
      <c r="B1" s="221"/>
      <c r="C1" s="221"/>
      <c r="D1" s="221"/>
    </row>
    <row r="2" spans="1:4" ht="36.75" customHeight="1" x14ac:dyDescent="0.25">
      <c r="A2" s="11" t="s">
        <v>0</v>
      </c>
      <c r="B2" s="12" t="s">
        <v>1296</v>
      </c>
      <c r="C2" s="12" t="s">
        <v>1297</v>
      </c>
      <c r="D2" s="12" t="s">
        <v>1295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173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172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177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174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224" t="s">
        <v>1283</v>
      </c>
      <c r="B1" s="225"/>
      <c r="C1" s="225"/>
      <c r="D1" s="225"/>
      <c r="E1" s="225"/>
      <c r="F1" s="225"/>
    </row>
    <row r="2" spans="1:6" ht="44.25" customHeight="1" x14ac:dyDescent="0.25">
      <c r="A2" s="18" t="s">
        <v>1238</v>
      </c>
      <c r="B2" s="18" t="s">
        <v>0</v>
      </c>
      <c r="C2" s="19" t="s">
        <v>1</v>
      </c>
      <c r="D2" s="20" t="s">
        <v>1298</v>
      </c>
      <c r="E2" s="20" t="s">
        <v>1299</v>
      </c>
      <c r="F2" s="20" t="s">
        <v>1295</v>
      </c>
    </row>
    <row r="3" spans="1:6" x14ac:dyDescent="0.25">
      <c r="A3" s="39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9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9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9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9">
        <v>5</v>
      </c>
      <c r="B7" s="2" t="s">
        <v>173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9">
        <v>6</v>
      </c>
      <c r="B8" s="2" t="s">
        <v>173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9">
        <v>7</v>
      </c>
      <c r="B9" s="2" t="s">
        <v>173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9">
        <v>8</v>
      </c>
      <c r="B10" s="2" t="s">
        <v>173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9">
        <v>9</v>
      </c>
      <c r="B11" s="2" t="s">
        <v>173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9">
        <v>10</v>
      </c>
      <c r="B12" s="2" t="s">
        <v>173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9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9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9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9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9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9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9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9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9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9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9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9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9">
        <v>23</v>
      </c>
      <c r="B25" s="2" t="s">
        <v>172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9">
        <v>24</v>
      </c>
      <c r="B26" s="2" t="s">
        <v>172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9">
        <v>25</v>
      </c>
      <c r="B27" s="2" t="s">
        <v>172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9">
        <v>26</v>
      </c>
      <c r="B28" s="2" t="s">
        <v>172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9">
        <v>27</v>
      </c>
      <c r="B29" s="2" t="s">
        <v>172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9">
        <v>28</v>
      </c>
      <c r="B30" s="2" t="s">
        <v>172</v>
      </c>
      <c r="C30" s="15" t="s">
        <v>175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9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9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9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9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9">
        <v>33</v>
      </c>
      <c r="B35" s="2" t="s">
        <v>66</v>
      </c>
      <c r="C35" s="2" t="s">
        <v>138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9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9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9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9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9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9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9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9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9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9">
        <v>43</v>
      </c>
      <c r="B45" s="2" t="s">
        <v>108</v>
      </c>
      <c r="C45" s="15" t="s">
        <v>1277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9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9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9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9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9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9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9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222" t="s">
        <v>174</v>
      </c>
      <c r="B53" s="222"/>
      <c r="C53" s="223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382"/>
  <sheetViews>
    <sheetView tabSelected="1" zoomScaleNormal="100" workbookViewId="0">
      <pane ySplit="3" topLeftCell="A52" activePane="bottomLeft" state="frozen"/>
      <selection pane="bottomLeft" activeCell="A60" sqref="A60:XFD66"/>
    </sheetView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1.5703125" style="25" bestFit="1" customWidth="1"/>
    <col min="7" max="7" width="15.28515625" bestFit="1" customWidth="1"/>
    <col min="8" max="8" width="10.5703125" bestFit="1" customWidth="1"/>
    <col min="9" max="9" width="13.140625" bestFit="1" customWidth="1"/>
    <col min="10" max="10" width="11.14062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23.7109375" bestFit="1" customWidth="1"/>
    <col min="16" max="16" width="16.28515625" bestFit="1" customWidth="1"/>
    <col min="17" max="17" width="13.42578125" bestFit="1" customWidth="1"/>
    <col min="18" max="18" width="6.140625" bestFit="1" customWidth="1"/>
    <col min="19" max="19" width="11" bestFit="1" customWidth="1"/>
    <col min="20" max="20" width="15.140625" bestFit="1" customWidth="1"/>
    <col min="21" max="21" width="8.7109375" bestFit="1" customWidth="1"/>
    <col min="23" max="23" width="14.140625" bestFit="1" customWidth="1"/>
  </cols>
  <sheetData>
    <row r="1" spans="1:23" s="4" customFormat="1" ht="15" customHeight="1" x14ac:dyDescent="0.25">
      <c r="A1" s="227" t="s">
        <v>1074</v>
      </c>
      <c r="B1" s="228" t="s">
        <v>179</v>
      </c>
      <c r="C1" s="228" t="s">
        <v>0</v>
      </c>
      <c r="D1" s="228" t="s">
        <v>180</v>
      </c>
      <c r="E1" s="228" t="s">
        <v>181</v>
      </c>
      <c r="F1" s="228" t="s">
        <v>1580</v>
      </c>
      <c r="G1" s="228"/>
      <c r="H1" s="228"/>
      <c r="I1" s="228"/>
      <c r="J1" s="228"/>
      <c r="K1" s="228"/>
      <c r="L1" s="227" t="s">
        <v>182</v>
      </c>
      <c r="M1" s="227"/>
      <c r="N1" s="227" t="s">
        <v>183</v>
      </c>
      <c r="O1" s="226" t="s">
        <v>1581</v>
      </c>
      <c r="P1" s="226" t="s">
        <v>1292</v>
      </c>
      <c r="Q1" s="226" t="s">
        <v>1293</v>
      </c>
      <c r="R1" s="226" t="s">
        <v>1322</v>
      </c>
      <c r="S1" s="226" t="s">
        <v>1323</v>
      </c>
      <c r="T1" s="226" t="s">
        <v>1339</v>
      </c>
      <c r="U1" s="226" t="s">
        <v>1324</v>
      </c>
      <c r="V1" s="226" t="s">
        <v>1968</v>
      </c>
      <c r="W1" s="226" t="s">
        <v>1969</v>
      </c>
    </row>
    <row r="2" spans="1:23" s="4" customFormat="1" x14ac:dyDescent="0.25">
      <c r="A2" s="228"/>
      <c r="B2" s="228"/>
      <c r="C2" s="228"/>
      <c r="D2" s="228"/>
      <c r="E2" s="228"/>
      <c r="F2" s="228" t="s">
        <v>1582</v>
      </c>
      <c r="G2" s="228"/>
      <c r="H2" s="228" t="s">
        <v>1583</v>
      </c>
      <c r="I2" s="228"/>
      <c r="J2" s="228" t="s">
        <v>184</v>
      </c>
      <c r="K2" s="228"/>
      <c r="L2" s="227"/>
      <c r="M2" s="227"/>
      <c r="N2" s="227"/>
      <c r="O2" s="226"/>
      <c r="P2" s="226"/>
      <c r="Q2" s="226"/>
      <c r="R2" s="226"/>
      <c r="S2" s="226"/>
      <c r="T2" s="226"/>
      <c r="U2" s="226"/>
      <c r="V2" s="226"/>
      <c r="W2" s="226"/>
    </row>
    <row r="3" spans="1:23" s="4" customFormat="1" x14ac:dyDescent="0.25">
      <c r="A3" s="228"/>
      <c r="B3" s="228"/>
      <c r="C3" s="228"/>
      <c r="D3" s="228"/>
      <c r="E3" s="228"/>
      <c r="F3" s="148" t="s">
        <v>185</v>
      </c>
      <c r="G3" s="206" t="s">
        <v>186</v>
      </c>
      <c r="H3" s="206" t="s">
        <v>185</v>
      </c>
      <c r="I3" s="206" t="s">
        <v>186</v>
      </c>
      <c r="J3" s="206" t="s">
        <v>185</v>
      </c>
      <c r="K3" s="206" t="s">
        <v>186</v>
      </c>
      <c r="L3" s="206" t="s">
        <v>187</v>
      </c>
      <c r="M3" s="206" t="s">
        <v>188</v>
      </c>
      <c r="N3" s="227"/>
      <c r="O3" s="226"/>
      <c r="P3" s="226"/>
      <c r="Q3" s="226"/>
      <c r="R3" s="226"/>
      <c r="S3" s="226"/>
      <c r="T3" s="226"/>
      <c r="U3" s="226"/>
      <c r="V3" s="226"/>
      <c r="W3" s="226"/>
    </row>
    <row r="4" spans="1:23" x14ac:dyDescent="0.25">
      <c r="A4" s="143">
        <v>1</v>
      </c>
      <c r="B4" s="167" t="s">
        <v>116</v>
      </c>
      <c r="C4" s="168" t="s">
        <v>90</v>
      </c>
      <c r="D4" s="168" t="s">
        <v>896</v>
      </c>
      <c r="E4" s="166" t="s">
        <v>1354</v>
      </c>
      <c r="F4" s="204">
        <v>980</v>
      </c>
      <c r="G4" s="146">
        <v>2677085</v>
      </c>
      <c r="H4" s="137">
        <v>963</v>
      </c>
      <c r="I4" s="137">
        <v>2340595</v>
      </c>
      <c r="J4" s="24">
        <v>0.98265306122448981</v>
      </c>
      <c r="K4" s="24">
        <v>0.87430731560634045</v>
      </c>
      <c r="L4" s="24">
        <v>0.29479591836734692</v>
      </c>
      <c r="M4" s="24">
        <v>0.61201512092443833</v>
      </c>
      <c r="N4" s="109">
        <v>0.90681103929178519</v>
      </c>
      <c r="O4" s="144">
        <f>SUM(P4:Q4)</f>
        <v>831.99710597832222</v>
      </c>
      <c r="P4" s="137">
        <v>154.33791940378978</v>
      </c>
      <c r="Q4" s="137">
        <v>677.65918657453244</v>
      </c>
      <c r="R4" s="2" t="s">
        <v>1584</v>
      </c>
      <c r="S4" s="2">
        <v>1785558287</v>
      </c>
      <c r="T4" s="2" t="s">
        <v>1585</v>
      </c>
      <c r="U4" s="2" t="s">
        <v>1586</v>
      </c>
      <c r="V4" s="2" t="s">
        <v>1587</v>
      </c>
      <c r="W4" s="2" t="s">
        <v>1588</v>
      </c>
    </row>
    <row r="5" spans="1:23" x14ac:dyDescent="0.25">
      <c r="A5" s="143">
        <v>2</v>
      </c>
      <c r="B5" s="167" t="s">
        <v>116</v>
      </c>
      <c r="C5" s="168" t="s">
        <v>90</v>
      </c>
      <c r="D5" s="168" t="s">
        <v>900</v>
      </c>
      <c r="E5" s="166" t="s">
        <v>895</v>
      </c>
      <c r="F5" s="204">
        <v>1223</v>
      </c>
      <c r="G5" s="146">
        <v>2347100</v>
      </c>
      <c r="H5" s="137">
        <v>1554</v>
      </c>
      <c r="I5" s="137">
        <v>2865315</v>
      </c>
      <c r="J5" s="24">
        <v>1.2706459525756337</v>
      </c>
      <c r="K5" s="24">
        <v>1.2207894848962551</v>
      </c>
      <c r="L5" s="24">
        <v>0.3</v>
      </c>
      <c r="M5" s="24">
        <v>0.7</v>
      </c>
      <c r="N5" s="109">
        <v>1</v>
      </c>
      <c r="O5" s="144">
        <f t="shared" ref="O5:O68" si="0">SUM(P5:Q5)</f>
        <v>917.49776957733968</v>
      </c>
      <c r="P5" s="137">
        <v>259.93670357783526</v>
      </c>
      <c r="Q5" s="137">
        <v>657.56106599950442</v>
      </c>
      <c r="R5" s="2" t="s">
        <v>1584</v>
      </c>
      <c r="S5" s="2">
        <v>1701017010</v>
      </c>
      <c r="T5" s="2" t="s">
        <v>1585</v>
      </c>
      <c r="U5" s="2" t="s">
        <v>1586</v>
      </c>
      <c r="V5" s="2" t="s">
        <v>1587</v>
      </c>
      <c r="W5" s="2" t="s">
        <v>1589</v>
      </c>
    </row>
    <row r="6" spans="1:23" x14ac:dyDescent="0.25">
      <c r="A6" s="143">
        <v>3</v>
      </c>
      <c r="B6" s="167" t="s">
        <v>116</v>
      </c>
      <c r="C6" s="168" t="s">
        <v>90</v>
      </c>
      <c r="D6" s="168" t="s">
        <v>902</v>
      </c>
      <c r="E6" s="166" t="s">
        <v>901</v>
      </c>
      <c r="F6" s="204">
        <v>999</v>
      </c>
      <c r="G6" s="146">
        <v>2202470</v>
      </c>
      <c r="H6" s="137">
        <v>1091</v>
      </c>
      <c r="I6" s="137">
        <v>2716070</v>
      </c>
      <c r="J6" s="24">
        <v>1.092092092092092</v>
      </c>
      <c r="K6" s="24">
        <v>1.2331927336127166</v>
      </c>
      <c r="L6" s="24">
        <v>0.3</v>
      </c>
      <c r="M6" s="24">
        <v>0.7</v>
      </c>
      <c r="N6" s="109">
        <v>1</v>
      </c>
      <c r="O6" s="144">
        <f t="shared" si="0"/>
        <v>917.49776957733968</v>
      </c>
      <c r="P6" s="137">
        <v>151.84993619955083</v>
      </c>
      <c r="Q6" s="137">
        <v>765.64783337778886</v>
      </c>
      <c r="R6" s="2" t="s">
        <v>1584</v>
      </c>
      <c r="S6" s="2">
        <v>1737128030</v>
      </c>
      <c r="T6" s="2" t="s">
        <v>1585</v>
      </c>
      <c r="U6" s="2" t="s">
        <v>1586</v>
      </c>
      <c r="V6" s="2" t="s">
        <v>1587</v>
      </c>
      <c r="W6" s="2" t="s">
        <v>1590</v>
      </c>
    </row>
    <row r="7" spans="1:23" x14ac:dyDescent="0.25">
      <c r="A7" s="143">
        <v>4</v>
      </c>
      <c r="B7" s="167" t="s">
        <v>116</v>
      </c>
      <c r="C7" s="168" t="s">
        <v>90</v>
      </c>
      <c r="D7" s="168" t="s">
        <v>894</v>
      </c>
      <c r="E7" s="166" t="s">
        <v>1065</v>
      </c>
      <c r="F7" s="204">
        <v>963</v>
      </c>
      <c r="G7" s="146">
        <v>1968325</v>
      </c>
      <c r="H7" s="137">
        <v>910</v>
      </c>
      <c r="I7" s="137">
        <v>1883525</v>
      </c>
      <c r="J7" s="24">
        <v>0.94496365524402903</v>
      </c>
      <c r="K7" s="24">
        <v>0.95691768381745901</v>
      </c>
      <c r="L7" s="24">
        <v>0.2834890965732087</v>
      </c>
      <c r="M7" s="24">
        <v>0.66984237867222129</v>
      </c>
      <c r="N7" s="109">
        <v>0.95333147524543005</v>
      </c>
      <c r="O7" s="144">
        <f t="shared" si="0"/>
        <v>874.6795022055569</v>
      </c>
      <c r="P7" s="137">
        <v>191.6245423101376</v>
      </c>
      <c r="Q7" s="137">
        <v>683.0549598954193</v>
      </c>
      <c r="R7" s="2" t="s">
        <v>1584</v>
      </c>
      <c r="S7" s="2">
        <v>1645665657</v>
      </c>
      <c r="T7" s="2" t="s">
        <v>1585</v>
      </c>
      <c r="U7" s="2" t="s">
        <v>1586</v>
      </c>
      <c r="V7" s="2" t="s">
        <v>1587</v>
      </c>
      <c r="W7" s="2" t="s">
        <v>1591</v>
      </c>
    </row>
    <row r="8" spans="1:23" x14ac:dyDescent="0.25">
      <c r="A8" s="143">
        <v>5</v>
      </c>
      <c r="B8" s="167" t="s">
        <v>116</v>
      </c>
      <c r="C8" s="168" t="s">
        <v>90</v>
      </c>
      <c r="D8" s="168" t="s">
        <v>898</v>
      </c>
      <c r="E8" s="166" t="s">
        <v>899</v>
      </c>
      <c r="F8" s="204">
        <v>1048</v>
      </c>
      <c r="G8" s="146">
        <v>1965820</v>
      </c>
      <c r="H8" s="137">
        <v>1542</v>
      </c>
      <c r="I8" s="137">
        <v>2516845</v>
      </c>
      <c r="J8" s="24">
        <v>1.4713740458015268</v>
      </c>
      <c r="K8" s="24">
        <v>1.2803028761534627</v>
      </c>
      <c r="L8" s="24">
        <v>0.3</v>
      </c>
      <c r="M8" s="24">
        <v>0.7</v>
      </c>
      <c r="N8" s="109">
        <v>1</v>
      </c>
      <c r="O8" s="144">
        <f t="shared" si="0"/>
        <v>917.4977695773398</v>
      </c>
      <c r="P8" s="137">
        <v>284.23041237237072</v>
      </c>
      <c r="Q8" s="137">
        <v>633.26735720496902</v>
      </c>
      <c r="R8" s="2" t="s">
        <v>1584</v>
      </c>
      <c r="S8" s="2">
        <v>1740137507</v>
      </c>
      <c r="T8" s="2" t="s">
        <v>1585</v>
      </c>
      <c r="U8" s="2" t="s">
        <v>1586</v>
      </c>
      <c r="V8" s="2" t="s">
        <v>1587</v>
      </c>
      <c r="W8" s="2" t="s">
        <v>1592</v>
      </c>
    </row>
    <row r="9" spans="1:23" x14ac:dyDescent="0.25">
      <c r="A9" s="143">
        <v>6</v>
      </c>
      <c r="B9" s="167" t="s">
        <v>119</v>
      </c>
      <c r="C9" s="168" t="s">
        <v>90</v>
      </c>
      <c r="D9" s="168" t="s">
        <v>903</v>
      </c>
      <c r="E9" s="166" t="s">
        <v>1355</v>
      </c>
      <c r="F9" s="204">
        <v>1261</v>
      </c>
      <c r="G9" s="146">
        <v>2572540</v>
      </c>
      <c r="H9" s="137">
        <v>1453</v>
      </c>
      <c r="I9" s="137">
        <v>2626505</v>
      </c>
      <c r="J9" s="24">
        <v>1.1522601110229975</v>
      </c>
      <c r="K9" s="24">
        <v>1.0209773220241474</v>
      </c>
      <c r="L9" s="24">
        <v>0.3</v>
      </c>
      <c r="M9" s="24">
        <v>0.7</v>
      </c>
      <c r="N9" s="109">
        <v>1</v>
      </c>
      <c r="O9" s="144">
        <f t="shared" si="0"/>
        <v>917.49776957733957</v>
      </c>
      <c r="P9" s="137">
        <v>237.64613538918425</v>
      </c>
      <c r="Q9" s="137">
        <v>679.85163418815534</v>
      </c>
      <c r="R9" s="2" t="s">
        <v>1584</v>
      </c>
      <c r="S9" s="2">
        <v>1716361474</v>
      </c>
      <c r="T9" s="2" t="s">
        <v>1585</v>
      </c>
      <c r="U9" s="2" t="s">
        <v>1586</v>
      </c>
      <c r="V9" s="2" t="s">
        <v>1587</v>
      </c>
      <c r="W9" s="2" t="s">
        <v>1593</v>
      </c>
    </row>
    <row r="10" spans="1:23" x14ac:dyDescent="0.25">
      <c r="A10" s="143">
        <v>7</v>
      </c>
      <c r="B10" s="167" t="s">
        <v>119</v>
      </c>
      <c r="C10" s="168" t="s">
        <v>90</v>
      </c>
      <c r="D10" s="168" t="s">
        <v>905</v>
      </c>
      <c r="E10" s="166" t="s">
        <v>1356</v>
      </c>
      <c r="F10" s="204">
        <v>994</v>
      </c>
      <c r="G10" s="146">
        <v>2379360</v>
      </c>
      <c r="H10" s="137">
        <v>1011</v>
      </c>
      <c r="I10" s="137">
        <v>1832515</v>
      </c>
      <c r="J10" s="24">
        <v>1.0171026156941649</v>
      </c>
      <c r="K10" s="24">
        <v>0.77017139062605067</v>
      </c>
      <c r="L10" s="24">
        <v>0.3</v>
      </c>
      <c r="M10" s="24">
        <v>0.53911997343823548</v>
      </c>
      <c r="N10" s="109">
        <v>0.83911997343823552</v>
      </c>
      <c r="O10" s="144">
        <f t="shared" si="0"/>
        <v>769.89070403737765</v>
      </c>
      <c r="P10" s="137">
        <v>331.73275810335866</v>
      </c>
      <c r="Q10" s="137">
        <v>438.15794593401898</v>
      </c>
      <c r="R10" s="2" t="s">
        <v>1584</v>
      </c>
      <c r="S10" s="2">
        <v>1715748584</v>
      </c>
      <c r="T10" s="2" t="s">
        <v>1585</v>
      </c>
      <c r="U10" s="2" t="s">
        <v>1586</v>
      </c>
      <c r="V10" s="2" t="s">
        <v>1587</v>
      </c>
      <c r="W10" s="2" t="s">
        <v>1594</v>
      </c>
    </row>
    <row r="11" spans="1:23" x14ac:dyDescent="0.25">
      <c r="A11" s="143">
        <v>8</v>
      </c>
      <c r="B11" s="167" t="s">
        <v>119</v>
      </c>
      <c r="C11" s="168" t="s">
        <v>90</v>
      </c>
      <c r="D11" s="168" t="s">
        <v>904</v>
      </c>
      <c r="E11" s="166" t="s">
        <v>1099</v>
      </c>
      <c r="F11" s="204">
        <v>1345</v>
      </c>
      <c r="G11" s="146">
        <v>2804285</v>
      </c>
      <c r="H11" s="137">
        <v>1856</v>
      </c>
      <c r="I11" s="137">
        <v>3092375</v>
      </c>
      <c r="J11" s="24">
        <v>1.3799256505576207</v>
      </c>
      <c r="K11" s="24">
        <v>1.1027320689587541</v>
      </c>
      <c r="L11" s="24">
        <v>0.3</v>
      </c>
      <c r="M11" s="24">
        <v>0.7</v>
      </c>
      <c r="N11" s="109">
        <v>1</v>
      </c>
      <c r="O11" s="144">
        <f t="shared" si="0"/>
        <v>917.49776957733968</v>
      </c>
      <c r="P11" s="137">
        <v>278.62853140099446</v>
      </c>
      <c r="Q11" s="137">
        <v>638.86923817634522</v>
      </c>
      <c r="R11" s="2" t="s">
        <v>1584</v>
      </c>
      <c r="S11" s="2">
        <v>1744711116</v>
      </c>
      <c r="T11" s="2" t="s">
        <v>1585</v>
      </c>
      <c r="U11" s="2" t="s">
        <v>1586</v>
      </c>
      <c r="V11" s="2" t="s">
        <v>1587</v>
      </c>
      <c r="W11" s="2" t="s">
        <v>1595</v>
      </c>
    </row>
    <row r="12" spans="1:23" x14ac:dyDescent="0.25">
      <c r="A12" s="143">
        <v>9</v>
      </c>
      <c r="B12" s="194" t="s">
        <v>120</v>
      </c>
      <c r="C12" s="168" t="s">
        <v>90</v>
      </c>
      <c r="D12" s="195" t="s">
        <v>834</v>
      </c>
      <c r="E12" s="191" t="s">
        <v>1357</v>
      </c>
      <c r="F12" s="204">
        <v>324</v>
      </c>
      <c r="G12" s="146">
        <v>666820</v>
      </c>
      <c r="H12" s="137">
        <v>415</v>
      </c>
      <c r="I12" s="137">
        <v>706970</v>
      </c>
      <c r="J12" s="24">
        <v>1.2808641975308641</v>
      </c>
      <c r="K12" s="24">
        <v>1.06021115143517</v>
      </c>
      <c r="L12" s="24">
        <v>0.3</v>
      </c>
      <c r="M12" s="24">
        <v>0.7</v>
      </c>
      <c r="N12" s="109">
        <v>1</v>
      </c>
      <c r="O12" s="144">
        <f t="shared" si="0"/>
        <v>917.4977695773398</v>
      </c>
      <c r="P12" s="137">
        <v>371.07676033671692</v>
      </c>
      <c r="Q12" s="137">
        <v>546.42100924062288</v>
      </c>
      <c r="R12" s="2" t="s">
        <v>1584</v>
      </c>
      <c r="S12" s="2">
        <v>1738339042</v>
      </c>
      <c r="T12" s="2" t="s">
        <v>1585</v>
      </c>
      <c r="U12" s="2" t="s">
        <v>1586</v>
      </c>
      <c r="V12" s="2" t="s">
        <v>1587</v>
      </c>
      <c r="W12" s="2" t="s">
        <v>1596</v>
      </c>
    </row>
    <row r="13" spans="1:23" x14ac:dyDescent="0.25">
      <c r="A13" s="143">
        <v>10</v>
      </c>
      <c r="B13" s="194" t="s">
        <v>120</v>
      </c>
      <c r="C13" s="168" t="s">
        <v>90</v>
      </c>
      <c r="D13" s="195" t="s">
        <v>836</v>
      </c>
      <c r="E13" s="191" t="s">
        <v>1358</v>
      </c>
      <c r="F13" s="204">
        <v>508</v>
      </c>
      <c r="G13" s="146">
        <v>1117660</v>
      </c>
      <c r="H13" s="137">
        <v>653</v>
      </c>
      <c r="I13" s="137">
        <v>1686185</v>
      </c>
      <c r="J13" s="24">
        <v>1.2854330708661417</v>
      </c>
      <c r="K13" s="24">
        <v>1.5086743732440993</v>
      </c>
      <c r="L13" s="24">
        <v>0.3</v>
      </c>
      <c r="M13" s="24">
        <v>0.7</v>
      </c>
      <c r="N13" s="109">
        <v>1</v>
      </c>
      <c r="O13" s="144">
        <f t="shared" si="0"/>
        <v>917.4977695773398</v>
      </c>
      <c r="P13" s="137">
        <v>275.93465807085971</v>
      </c>
      <c r="Q13" s="137">
        <v>641.56311150648003</v>
      </c>
      <c r="R13" s="2" t="s">
        <v>1584</v>
      </c>
      <c r="S13" s="2">
        <v>1737225797</v>
      </c>
      <c r="T13" s="2" t="s">
        <v>1585</v>
      </c>
      <c r="U13" s="2" t="s">
        <v>1586</v>
      </c>
      <c r="V13" s="2" t="s">
        <v>1587</v>
      </c>
      <c r="W13" s="2" t="s">
        <v>1597</v>
      </c>
    </row>
    <row r="14" spans="1:23" x14ac:dyDescent="0.25">
      <c r="A14" s="143">
        <v>11</v>
      </c>
      <c r="B14" s="194" t="s">
        <v>120</v>
      </c>
      <c r="C14" s="168" t="s">
        <v>90</v>
      </c>
      <c r="D14" s="195" t="s">
        <v>833</v>
      </c>
      <c r="E14" s="191" t="s">
        <v>1359</v>
      </c>
      <c r="F14" s="204">
        <v>677</v>
      </c>
      <c r="G14" s="146">
        <v>1446280</v>
      </c>
      <c r="H14" s="137">
        <v>733</v>
      </c>
      <c r="I14" s="137">
        <v>1697545</v>
      </c>
      <c r="J14" s="24">
        <v>1.0827178729689808</v>
      </c>
      <c r="K14" s="24">
        <v>1.1737319191304589</v>
      </c>
      <c r="L14" s="24">
        <v>0.3</v>
      </c>
      <c r="M14" s="24">
        <v>0.7</v>
      </c>
      <c r="N14" s="109">
        <v>1</v>
      </c>
      <c r="O14" s="144">
        <f t="shared" si="0"/>
        <v>917.49776957733968</v>
      </c>
      <c r="P14" s="137">
        <v>311.50047688241318</v>
      </c>
      <c r="Q14" s="137">
        <v>605.9972926949265</v>
      </c>
      <c r="R14" s="2" t="s">
        <v>1584</v>
      </c>
      <c r="S14" s="2">
        <v>1970992761</v>
      </c>
      <c r="T14" s="2" t="s">
        <v>1585</v>
      </c>
      <c r="U14" s="2" t="s">
        <v>1586</v>
      </c>
      <c r="V14" s="2" t="s">
        <v>1587</v>
      </c>
      <c r="W14" s="2" t="s">
        <v>1598</v>
      </c>
    </row>
    <row r="15" spans="1:23" x14ac:dyDescent="0.25">
      <c r="A15" s="143">
        <v>12</v>
      </c>
      <c r="B15" s="194" t="s">
        <v>120</v>
      </c>
      <c r="C15" s="168" t="s">
        <v>90</v>
      </c>
      <c r="D15" s="195" t="s">
        <v>832</v>
      </c>
      <c r="E15" s="194" t="s">
        <v>1360</v>
      </c>
      <c r="F15" s="204">
        <v>423</v>
      </c>
      <c r="G15" s="146">
        <v>897560</v>
      </c>
      <c r="H15" s="137">
        <v>522</v>
      </c>
      <c r="I15" s="137">
        <v>887740</v>
      </c>
      <c r="J15" s="24">
        <v>1.2340425531914894</v>
      </c>
      <c r="K15" s="24">
        <v>0.98905922723829043</v>
      </c>
      <c r="L15" s="24">
        <v>0.3</v>
      </c>
      <c r="M15" s="24">
        <v>0.69234145906680322</v>
      </c>
      <c r="N15" s="109">
        <v>0.99234145906680316</v>
      </c>
      <c r="O15" s="144">
        <f t="shared" si="0"/>
        <v>910.4710753529148</v>
      </c>
      <c r="P15" s="137">
        <v>387.51480288298978</v>
      </c>
      <c r="Q15" s="137">
        <v>522.95627246992501</v>
      </c>
      <c r="R15" s="2" t="s">
        <v>1584</v>
      </c>
      <c r="S15" s="2">
        <v>1782656555</v>
      </c>
      <c r="T15" s="2" t="s">
        <v>1585</v>
      </c>
      <c r="U15" s="2" t="s">
        <v>1586</v>
      </c>
      <c r="V15" s="2" t="s">
        <v>1587</v>
      </c>
      <c r="W15" s="2" t="s">
        <v>1599</v>
      </c>
    </row>
    <row r="16" spans="1:23" x14ac:dyDescent="0.25">
      <c r="A16" s="143">
        <v>13</v>
      </c>
      <c r="B16" s="167" t="s">
        <v>1306</v>
      </c>
      <c r="C16" s="168" t="s">
        <v>90</v>
      </c>
      <c r="D16" s="168" t="s">
        <v>845</v>
      </c>
      <c r="E16" s="167" t="s">
        <v>1361</v>
      </c>
      <c r="F16" s="204">
        <v>1075</v>
      </c>
      <c r="G16" s="146">
        <v>2542505</v>
      </c>
      <c r="H16" s="137">
        <v>1097</v>
      </c>
      <c r="I16" s="137">
        <v>3074415</v>
      </c>
      <c r="J16" s="24">
        <v>1.0204651162790697</v>
      </c>
      <c r="K16" s="24">
        <v>1.2092070615397019</v>
      </c>
      <c r="L16" s="24">
        <v>0.3</v>
      </c>
      <c r="M16" s="24">
        <v>0.7</v>
      </c>
      <c r="N16" s="109">
        <v>1</v>
      </c>
      <c r="O16" s="144">
        <f t="shared" si="0"/>
        <v>917.49776957733957</v>
      </c>
      <c r="P16" s="137">
        <v>166.48068599963466</v>
      </c>
      <c r="Q16" s="137">
        <v>751.01708357770497</v>
      </c>
      <c r="R16" s="2" t="s">
        <v>1584</v>
      </c>
      <c r="S16" s="2">
        <v>1764882281</v>
      </c>
      <c r="T16" s="2" t="s">
        <v>1585</v>
      </c>
      <c r="U16" s="2" t="s">
        <v>1586</v>
      </c>
      <c r="V16" s="2" t="s">
        <v>1587</v>
      </c>
      <c r="W16" s="2" t="s">
        <v>1600</v>
      </c>
    </row>
    <row r="17" spans="1:23" x14ac:dyDescent="0.25">
      <c r="A17" s="143">
        <v>14</v>
      </c>
      <c r="B17" s="167" t="s">
        <v>1306</v>
      </c>
      <c r="C17" s="168" t="s">
        <v>90</v>
      </c>
      <c r="D17" s="168" t="s">
        <v>841</v>
      </c>
      <c r="E17" s="167" t="s">
        <v>1141</v>
      </c>
      <c r="F17" s="204">
        <v>397</v>
      </c>
      <c r="G17" s="146">
        <v>765130</v>
      </c>
      <c r="H17" s="137">
        <v>642</v>
      </c>
      <c r="I17" s="137">
        <v>1272350</v>
      </c>
      <c r="J17" s="24">
        <v>1.6171284634760705</v>
      </c>
      <c r="K17" s="24">
        <v>1.6629200266621358</v>
      </c>
      <c r="L17" s="24">
        <v>0.3</v>
      </c>
      <c r="M17" s="24">
        <v>0.7</v>
      </c>
      <c r="N17" s="109">
        <v>1</v>
      </c>
      <c r="O17" s="144">
        <f t="shared" si="0"/>
        <v>917.49776957733957</v>
      </c>
      <c r="P17" s="137">
        <v>337.37083226263104</v>
      </c>
      <c r="Q17" s="137">
        <v>580.12693731470858</v>
      </c>
      <c r="R17" s="2" t="s">
        <v>1584</v>
      </c>
      <c r="S17" s="2">
        <v>1830895813</v>
      </c>
      <c r="T17" s="2" t="s">
        <v>1585</v>
      </c>
      <c r="U17" s="2" t="s">
        <v>1586</v>
      </c>
      <c r="V17" s="2" t="s">
        <v>1587</v>
      </c>
      <c r="W17" s="2" t="s">
        <v>1601</v>
      </c>
    </row>
    <row r="18" spans="1:23" x14ac:dyDescent="0.25">
      <c r="A18" s="143">
        <v>15</v>
      </c>
      <c r="B18" s="167" t="s">
        <v>1306</v>
      </c>
      <c r="C18" s="168" t="s">
        <v>90</v>
      </c>
      <c r="D18" s="168" t="s">
        <v>842</v>
      </c>
      <c r="E18" s="167" t="s">
        <v>843</v>
      </c>
      <c r="F18" s="204">
        <v>662</v>
      </c>
      <c r="G18" s="146">
        <v>1373625</v>
      </c>
      <c r="H18" s="137">
        <v>978</v>
      </c>
      <c r="I18" s="137">
        <v>1976690</v>
      </c>
      <c r="J18" s="24">
        <v>1.4773413897280967</v>
      </c>
      <c r="K18" s="24">
        <v>1.439031759031759</v>
      </c>
      <c r="L18" s="24">
        <v>0.3</v>
      </c>
      <c r="M18" s="24">
        <v>0.7</v>
      </c>
      <c r="N18" s="109">
        <v>1</v>
      </c>
      <c r="O18" s="144">
        <f t="shared" si="0"/>
        <v>917.4977695773398</v>
      </c>
      <c r="P18" s="137">
        <v>352.32890941577654</v>
      </c>
      <c r="Q18" s="137">
        <v>565.1688601615632</v>
      </c>
      <c r="R18" s="2" t="s">
        <v>1584</v>
      </c>
      <c r="S18" s="2">
        <v>1750621473</v>
      </c>
      <c r="T18" s="2" t="s">
        <v>1585</v>
      </c>
      <c r="U18" s="2" t="s">
        <v>1586</v>
      </c>
      <c r="V18" s="2" t="s">
        <v>1587</v>
      </c>
      <c r="W18" s="2" t="s">
        <v>1602</v>
      </c>
    </row>
    <row r="19" spans="1:23" x14ac:dyDescent="0.25">
      <c r="A19" s="143">
        <v>16</v>
      </c>
      <c r="B19" s="167" t="s">
        <v>1306</v>
      </c>
      <c r="C19" s="168" t="s">
        <v>90</v>
      </c>
      <c r="D19" s="168" t="s">
        <v>844</v>
      </c>
      <c r="E19" s="167" t="s">
        <v>346</v>
      </c>
      <c r="F19" s="204">
        <v>603</v>
      </c>
      <c r="G19" s="146">
        <v>1200415</v>
      </c>
      <c r="H19" s="137">
        <v>778</v>
      </c>
      <c r="I19" s="137">
        <v>1363850</v>
      </c>
      <c r="J19" s="24">
        <v>1.2902155887230513</v>
      </c>
      <c r="K19" s="24">
        <v>1.1361487485577904</v>
      </c>
      <c r="L19" s="24">
        <v>0.3</v>
      </c>
      <c r="M19" s="24">
        <v>0.7</v>
      </c>
      <c r="N19" s="109">
        <v>1</v>
      </c>
      <c r="O19" s="144">
        <f t="shared" si="0"/>
        <v>917.49776957733968</v>
      </c>
      <c r="P19" s="137">
        <v>374.82291474532121</v>
      </c>
      <c r="Q19" s="137">
        <v>542.67485483201847</v>
      </c>
      <c r="R19" s="2" t="s">
        <v>1584</v>
      </c>
      <c r="S19" s="2">
        <v>1723799336</v>
      </c>
      <c r="T19" s="2" t="s">
        <v>1585</v>
      </c>
      <c r="U19" s="2" t="s">
        <v>1586</v>
      </c>
      <c r="V19" s="2" t="s">
        <v>1587</v>
      </c>
      <c r="W19" s="2" t="s">
        <v>1603</v>
      </c>
    </row>
    <row r="20" spans="1:23" x14ac:dyDescent="0.25">
      <c r="A20" s="143">
        <v>17</v>
      </c>
      <c r="B20" s="167" t="s">
        <v>1306</v>
      </c>
      <c r="C20" s="168" t="s">
        <v>90</v>
      </c>
      <c r="D20" s="168" t="s">
        <v>839</v>
      </c>
      <c r="E20" s="167" t="s">
        <v>1362</v>
      </c>
      <c r="F20" s="204">
        <v>928</v>
      </c>
      <c r="G20" s="146">
        <v>1978390</v>
      </c>
      <c r="H20" s="137">
        <v>1280</v>
      </c>
      <c r="I20" s="137">
        <v>3052395</v>
      </c>
      <c r="J20" s="24">
        <v>1.3793103448275863</v>
      </c>
      <c r="K20" s="24">
        <v>1.5428681908016113</v>
      </c>
      <c r="L20" s="24">
        <v>0.3</v>
      </c>
      <c r="M20" s="24">
        <v>0.7</v>
      </c>
      <c r="N20" s="109">
        <v>1</v>
      </c>
      <c r="O20" s="144">
        <f t="shared" si="0"/>
        <v>917.49776957733968</v>
      </c>
      <c r="P20" s="137">
        <v>281.70179389670704</v>
      </c>
      <c r="Q20" s="137">
        <v>635.79597568063264</v>
      </c>
      <c r="R20" s="2" t="s">
        <v>1584</v>
      </c>
      <c r="S20" s="2">
        <v>1948033206</v>
      </c>
      <c r="T20" s="2" t="s">
        <v>1585</v>
      </c>
      <c r="U20" s="2" t="s">
        <v>1586</v>
      </c>
      <c r="V20" s="2" t="s">
        <v>1587</v>
      </c>
      <c r="W20" s="2" t="s">
        <v>1604</v>
      </c>
    </row>
    <row r="21" spans="1:23" x14ac:dyDescent="0.25">
      <c r="A21" s="143">
        <v>18</v>
      </c>
      <c r="B21" s="167" t="s">
        <v>1306</v>
      </c>
      <c r="C21" s="168" t="s">
        <v>90</v>
      </c>
      <c r="D21" s="168" t="s">
        <v>837</v>
      </c>
      <c r="E21" s="167" t="s">
        <v>1363</v>
      </c>
      <c r="F21" s="204">
        <v>560</v>
      </c>
      <c r="G21" s="146">
        <v>1147710</v>
      </c>
      <c r="H21" s="137">
        <v>577</v>
      </c>
      <c r="I21" s="137">
        <v>1262290</v>
      </c>
      <c r="J21" s="24">
        <v>1.0303571428571427</v>
      </c>
      <c r="K21" s="24">
        <v>1.0998335816539022</v>
      </c>
      <c r="L21" s="24">
        <v>0.3</v>
      </c>
      <c r="M21" s="24">
        <v>0.7</v>
      </c>
      <c r="N21" s="109">
        <v>1</v>
      </c>
      <c r="O21" s="144">
        <f t="shared" si="0"/>
        <v>917.4977695773398</v>
      </c>
      <c r="P21" s="137">
        <v>371.76423034356657</v>
      </c>
      <c r="Q21" s="137">
        <v>545.73353923377317</v>
      </c>
      <c r="R21" s="2" t="s">
        <v>1584</v>
      </c>
      <c r="S21" s="2">
        <v>1742006874</v>
      </c>
      <c r="T21" s="2" t="s">
        <v>1585</v>
      </c>
      <c r="U21" s="2" t="s">
        <v>1586</v>
      </c>
      <c r="V21" s="2" t="s">
        <v>1587</v>
      </c>
      <c r="W21" s="2" t="s">
        <v>1605</v>
      </c>
    </row>
    <row r="22" spans="1:23" x14ac:dyDescent="0.25">
      <c r="A22" s="143">
        <v>19</v>
      </c>
      <c r="B22" s="167" t="s">
        <v>1306</v>
      </c>
      <c r="C22" s="168" t="s">
        <v>90</v>
      </c>
      <c r="D22" s="168" t="s">
        <v>1364</v>
      </c>
      <c r="E22" s="167" t="s">
        <v>1056</v>
      </c>
      <c r="F22" s="204">
        <v>926</v>
      </c>
      <c r="G22" s="146">
        <v>1979210</v>
      </c>
      <c r="H22" s="137">
        <v>1002</v>
      </c>
      <c r="I22" s="137">
        <v>2158895</v>
      </c>
      <c r="J22" s="24">
        <v>1.08207343412527</v>
      </c>
      <c r="K22" s="24">
        <v>1.0907862227858589</v>
      </c>
      <c r="L22" s="24">
        <v>0.3</v>
      </c>
      <c r="M22" s="24">
        <v>0.7</v>
      </c>
      <c r="N22" s="109">
        <v>1</v>
      </c>
      <c r="O22" s="144">
        <f t="shared" si="0"/>
        <v>917.49776957733957</v>
      </c>
      <c r="P22" s="137">
        <v>373.35135708894632</v>
      </c>
      <c r="Q22" s="137">
        <v>544.14641248839325</v>
      </c>
      <c r="R22" s="2" t="s">
        <v>1584</v>
      </c>
      <c r="S22" s="2">
        <v>1963587374</v>
      </c>
      <c r="T22" s="2" t="s">
        <v>1585</v>
      </c>
      <c r="U22" s="2" t="s">
        <v>1586</v>
      </c>
      <c r="V22" s="2" t="s">
        <v>1587</v>
      </c>
      <c r="W22" s="2" t="s">
        <v>1606</v>
      </c>
    </row>
    <row r="23" spans="1:23" x14ac:dyDescent="0.25">
      <c r="A23" s="143">
        <v>20</v>
      </c>
      <c r="B23" s="167" t="s">
        <v>115</v>
      </c>
      <c r="C23" s="168" t="s">
        <v>90</v>
      </c>
      <c r="D23" s="168" t="s">
        <v>878</v>
      </c>
      <c r="E23" s="167" t="s">
        <v>879</v>
      </c>
      <c r="F23" s="204">
        <v>1207</v>
      </c>
      <c r="G23" s="146">
        <v>2710055</v>
      </c>
      <c r="H23" s="137">
        <v>2053</v>
      </c>
      <c r="I23" s="137">
        <v>5086265</v>
      </c>
      <c r="J23" s="24">
        <v>1.7009113504556752</v>
      </c>
      <c r="K23" s="24">
        <v>1.8768124632156913</v>
      </c>
      <c r="L23" s="24">
        <v>0.3</v>
      </c>
      <c r="M23" s="24">
        <v>0.7</v>
      </c>
      <c r="N23" s="109">
        <v>1</v>
      </c>
      <c r="O23" s="144">
        <f t="shared" si="0"/>
        <v>917.4977695773398</v>
      </c>
      <c r="P23" s="137">
        <v>198.65784291281085</v>
      </c>
      <c r="Q23" s="137">
        <v>718.83992666452889</v>
      </c>
      <c r="R23" s="2" t="s">
        <v>1584</v>
      </c>
      <c r="S23" s="2">
        <v>1748776836</v>
      </c>
      <c r="T23" s="2" t="s">
        <v>1585</v>
      </c>
      <c r="U23" s="2" t="s">
        <v>1586</v>
      </c>
      <c r="V23" s="2" t="s">
        <v>1587</v>
      </c>
      <c r="W23" s="2" t="s">
        <v>1607</v>
      </c>
    </row>
    <row r="24" spans="1:23" x14ac:dyDescent="0.25">
      <c r="A24" s="143">
        <v>21</v>
      </c>
      <c r="B24" s="167" t="s">
        <v>115</v>
      </c>
      <c r="C24" s="168" t="s">
        <v>90</v>
      </c>
      <c r="D24" s="168" t="s">
        <v>876</v>
      </c>
      <c r="E24" s="167" t="s">
        <v>877</v>
      </c>
      <c r="F24" s="204">
        <v>1117</v>
      </c>
      <c r="G24" s="146">
        <v>2334130</v>
      </c>
      <c r="H24" s="137">
        <v>1093</v>
      </c>
      <c r="I24" s="137">
        <v>2231180</v>
      </c>
      <c r="J24" s="24">
        <v>0.9785138764547896</v>
      </c>
      <c r="K24" s="24">
        <v>0.95589363060326549</v>
      </c>
      <c r="L24" s="24">
        <v>0.29355416293643688</v>
      </c>
      <c r="M24" s="24">
        <v>0.66912554142228575</v>
      </c>
      <c r="N24" s="109">
        <v>0.96267970435872263</v>
      </c>
      <c r="O24" s="144">
        <f t="shared" si="0"/>
        <v>883.25648156650084</v>
      </c>
      <c r="P24" s="137">
        <v>213.71815662712413</v>
      </c>
      <c r="Q24" s="137">
        <v>669.53832493937671</v>
      </c>
      <c r="R24" s="2" t="s">
        <v>1584</v>
      </c>
      <c r="S24" s="2">
        <v>1735961626</v>
      </c>
      <c r="T24" s="2" t="s">
        <v>1585</v>
      </c>
      <c r="U24" s="2" t="s">
        <v>1586</v>
      </c>
      <c r="V24" s="2" t="s">
        <v>1587</v>
      </c>
      <c r="W24" s="2" t="s">
        <v>1608</v>
      </c>
    </row>
    <row r="25" spans="1:23" x14ac:dyDescent="0.25">
      <c r="A25" s="143">
        <v>22</v>
      </c>
      <c r="B25" s="167" t="s">
        <v>115</v>
      </c>
      <c r="C25" s="168" t="s">
        <v>90</v>
      </c>
      <c r="D25" s="168" t="s">
        <v>880</v>
      </c>
      <c r="E25" s="167" t="s">
        <v>1097</v>
      </c>
      <c r="F25" s="204">
        <v>1046</v>
      </c>
      <c r="G25" s="146">
        <v>2101390</v>
      </c>
      <c r="H25" s="137">
        <v>1202</v>
      </c>
      <c r="I25" s="137">
        <v>2310575</v>
      </c>
      <c r="J25" s="24">
        <v>1.1491395793499044</v>
      </c>
      <c r="K25" s="24">
        <v>1.0995460147806928</v>
      </c>
      <c r="L25" s="24">
        <v>0.3</v>
      </c>
      <c r="M25" s="24">
        <v>0.7</v>
      </c>
      <c r="N25" s="109">
        <v>1</v>
      </c>
      <c r="O25" s="144">
        <f t="shared" si="0"/>
        <v>917.49776957733957</v>
      </c>
      <c r="P25" s="137">
        <v>257.32935243610848</v>
      </c>
      <c r="Q25" s="137">
        <v>660.16841714123109</v>
      </c>
      <c r="R25" s="2" t="s">
        <v>1584</v>
      </c>
      <c r="S25" s="2">
        <v>1773274670</v>
      </c>
      <c r="T25" s="2" t="s">
        <v>1585</v>
      </c>
      <c r="U25" s="2" t="s">
        <v>1586</v>
      </c>
      <c r="V25" s="2" t="s">
        <v>1587</v>
      </c>
      <c r="W25" s="2" t="s">
        <v>1609</v>
      </c>
    </row>
    <row r="26" spans="1:23" x14ac:dyDescent="0.25">
      <c r="A26" s="143">
        <v>23</v>
      </c>
      <c r="B26" s="167" t="s">
        <v>115</v>
      </c>
      <c r="C26" s="168" t="s">
        <v>90</v>
      </c>
      <c r="D26" s="168" t="s">
        <v>875</v>
      </c>
      <c r="E26" s="167" t="s">
        <v>1365</v>
      </c>
      <c r="F26" s="204">
        <v>1148</v>
      </c>
      <c r="G26" s="146">
        <v>2578150</v>
      </c>
      <c r="H26" s="137">
        <v>875</v>
      </c>
      <c r="I26" s="137">
        <v>2708755</v>
      </c>
      <c r="J26" s="24">
        <v>0.76219512195121952</v>
      </c>
      <c r="K26" s="24">
        <v>1.0506584178577663</v>
      </c>
      <c r="L26" s="24">
        <v>0.22865853658536583</v>
      </c>
      <c r="M26" s="24">
        <v>0.7</v>
      </c>
      <c r="N26" s="109">
        <v>0.92865853658536579</v>
      </c>
      <c r="O26" s="144">
        <f t="shared" si="0"/>
        <v>852.04213601602942</v>
      </c>
      <c r="P26" s="137">
        <v>113.37151250427196</v>
      </c>
      <c r="Q26" s="137">
        <v>738.67062351175741</v>
      </c>
      <c r="R26" s="2" t="s">
        <v>1584</v>
      </c>
      <c r="S26" s="2">
        <v>1925343348</v>
      </c>
      <c r="T26" s="2" t="s">
        <v>1585</v>
      </c>
      <c r="U26" s="2" t="s">
        <v>1586</v>
      </c>
      <c r="V26" s="2" t="s">
        <v>1587</v>
      </c>
      <c r="W26" s="2" t="s">
        <v>1610</v>
      </c>
    </row>
    <row r="27" spans="1:23" x14ac:dyDescent="0.25">
      <c r="A27" s="143">
        <v>24</v>
      </c>
      <c r="B27" s="167" t="s">
        <v>115</v>
      </c>
      <c r="C27" s="168" t="s">
        <v>90</v>
      </c>
      <c r="D27" s="168" t="s">
        <v>873</v>
      </c>
      <c r="E27" s="167" t="s">
        <v>1366</v>
      </c>
      <c r="F27" s="204">
        <v>1111</v>
      </c>
      <c r="G27" s="146">
        <v>2285825</v>
      </c>
      <c r="H27" s="137">
        <v>1185</v>
      </c>
      <c r="I27" s="137">
        <v>2409065</v>
      </c>
      <c r="J27" s="24">
        <v>1.0666066606660667</v>
      </c>
      <c r="K27" s="24">
        <v>1.0539148884975884</v>
      </c>
      <c r="L27" s="24">
        <v>0.3</v>
      </c>
      <c r="M27" s="24">
        <v>0.7</v>
      </c>
      <c r="N27" s="109">
        <v>1</v>
      </c>
      <c r="O27" s="144">
        <f t="shared" si="0"/>
        <v>917.49776957733957</v>
      </c>
      <c r="P27" s="137">
        <v>261.65584382407934</v>
      </c>
      <c r="Q27" s="137">
        <v>655.84192575326028</v>
      </c>
      <c r="R27" s="2" t="s">
        <v>1584</v>
      </c>
      <c r="S27" s="2">
        <v>1774100250</v>
      </c>
      <c r="T27" s="2" t="s">
        <v>1585</v>
      </c>
      <c r="U27" s="2" t="s">
        <v>1586</v>
      </c>
      <c r="V27" s="2" t="s">
        <v>1587</v>
      </c>
      <c r="W27" s="2" t="s">
        <v>1611</v>
      </c>
    </row>
    <row r="28" spans="1:23" x14ac:dyDescent="0.25">
      <c r="A28" s="143">
        <v>25</v>
      </c>
      <c r="B28" s="167" t="s">
        <v>112</v>
      </c>
      <c r="C28" s="168" t="s">
        <v>90</v>
      </c>
      <c r="D28" s="168" t="s">
        <v>865</v>
      </c>
      <c r="E28" s="167" t="s">
        <v>866</v>
      </c>
      <c r="F28" s="204">
        <v>592</v>
      </c>
      <c r="G28" s="146">
        <v>1212000</v>
      </c>
      <c r="H28" s="137">
        <v>1285</v>
      </c>
      <c r="I28" s="137">
        <v>1939900</v>
      </c>
      <c r="J28" s="24">
        <v>2.1706081081081079</v>
      </c>
      <c r="K28" s="24">
        <v>1.6005775577557755</v>
      </c>
      <c r="L28" s="24">
        <v>0.3</v>
      </c>
      <c r="M28" s="24">
        <v>0.7</v>
      </c>
      <c r="N28" s="109">
        <v>1</v>
      </c>
      <c r="O28" s="144">
        <f t="shared" si="0"/>
        <v>917.49776957733968</v>
      </c>
      <c r="P28" s="137">
        <v>309.92125616662747</v>
      </c>
      <c r="Q28" s="137">
        <v>607.57651341071221</v>
      </c>
      <c r="R28" s="2" t="s">
        <v>1584</v>
      </c>
      <c r="S28" s="2">
        <v>1777054111</v>
      </c>
      <c r="T28" s="2" t="s">
        <v>1585</v>
      </c>
      <c r="U28" s="2" t="s">
        <v>1586</v>
      </c>
      <c r="V28" s="2" t="s">
        <v>1587</v>
      </c>
      <c r="W28" s="2" t="s">
        <v>1612</v>
      </c>
    </row>
    <row r="29" spans="1:23" x14ac:dyDescent="0.25">
      <c r="A29" s="143">
        <v>26</v>
      </c>
      <c r="B29" s="167" t="s">
        <v>112</v>
      </c>
      <c r="C29" s="168" t="s">
        <v>90</v>
      </c>
      <c r="D29" s="168" t="s">
        <v>864</v>
      </c>
      <c r="E29" s="167" t="s">
        <v>1367</v>
      </c>
      <c r="F29" s="204">
        <v>478</v>
      </c>
      <c r="G29" s="146">
        <v>1023330</v>
      </c>
      <c r="H29" s="137">
        <v>1028</v>
      </c>
      <c r="I29" s="137">
        <v>1479430</v>
      </c>
      <c r="J29" s="24">
        <v>2.1506276150627617</v>
      </c>
      <c r="K29" s="24">
        <v>1.4457017775302199</v>
      </c>
      <c r="L29" s="24">
        <v>0.3</v>
      </c>
      <c r="M29" s="24">
        <v>0.7</v>
      </c>
      <c r="N29" s="109">
        <v>1</v>
      </c>
      <c r="O29" s="144">
        <f t="shared" si="0"/>
        <v>917.49776957733968</v>
      </c>
      <c r="P29" s="137">
        <v>365.74658080586039</v>
      </c>
      <c r="Q29" s="137">
        <v>551.75118877147929</v>
      </c>
      <c r="R29" s="2" t="s">
        <v>1584</v>
      </c>
      <c r="S29" s="2">
        <v>1737312140</v>
      </c>
      <c r="T29" s="2" t="s">
        <v>1585</v>
      </c>
      <c r="U29" s="2" t="s">
        <v>1586</v>
      </c>
      <c r="V29" s="2" t="s">
        <v>1587</v>
      </c>
      <c r="W29" s="2" t="s">
        <v>1613</v>
      </c>
    </row>
    <row r="30" spans="1:23" x14ac:dyDescent="0.25">
      <c r="A30" s="143">
        <v>27</v>
      </c>
      <c r="B30" s="167" t="s">
        <v>112</v>
      </c>
      <c r="C30" s="168" t="s">
        <v>90</v>
      </c>
      <c r="D30" s="168" t="s">
        <v>867</v>
      </c>
      <c r="E30" s="167" t="s">
        <v>1368</v>
      </c>
      <c r="F30" s="204">
        <v>551</v>
      </c>
      <c r="G30" s="146">
        <v>1201345</v>
      </c>
      <c r="H30" s="137">
        <v>1333</v>
      </c>
      <c r="I30" s="137">
        <v>2027070</v>
      </c>
      <c r="J30" s="24">
        <v>2.4192377495462796</v>
      </c>
      <c r="K30" s="24">
        <v>1.6873337800548551</v>
      </c>
      <c r="L30" s="24">
        <v>0.3</v>
      </c>
      <c r="M30" s="24">
        <v>0.7</v>
      </c>
      <c r="N30" s="109">
        <v>1</v>
      </c>
      <c r="O30" s="144">
        <f t="shared" si="0"/>
        <v>917.49776957733957</v>
      </c>
      <c r="P30" s="137">
        <v>318.39299843341416</v>
      </c>
      <c r="Q30" s="137">
        <v>599.1047711439254</v>
      </c>
      <c r="R30" s="2" t="s">
        <v>1584</v>
      </c>
      <c r="S30" s="2">
        <v>1773084622</v>
      </c>
      <c r="T30" s="2" t="s">
        <v>1585</v>
      </c>
      <c r="U30" s="2" t="s">
        <v>1586</v>
      </c>
      <c r="V30" s="2" t="s">
        <v>1587</v>
      </c>
      <c r="W30" s="2" t="s">
        <v>1614</v>
      </c>
    </row>
    <row r="31" spans="1:23" x14ac:dyDescent="0.25">
      <c r="A31" s="143">
        <v>28</v>
      </c>
      <c r="B31" s="167" t="s">
        <v>112</v>
      </c>
      <c r="C31" s="168" t="s">
        <v>90</v>
      </c>
      <c r="D31" s="168" t="s">
        <v>869</v>
      </c>
      <c r="E31" s="167" t="s">
        <v>1369</v>
      </c>
      <c r="F31" s="204">
        <v>768</v>
      </c>
      <c r="G31" s="146">
        <v>1666660</v>
      </c>
      <c r="H31" s="137">
        <v>1731</v>
      </c>
      <c r="I31" s="137">
        <v>3007815</v>
      </c>
      <c r="J31" s="24">
        <v>2.25390625</v>
      </c>
      <c r="K31" s="24">
        <v>1.8046962187848752</v>
      </c>
      <c r="L31" s="24">
        <v>0.3</v>
      </c>
      <c r="M31" s="24">
        <v>0.7</v>
      </c>
      <c r="N31" s="109">
        <v>1</v>
      </c>
      <c r="O31" s="144">
        <f t="shared" si="0"/>
        <v>917.49776957733968</v>
      </c>
      <c r="P31" s="137">
        <v>245.46665249474464</v>
      </c>
      <c r="Q31" s="137">
        <v>672.03111708259507</v>
      </c>
      <c r="R31" s="2" t="s">
        <v>1584</v>
      </c>
      <c r="S31" s="2">
        <v>1776570377</v>
      </c>
      <c r="T31" s="2" t="s">
        <v>1585</v>
      </c>
      <c r="U31" s="2" t="s">
        <v>1586</v>
      </c>
      <c r="V31" s="2" t="s">
        <v>1587</v>
      </c>
      <c r="W31" s="2" t="s">
        <v>1615</v>
      </c>
    </row>
    <row r="32" spans="1:23" x14ac:dyDescent="0.25">
      <c r="A32" s="143">
        <v>29</v>
      </c>
      <c r="B32" s="167" t="s">
        <v>1307</v>
      </c>
      <c r="C32" s="168" t="s">
        <v>90</v>
      </c>
      <c r="D32" s="168" t="s">
        <v>860</v>
      </c>
      <c r="E32" s="167" t="s">
        <v>861</v>
      </c>
      <c r="F32" s="204">
        <v>702</v>
      </c>
      <c r="G32" s="146">
        <v>1487465</v>
      </c>
      <c r="H32" s="137">
        <v>924</v>
      </c>
      <c r="I32" s="137">
        <v>1370915</v>
      </c>
      <c r="J32" s="24">
        <v>1.3162393162393162</v>
      </c>
      <c r="K32" s="24">
        <v>0.92164521518153364</v>
      </c>
      <c r="L32" s="24">
        <v>0.3</v>
      </c>
      <c r="M32" s="24">
        <v>0.64515165062707347</v>
      </c>
      <c r="N32" s="109">
        <v>0.9451516506270734</v>
      </c>
      <c r="O32" s="144">
        <f t="shared" si="0"/>
        <v>867.17453136268068</v>
      </c>
      <c r="P32" s="137">
        <v>298.98502085580907</v>
      </c>
      <c r="Q32" s="137">
        <v>568.18951050687167</v>
      </c>
      <c r="R32" s="2" t="s">
        <v>1584</v>
      </c>
      <c r="S32" s="2">
        <v>1921793866</v>
      </c>
      <c r="T32" s="2" t="s">
        <v>1585</v>
      </c>
      <c r="U32" s="2" t="s">
        <v>1586</v>
      </c>
      <c r="V32" s="2" t="s">
        <v>1587</v>
      </c>
      <c r="W32" s="2" t="s">
        <v>1616</v>
      </c>
    </row>
    <row r="33" spans="1:23" x14ac:dyDescent="0.25">
      <c r="A33" s="143">
        <v>30</v>
      </c>
      <c r="B33" s="167" t="s">
        <v>1307</v>
      </c>
      <c r="C33" s="168" t="s">
        <v>90</v>
      </c>
      <c r="D33" s="168" t="s">
        <v>854</v>
      </c>
      <c r="E33" s="167" t="s">
        <v>855</v>
      </c>
      <c r="F33" s="204">
        <v>629</v>
      </c>
      <c r="G33" s="146">
        <v>1332365</v>
      </c>
      <c r="H33" s="137">
        <v>875</v>
      </c>
      <c r="I33" s="137">
        <v>1269415</v>
      </c>
      <c r="J33" s="24">
        <v>1.3910969793322734</v>
      </c>
      <c r="K33" s="24">
        <v>0.95275318700206024</v>
      </c>
      <c r="L33" s="24">
        <v>0.3</v>
      </c>
      <c r="M33" s="24">
        <v>0.66692723090144213</v>
      </c>
      <c r="N33" s="109">
        <v>0.96692723090144206</v>
      </c>
      <c r="O33" s="144">
        <f t="shared" si="0"/>
        <v>887.1535776956664</v>
      </c>
      <c r="P33" s="137">
        <v>313.31302701215338</v>
      </c>
      <c r="Q33" s="137">
        <v>573.84055068351302</v>
      </c>
      <c r="R33" s="2" t="s">
        <v>1584</v>
      </c>
      <c r="S33" s="2">
        <v>1792298488</v>
      </c>
      <c r="T33" s="2" t="s">
        <v>1585</v>
      </c>
      <c r="U33" s="2" t="s">
        <v>1586</v>
      </c>
      <c r="V33" s="2" t="s">
        <v>1587</v>
      </c>
      <c r="W33" s="2" t="s">
        <v>1617</v>
      </c>
    </row>
    <row r="34" spans="1:23" x14ac:dyDescent="0.25">
      <c r="A34" s="143">
        <v>31</v>
      </c>
      <c r="B34" s="167" t="s">
        <v>1307</v>
      </c>
      <c r="C34" s="168" t="s">
        <v>90</v>
      </c>
      <c r="D34" s="168" t="s">
        <v>858</v>
      </c>
      <c r="E34" s="167" t="s">
        <v>1370</v>
      </c>
      <c r="F34" s="204">
        <v>583</v>
      </c>
      <c r="G34" s="146">
        <v>1199450</v>
      </c>
      <c r="H34" s="137">
        <v>918</v>
      </c>
      <c r="I34" s="137">
        <v>1485795</v>
      </c>
      <c r="J34" s="24">
        <v>1.5746140651801028</v>
      </c>
      <c r="K34" s="24">
        <v>1.238730251365209</v>
      </c>
      <c r="L34" s="24">
        <v>0.3</v>
      </c>
      <c r="M34" s="24">
        <v>0.7</v>
      </c>
      <c r="N34" s="109">
        <v>1</v>
      </c>
      <c r="O34" s="144">
        <f t="shared" si="0"/>
        <v>917.4977695773398</v>
      </c>
      <c r="P34" s="137">
        <v>306.77738479209751</v>
      </c>
      <c r="Q34" s="137">
        <v>610.72038478524223</v>
      </c>
      <c r="R34" s="2" t="s">
        <v>1584</v>
      </c>
      <c r="S34" s="2">
        <v>1318067533</v>
      </c>
      <c r="T34" s="2" t="s">
        <v>1585</v>
      </c>
      <c r="U34" s="2" t="s">
        <v>1586</v>
      </c>
      <c r="V34" s="2" t="s">
        <v>1587</v>
      </c>
      <c r="W34" s="2" t="s">
        <v>1618</v>
      </c>
    </row>
    <row r="35" spans="1:23" x14ac:dyDescent="0.25">
      <c r="A35" s="143">
        <v>32</v>
      </c>
      <c r="B35" s="167" t="s">
        <v>1307</v>
      </c>
      <c r="C35" s="168" t="s">
        <v>90</v>
      </c>
      <c r="D35" s="168" t="s">
        <v>856</v>
      </c>
      <c r="E35" s="167" t="s">
        <v>857</v>
      </c>
      <c r="F35" s="204">
        <v>783</v>
      </c>
      <c r="G35" s="146">
        <v>1857425</v>
      </c>
      <c r="H35" s="137">
        <v>853</v>
      </c>
      <c r="I35" s="137">
        <v>1447315</v>
      </c>
      <c r="J35" s="24">
        <v>1.0893997445721584</v>
      </c>
      <c r="K35" s="24">
        <v>0.77920508230480368</v>
      </c>
      <c r="L35" s="24">
        <v>0.3</v>
      </c>
      <c r="M35" s="24">
        <v>0.5454435576133625</v>
      </c>
      <c r="N35" s="109">
        <v>0.84544355761336254</v>
      </c>
      <c r="O35" s="144">
        <f t="shared" si="0"/>
        <v>775.69257841379124</v>
      </c>
      <c r="P35" s="137">
        <v>226.56964990506609</v>
      </c>
      <c r="Q35" s="137">
        <v>549.12292850872518</v>
      </c>
      <c r="R35" s="2" t="s">
        <v>1584</v>
      </c>
      <c r="S35" s="2">
        <v>1767025404</v>
      </c>
      <c r="T35" s="2" t="s">
        <v>1585</v>
      </c>
      <c r="U35" s="2" t="s">
        <v>1586</v>
      </c>
      <c r="V35" s="2" t="s">
        <v>1587</v>
      </c>
      <c r="W35" s="2" t="s">
        <v>1619</v>
      </c>
    </row>
    <row r="36" spans="1:23" x14ac:dyDescent="0.25">
      <c r="A36" s="143">
        <v>33</v>
      </c>
      <c r="B36" s="167" t="s">
        <v>1307</v>
      </c>
      <c r="C36" s="168" t="s">
        <v>90</v>
      </c>
      <c r="D36" s="168" t="s">
        <v>862</v>
      </c>
      <c r="E36" s="167" t="s">
        <v>1371</v>
      </c>
      <c r="F36" s="204">
        <v>501</v>
      </c>
      <c r="G36" s="146">
        <v>947310</v>
      </c>
      <c r="H36" s="137">
        <v>791</v>
      </c>
      <c r="I36" s="137">
        <v>1084365</v>
      </c>
      <c r="J36" s="24">
        <v>1.5788423153692615</v>
      </c>
      <c r="K36" s="24">
        <v>1.144678088482123</v>
      </c>
      <c r="L36" s="24">
        <v>0.3</v>
      </c>
      <c r="M36" s="24">
        <v>0.7</v>
      </c>
      <c r="N36" s="109">
        <v>1</v>
      </c>
      <c r="O36" s="144">
        <f t="shared" si="0"/>
        <v>917.49776957733957</v>
      </c>
      <c r="P36" s="137">
        <v>354.03577599369061</v>
      </c>
      <c r="Q36" s="137">
        <v>563.46199358364902</v>
      </c>
      <c r="R36" s="2" t="s">
        <v>1584</v>
      </c>
      <c r="S36" s="2">
        <v>1846495986</v>
      </c>
      <c r="T36" s="2" t="s">
        <v>1585</v>
      </c>
      <c r="U36" s="2" t="s">
        <v>1586</v>
      </c>
      <c r="V36" s="2" t="s">
        <v>1587</v>
      </c>
      <c r="W36" s="2" t="s">
        <v>1620</v>
      </c>
    </row>
    <row r="37" spans="1:23" x14ac:dyDescent="0.25">
      <c r="A37" s="143">
        <v>34</v>
      </c>
      <c r="B37" s="167" t="s">
        <v>1337</v>
      </c>
      <c r="C37" s="168" t="s">
        <v>90</v>
      </c>
      <c r="D37" s="168" t="s">
        <v>882</v>
      </c>
      <c r="E37" s="167" t="s">
        <v>883</v>
      </c>
      <c r="F37" s="204">
        <v>500</v>
      </c>
      <c r="G37" s="146">
        <v>1168650</v>
      </c>
      <c r="H37" s="137">
        <v>755</v>
      </c>
      <c r="I37" s="137">
        <v>1927380</v>
      </c>
      <c r="J37" s="24">
        <v>1.51</v>
      </c>
      <c r="K37" s="24">
        <v>1.6492362982929021</v>
      </c>
      <c r="L37" s="24">
        <v>0.3</v>
      </c>
      <c r="M37" s="24">
        <v>0.7</v>
      </c>
      <c r="N37" s="109">
        <v>1</v>
      </c>
      <c r="O37" s="144">
        <f t="shared" si="0"/>
        <v>917.49776957733968</v>
      </c>
      <c r="P37" s="137">
        <v>146.48031974838548</v>
      </c>
      <c r="Q37" s="137">
        <v>771.01744982895423</v>
      </c>
      <c r="R37" s="2" t="s">
        <v>1584</v>
      </c>
      <c r="S37" s="2">
        <v>1740140240</v>
      </c>
      <c r="T37" s="2" t="s">
        <v>1585</v>
      </c>
      <c r="U37" s="2" t="s">
        <v>1586</v>
      </c>
      <c r="V37" s="2" t="s">
        <v>1587</v>
      </c>
      <c r="W37" s="2" t="s">
        <v>1621</v>
      </c>
    </row>
    <row r="38" spans="1:23" x14ac:dyDescent="0.25">
      <c r="A38" s="143">
        <v>35</v>
      </c>
      <c r="B38" s="167" t="s">
        <v>1337</v>
      </c>
      <c r="C38" s="168" t="s">
        <v>90</v>
      </c>
      <c r="D38" s="168" t="s">
        <v>884</v>
      </c>
      <c r="E38" s="167" t="s">
        <v>1372</v>
      </c>
      <c r="F38" s="204">
        <v>509</v>
      </c>
      <c r="G38" s="146">
        <v>1204310</v>
      </c>
      <c r="H38" s="137">
        <v>689</v>
      </c>
      <c r="I38" s="137">
        <v>1948595</v>
      </c>
      <c r="J38" s="24">
        <v>1.3536345776031433</v>
      </c>
      <c r="K38" s="24">
        <v>1.6180177861181921</v>
      </c>
      <c r="L38" s="24">
        <v>0.3</v>
      </c>
      <c r="M38" s="24">
        <v>0.7</v>
      </c>
      <c r="N38" s="109">
        <v>1</v>
      </c>
      <c r="O38" s="144">
        <f t="shared" si="0"/>
        <v>917.4977695773398</v>
      </c>
      <c r="P38" s="137">
        <v>131.49689370993539</v>
      </c>
      <c r="Q38" s="137">
        <v>786.00087586740437</v>
      </c>
      <c r="R38" s="2" t="s">
        <v>1584</v>
      </c>
      <c r="S38" s="2">
        <v>1768997986</v>
      </c>
      <c r="T38" s="2" t="s">
        <v>1585</v>
      </c>
      <c r="U38" s="2" t="s">
        <v>1586</v>
      </c>
      <c r="V38" s="2" t="s">
        <v>1587</v>
      </c>
      <c r="W38" s="2" t="s">
        <v>1622</v>
      </c>
    </row>
    <row r="39" spans="1:23" x14ac:dyDescent="0.25">
      <c r="A39" s="143">
        <v>36</v>
      </c>
      <c r="B39" s="167" t="s">
        <v>1337</v>
      </c>
      <c r="C39" s="168" t="s">
        <v>90</v>
      </c>
      <c r="D39" s="168" t="s">
        <v>885</v>
      </c>
      <c r="E39" s="167" t="s">
        <v>886</v>
      </c>
      <c r="F39" s="204">
        <v>322</v>
      </c>
      <c r="G39" s="146">
        <v>452430</v>
      </c>
      <c r="H39" s="137">
        <v>746</v>
      </c>
      <c r="I39" s="137">
        <v>1111815</v>
      </c>
      <c r="J39" s="24">
        <v>2.3167701863354035</v>
      </c>
      <c r="K39" s="24">
        <v>2.4574298786552617</v>
      </c>
      <c r="L39" s="24">
        <v>0.3</v>
      </c>
      <c r="M39" s="24">
        <v>0.7</v>
      </c>
      <c r="N39" s="109">
        <v>1</v>
      </c>
      <c r="O39" s="144">
        <f t="shared" si="0"/>
        <v>917.49776957733968</v>
      </c>
      <c r="P39" s="137">
        <v>382.79309317196896</v>
      </c>
      <c r="Q39" s="137">
        <v>534.70467640537072</v>
      </c>
      <c r="R39" s="2" t="s">
        <v>1584</v>
      </c>
      <c r="S39" s="2">
        <v>1762704893</v>
      </c>
      <c r="T39" s="2" t="s">
        <v>1585</v>
      </c>
      <c r="U39" s="2" t="s">
        <v>1586</v>
      </c>
      <c r="V39" s="2" t="s">
        <v>1587</v>
      </c>
      <c r="W39" s="2" t="s">
        <v>1623</v>
      </c>
    </row>
    <row r="40" spans="1:23" x14ac:dyDescent="0.25">
      <c r="A40" s="143">
        <v>37</v>
      </c>
      <c r="B40" s="167" t="s">
        <v>109</v>
      </c>
      <c r="C40" s="168" t="s">
        <v>90</v>
      </c>
      <c r="D40" s="168" t="s">
        <v>887</v>
      </c>
      <c r="E40" s="167" t="s">
        <v>888</v>
      </c>
      <c r="F40" s="204">
        <v>846</v>
      </c>
      <c r="G40" s="146">
        <v>1957840</v>
      </c>
      <c r="H40" s="137">
        <v>2044</v>
      </c>
      <c r="I40" s="137">
        <v>4328005</v>
      </c>
      <c r="J40" s="24">
        <v>2.4160756501182035</v>
      </c>
      <c r="K40" s="24">
        <v>2.2106019899481062</v>
      </c>
      <c r="L40" s="24">
        <v>0.3</v>
      </c>
      <c r="M40" s="24">
        <v>0.7</v>
      </c>
      <c r="N40" s="109">
        <v>1</v>
      </c>
      <c r="O40" s="144">
        <f t="shared" si="0"/>
        <v>917.49776957733957</v>
      </c>
      <c r="P40" s="137">
        <v>179.73120328925404</v>
      </c>
      <c r="Q40" s="137">
        <v>737.76656628808553</v>
      </c>
      <c r="R40" s="2" t="s">
        <v>1584</v>
      </c>
      <c r="S40" s="2">
        <v>1717256031</v>
      </c>
      <c r="T40" s="2" t="s">
        <v>1585</v>
      </c>
      <c r="U40" s="2" t="s">
        <v>1586</v>
      </c>
      <c r="V40" s="2" t="s">
        <v>1587</v>
      </c>
      <c r="W40" s="2" t="s">
        <v>1624</v>
      </c>
    </row>
    <row r="41" spans="1:23" x14ac:dyDescent="0.25">
      <c r="A41" s="143">
        <v>38</v>
      </c>
      <c r="B41" s="167" t="s">
        <v>109</v>
      </c>
      <c r="C41" s="168" t="s">
        <v>90</v>
      </c>
      <c r="D41" s="168" t="s">
        <v>889</v>
      </c>
      <c r="E41" s="167" t="s">
        <v>1373</v>
      </c>
      <c r="F41" s="204">
        <v>700</v>
      </c>
      <c r="G41" s="146">
        <v>1349570</v>
      </c>
      <c r="H41" s="137">
        <v>836</v>
      </c>
      <c r="I41" s="137">
        <v>1404810</v>
      </c>
      <c r="J41" s="24">
        <v>1.1942857142857144</v>
      </c>
      <c r="K41" s="24">
        <v>1.0409315559770891</v>
      </c>
      <c r="L41" s="24">
        <v>0.3</v>
      </c>
      <c r="M41" s="24">
        <v>0.7</v>
      </c>
      <c r="N41" s="109">
        <v>1</v>
      </c>
      <c r="O41" s="144">
        <f t="shared" si="0"/>
        <v>917.4977695773398</v>
      </c>
      <c r="P41" s="137">
        <v>242.32401352943128</v>
      </c>
      <c r="Q41" s="137">
        <v>675.17375604790846</v>
      </c>
      <c r="R41" s="2" t="s">
        <v>1584</v>
      </c>
      <c r="S41" s="2">
        <v>1735974533</v>
      </c>
      <c r="T41" s="2" t="s">
        <v>1585</v>
      </c>
      <c r="U41" s="2" t="s">
        <v>1586</v>
      </c>
      <c r="V41" s="2" t="s">
        <v>1587</v>
      </c>
      <c r="W41" s="2" t="s">
        <v>1625</v>
      </c>
    </row>
    <row r="42" spans="1:23" x14ac:dyDescent="0.25">
      <c r="A42" s="143">
        <v>39</v>
      </c>
      <c r="B42" s="167" t="s">
        <v>109</v>
      </c>
      <c r="C42" s="168" t="s">
        <v>90</v>
      </c>
      <c r="D42" s="168" t="s">
        <v>892</v>
      </c>
      <c r="E42" s="167" t="s">
        <v>893</v>
      </c>
      <c r="F42" s="204">
        <v>833</v>
      </c>
      <c r="G42" s="146">
        <v>1904680</v>
      </c>
      <c r="H42" s="137">
        <v>1447</v>
      </c>
      <c r="I42" s="137">
        <v>3189980</v>
      </c>
      <c r="J42" s="24">
        <v>1.7370948379351741</v>
      </c>
      <c r="K42" s="24">
        <v>1.6748115168952264</v>
      </c>
      <c r="L42" s="24">
        <v>0.3</v>
      </c>
      <c r="M42" s="24">
        <v>0.7</v>
      </c>
      <c r="N42" s="109">
        <v>1</v>
      </c>
      <c r="O42" s="144">
        <f t="shared" si="0"/>
        <v>917.49776957733968</v>
      </c>
      <c r="P42" s="137">
        <v>208.53215627579439</v>
      </c>
      <c r="Q42" s="137">
        <v>708.96561330154532</v>
      </c>
      <c r="R42" s="2" t="s">
        <v>1584</v>
      </c>
      <c r="S42" s="2">
        <v>1916788305</v>
      </c>
      <c r="T42" s="2" t="s">
        <v>1585</v>
      </c>
      <c r="U42" s="2" t="s">
        <v>1586</v>
      </c>
      <c r="V42" s="2" t="s">
        <v>1587</v>
      </c>
      <c r="W42" s="2" t="s">
        <v>1626</v>
      </c>
    </row>
    <row r="43" spans="1:23" x14ac:dyDescent="0.25">
      <c r="A43" s="143">
        <v>40</v>
      </c>
      <c r="B43" s="167" t="s">
        <v>109</v>
      </c>
      <c r="C43" s="168" t="s">
        <v>90</v>
      </c>
      <c r="D43" s="168" t="s">
        <v>891</v>
      </c>
      <c r="E43" s="167" t="s">
        <v>1062</v>
      </c>
      <c r="F43" s="204">
        <v>692</v>
      </c>
      <c r="G43" s="146">
        <v>1365780</v>
      </c>
      <c r="H43" s="137">
        <v>1396</v>
      </c>
      <c r="I43" s="137">
        <v>2638320</v>
      </c>
      <c r="J43" s="24">
        <v>2.0173410404624277</v>
      </c>
      <c r="K43" s="24">
        <v>1.9317313183675262</v>
      </c>
      <c r="L43" s="24">
        <v>0.3</v>
      </c>
      <c r="M43" s="24">
        <v>0.7</v>
      </c>
      <c r="N43" s="109">
        <v>1</v>
      </c>
      <c r="O43" s="144">
        <f t="shared" si="0"/>
        <v>917.49776957733957</v>
      </c>
      <c r="P43" s="137">
        <v>261.51426768631529</v>
      </c>
      <c r="Q43" s="137">
        <v>655.98350189102428</v>
      </c>
      <c r="R43" s="2" t="s">
        <v>1584</v>
      </c>
      <c r="S43" s="2">
        <v>1717423221</v>
      </c>
      <c r="T43" s="2" t="s">
        <v>1585</v>
      </c>
      <c r="U43" s="2" t="s">
        <v>1586</v>
      </c>
      <c r="V43" s="2" t="s">
        <v>1587</v>
      </c>
      <c r="W43" s="2" t="s">
        <v>1627</v>
      </c>
    </row>
    <row r="44" spans="1:23" x14ac:dyDescent="0.25">
      <c r="A44" s="143">
        <v>41</v>
      </c>
      <c r="B44" s="167" t="s">
        <v>100</v>
      </c>
      <c r="C44" s="168" t="s">
        <v>90</v>
      </c>
      <c r="D44" s="168" t="s">
        <v>819</v>
      </c>
      <c r="E44" s="167" t="s">
        <v>1226</v>
      </c>
      <c r="F44" s="204">
        <v>490</v>
      </c>
      <c r="G44" s="146">
        <v>888935</v>
      </c>
      <c r="H44" s="137">
        <v>1210</v>
      </c>
      <c r="I44" s="137">
        <v>1555960</v>
      </c>
      <c r="J44" s="24">
        <v>2.4693877551020407</v>
      </c>
      <c r="K44" s="24">
        <v>1.7503641998571324</v>
      </c>
      <c r="L44" s="24">
        <v>0.3</v>
      </c>
      <c r="M44" s="24">
        <v>0.7</v>
      </c>
      <c r="N44" s="109">
        <v>1</v>
      </c>
      <c r="O44" s="144">
        <f t="shared" si="0"/>
        <v>917.49776957733968</v>
      </c>
      <c r="P44" s="137">
        <v>433.93819532439187</v>
      </c>
      <c r="Q44" s="137">
        <v>483.55957425294781</v>
      </c>
      <c r="R44" s="2" t="s">
        <v>1584</v>
      </c>
      <c r="S44" s="2">
        <v>1758807037</v>
      </c>
      <c r="T44" s="2" t="s">
        <v>1585</v>
      </c>
      <c r="U44" s="2" t="s">
        <v>1586</v>
      </c>
      <c r="V44" s="2" t="s">
        <v>1587</v>
      </c>
      <c r="W44" s="2" t="s">
        <v>1628</v>
      </c>
    </row>
    <row r="45" spans="1:23" x14ac:dyDescent="0.25">
      <c r="A45" s="143">
        <v>42</v>
      </c>
      <c r="B45" s="167" t="s">
        <v>100</v>
      </c>
      <c r="C45" s="168" t="s">
        <v>90</v>
      </c>
      <c r="D45" s="168" t="s">
        <v>821</v>
      </c>
      <c r="E45" s="167" t="s">
        <v>331</v>
      </c>
      <c r="F45" s="204">
        <v>430</v>
      </c>
      <c r="G45" s="146">
        <v>1080025</v>
      </c>
      <c r="H45" s="137">
        <v>795</v>
      </c>
      <c r="I45" s="137">
        <v>1127505</v>
      </c>
      <c r="J45" s="24">
        <v>1.8488372093023255</v>
      </c>
      <c r="K45" s="24">
        <v>1.0439619453253397</v>
      </c>
      <c r="L45" s="24">
        <v>0.3</v>
      </c>
      <c r="M45" s="24">
        <v>0.7</v>
      </c>
      <c r="N45" s="109">
        <v>1</v>
      </c>
      <c r="O45" s="144">
        <f t="shared" si="0"/>
        <v>917.4977695773398</v>
      </c>
      <c r="P45" s="137">
        <v>369.15461173118541</v>
      </c>
      <c r="Q45" s="137">
        <v>548.34315784615433</v>
      </c>
      <c r="R45" s="2" t="s">
        <v>1584</v>
      </c>
      <c r="S45" s="2">
        <v>1742615356</v>
      </c>
      <c r="T45" s="2" t="s">
        <v>1585</v>
      </c>
      <c r="U45" s="2" t="s">
        <v>1586</v>
      </c>
      <c r="V45" s="2" t="s">
        <v>1587</v>
      </c>
      <c r="W45" s="2" t="s">
        <v>1629</v>
      </c>
    </row>
    <row r="46" spans="1:23" x14ac:dyDescent="0.25">
      <c r="A46" s="143">
        <v>43</v>
      </c>
      <c r="B46" s="167" t="s">
        <v>98</v>
      </c>
      <c r="C46" s="168" t="s">
        <v>90</v>
      </c>
      <c r="D46" s="168" t="s">
        <v>807</v>
      </c>
      <c r="E46" s="167" t="s">
        <v>1374</v>
      </c>
      <c r="F46" s="204">
        <v>386</v>
      </c>
      <c r="G46" s="146">
        <v>864630</v>
      </c>
      <c r="H46" s="137">
        <v>898</v>
      </c>
      <c r="I46" s="137">
        <v>1176885</v>
      </c>
      <c r="J46" s="24">
        <v>2.3264248704663211</v>
      </c>
      <c r="K46" s="24">
        <v>1.3611429166232956</v>
      </c>
      <c r="L46" s="24">
        <v>0.3</v>
      </c>
      <c r="M46" s="24">
        <v>0.7</v>
      </c>
      <c r="N46" s="109">
        <v>1</v>
      </c>
      <c r="O46" s="144">
        <f t="shared" si="0"/>
        <v>917.49776957733957</v>
      </c>
      <c r="P46" s="137">
        <v>405.17478123050256</v>
      </c>
      <c r="Q46" s="137">
        <v>512.32298834683706</v>
      </c>
      <c r="R46" s="2" t="s">
        <v>1584</v>
      </c>
      <c r="S46" s="2">
        <v>1740556171</v>
      </c>
      <c r="T46" s="2" t="s">
        <v>1585</v>
      </c>
      <c r="U46" s="2" t="s">
        <v>1586</v>
      </c>
      <c r="V46" s="2" t="s">
        <v>1587</v>
      </c>
      <c r="W46" s="2" t="s">
        <v>1630</v>
      </c>
    </row>
    <row r="47" spans="1:23" x14ac:dyDescent="0.25">
      <c r="A47" s="143">
        <v>44</v>
      </c>
      <c r="B47" s="167" t="s">
        <v>98</v>
      </c>
      <c r="C47" s="168" t="s">
        <v>90</v>
      </c>
      <c r="D47" s="168" t="s">
        <v>806</v>
      </c>
      <c r="E47" s="167" t="s">
        <v>1375</v>
      </c>
      <c r="F47" s="204">
        <v>278</v>
      </c>
      <c r="G47" s="146">
        <v>532745</v>
      </c>
      <c r="H47" s="137">
        <v>526</v>
      </c>
      <c r="I47" s="137">
        <v>640990</v>
      </c>
      <c r="J47" s="24">
        <v>1.8920863309352518</v>
      </c>
      <c r="K47" s="24">
        <v>1.2031835118114671</v>
      </c>
      <c r="L47" s="24">
        <v>0.3</v>
      </c>
      <c r="M47" s="24">
        <v>0.7</v>
      </c>
      <c r="N47" s="109">
        <v>1</v>
      </c>
      <c r="O47" s="144">
        <f t="shared" si="0"/>
        <v>917.4977695773398</v>
      </c>
      <c r="P47" s="137">
        <v>501.1104606176865</v>
      </c>
      <c r="Q47" s="137">
        <v>416.38730895965324</v>
      </c>
      <c r="R47" s="2" t="s">
        <v>1584</v>
      </c>
      <c r="S47" s="2">
        <v>1773057944</v>
      </c>
      <c r="T47" s="2" t="s">
        <v>1585</v>
      </c>
      <c r="U47" s="2" t="s">
        <v>1586</v>
      </c>
      <c r="V47" s="2" t="s">
        <v>1587</v>
      </c>
      <c r="W47" s="2" t="s">
        <v>1631</v>
      </c>
    </row>
    <row r="48" spans="1:23" x14ac:dyDescent="0.25">
      <c r="A48" s="143">
        <v>45</v>
      </c>
      <c r="B48" s="167" t="s">
        <v>98</v>
      </c>
      <c r="C48" s="168" t="s">
        <v>90</v>
      </c>
      <c r="D48" s="168" t="s">
        <v>809</v>
      </c>
      <c r="E48" s="167" t="s">
        <v>1376</v>
      </c>
      <c r="F48" s="204">
        <v>438</v>
      </c>
      <c r="G48" s="146">
        <v>1213835</v>
      </c>
      <c r="H48" s="137">
        <v>676</v>
      </c>
      <c r="I48" s="137">
        <v>977170</v>
      </c>
      <c r="J48" s="24">
        <v>1.54337899543379</v>
      </c>
      <c r="K48" s="24">
        <v>0.80502704239044021</v>
      </c>
      <c r="L48" s="24">
        <v>0.3</v>
      </c>
      <c r="M48" s="24">
        <v>0.56351892967330808</v>
      </c>
      <c r="N48" s="109">
        <v>0.86351892967330812</v>
      </c>
      <c r="O48" s="144">
        <f t="shared" si="0"/>
        <v>792.2766919630717</v>
      </c>
      <c r="P48" s="137">
        <v>316.3447474883917</v>
      </c>
      <c r="Q48" s="137">
        <v>475.93194447468005</v>
      </c>
      <c r="R48" s="2" t="s">
        <v>1584</v>
      </c>
      <c r="S48" s="2">
        <v>1770323298</v>
      </c>
      <c r="T48" s="2" t="s">
        <v>1585</v>
      </c>
      <c r="U48" s="2" t="s">
        <v>1586</v>
      </c>
      <c r="V48" s="2" t="s">
        <v>1587</v>
      </c>
      <c r="W48" s="2" t="s">
        <v>1632</v>
      </c>
    </row>
    <row r="49" spans="1:23" x14ac:dyDescent="0.25">
      <c r="A49" s="143">
        <v>46</v>
      </c>
      <c r="B49" s="167" t="s">
        <v>98</v>
      </c>
      <c r="C49" s="168" t="s">
        <v>90</v>
      </c>
      <c r="D49" s="168" t="s">
        <v>802</v>
      </c>
      <c r="E49" s="169" t="s">
        <v>1222</v>
      </c>
      <c r="F49" s="204">
        <v>354</v>
      </c>
      <c r="G49" s="146">
        <v>633665</v>
      </c>
      <c r="H49" s="137">
        <v>1096</v>
      </c>
      <c r="I49" s="137">
        <v>1346500</v>
      </c>
      <c r="J49" s="24">
        <v>3.0960451977401129</v>
      </c>
      <c r="K49" s="24">
        <v>2.1249398341394903</v>
      </c>
      <c r="L49" s="24">
        <v>0.3</v>
      </c>
      <c r="M49" s="24">
        <v>0.7</v>
      </c>
      <c r="N49" s="109">
        <v>1</v>
      </c>
      <c r="O49" s="144">
        <f t="shared" si="0"/>
        <v>917.49776957733957</v>
      </c>
      <c r="P49" s="137">
        <v>447.94878107697224</v>
      </c>
      <c r="Q49" s="137">
        <v>469.54898850036739</v>
      </c>
      <c r="R49" s="2" t="s">
        <v>1584</v>
      </c>
      <c r="S49" s="2">
        <v>1729755296</v>
      </c>
      <c r="T49" s="2" t="s">
        <v>1585</v>
      </c>
      <c r="U49" s="2" t="s">
        <v>1586</v>
      </c>
      <c r="V49" s="2" t="s">
        <v>1587</v>
      </c>
      <c r="W49" s="2" t="s">
        <v>1633</v>
      </c>
    </row>
    <row r="50" spans="1:23" x14ac:dyDescent="0.25">
      <c r="A50" s="143">
        <v>47</v>
      </c>
      <c r="B50" s="166" t="s">
        <v>98</v>
      </c>
      <c r="C50" s="168" t="s">
        <v>90</v>
      </c>
      <c r="D50" s="143" t="s">
        <v>805</v>
      </c>
      <c r="E50" s="166" t="s">
        <v>1224</v>
      </c>
      <c r="F50" s="204">
        <v>405</v>
      </c>
      <c r="G50" s="146">
        <v>751790</v>
      </c>
      <c r="H50" s="137">
        <v>907</v>
      </c>
      <c r="I50" s="137">
        <v>1081035</v>
      </c>
      <c r="J50" s="24">
        <v>2.2395061728395063</v>
      </c>
      <c r="K50" s="24">
        <v>1.437948097207997</v>
      </c>
      <c r="L50" s="24">
        <v>0.3</v>
      </c>
      <c r="M50" s="24">
        <v>0.7</v>
      </c>
      <c r="N50" s="109">
        <v>1</v>
      </c>
      <c r="O50" s="144">
        <f t="shared" si="0"/>
        <v>917.4977695773398</v>
      </c>
      <c r="P50" s="137">
        <v>444.89696812837656</v>
      </c>
      <c r="Q50" s="137">
        <v>472.60080144896318</v>
      </c>
      <c r="R50" s="2" t="s">
        <v>1584</v>
      </c>
      <c r="S50" s="2">
        <v>1771826947</v>
      </c>
      <c r="T50" s="2" t="s">
        <v>1585</v>
      </c>
      <c r="U50" s="2" t="s">
        <v>1586</v>
      </c>
      <c r="V50" s="2" t="s">
        <v>1587</v>
      </c>
      <c r="W50" s="2" t="s">
        <v>1634</v>
      </c>
    </row>
    <row r="51" spans="1:23" x14ac:dyDescent="0.25">
      <c r="A51" s="143">
        <v>48</v>
      </c>
      <c r="B51" s="166" t="s">
        <v>98</v>
      </c>
      <c r="C51" s="168" t="s">
        <v>90</v>
      </c>
      <c r="D51" s="143" t="s">
        <v>803</v>
      </c>
      <c r="E51" s="166" t="s">
        <v>1377</v>
      </c>
      <c r="F51" s="204">
        <v>198</v>
      </c>
      <c r="G51" s="146">
        <v>406240</v>
      </c>
      <c r="H51" s="137">
        <v>429</v>
      </c>
      <c r="I51" s="137">
        <v>541910</v>
      </c>
      <c r="J51" s="24">
        <v>2.1666666666666665</v>
      </c>
      <c r="K51" s="24">
        <v>1.3339651437573847</v>
      </c>
      <c r="L51" s="24">
        <v>0.3</v>
      </c>
      <c r="M51" s="24">
        <v>0.7</v>
      </c>
      <c r="N51" s="109">
        <v>1</v>
      </c>
      <c r="O51" s="144">
        <f t="shared" si="0"/>
        <v>917.49776957733968</v>
      </c>
      <c r="P51" s="137">
        <v>458.72348856689194</v>
      </c>
      <c r="Q51" s="137">
        <v>458.77428101044774</v>
      </c>
      <c r="R51" s="2" t="s">
        <v>1584</v>
      </c>
      <c r="S51" s="2">
        <v>1752507876</v>
      </c>
      <c r="T51" s="2" t="s">
        <v>1585</v>
      </c>
      <c r="U51" s="2" t="s">
        <v>1586</v>
      </c>
      <c r="V51" s="2" t="s">
        <v>1587</v>
      </c>
      <c r="W51" s="2" t="s">
        <v>1635</v>
      </c>
    </row>
    <row r="52" spans="1:23" x14ac:dyDescent="0.25">
      <c r="A52" s="143">
        <v>49</v>
      </c>
      <c r="B52" s="166" t="s">
        <v>103</v>
      </c>
      <c r="C52" s="168" t="s">
        <v>90</v>
      </c>
      <c r="D52" s="143" t="s">
        <v>830</v>
      </c>
      <c r="E52" s="166" t="s">
        <v>1378</v>
      </c>
      <c r="F52" s="204">
        <v>464</v>
      </c>
      <c r="G52" s="146">
        <v>1046020</v>
      </c>
      <c r="H52" s="137">
        <v>396</v>
      </c>
      <c r="I52" s="137">
        <v>969675</v>
      </c>
      <c r="J52" s="24">
        <v>0.85344827586206895</v>
      </c>
      <c r="K52" s="24">
        <v>0.92701382382746023</v>
      </c>
      <c r="L52" s="24">
        <v>0.25603448275862067</v>
      </c>
      <c r="M52" s="24">
        <v>0.64890967667922217</v>
      </c>
      <c r="N52" s="109">
        <v>0.9049441594378429</v>
      </c>
      <c r="O52" s="144">
        <f t="shared" si="0"/>
        <v>830.28424787626136</v>
      </c>
      <c r="P52" s="137">
        <v>121.54897301392187</v>
      </c>
      <c r="Q52" s="137">
        <v>708.73527486233945</v>
      </c>
      <c r="R52" s="2" t="s">
        <v>1584</v>
      </c>
      <c r="S52" s="2">
        <v>1717600015</v>
      </c>
      <c r="T52" s="2" t="s">
        <v>1585</v>
      </c>
      <c r="U52" s="2" t="s">
        <v>1586</v>
      </c>
      <c r="V52" s="2" t="s">
        <v>1587</v>
      </c>
      <c r="W52" s="2" t="s">
        <v>1636</v>
      </c>
    </row>
    <row r="53" spans="1:23" x14ac:dyDescent="0.25">
      <c r="A53" s="143">
        <v>50</v>
      </c>
      <c r="B53" s="166" t="s">
        <v>103</v>
      </c>
      <c r="C53" s="168" t="s">
        <v>90</v>
      </c>
      <c r="D53" s="143" t="s">
        <v>828</v>
      </c>
      <c r="E53" s="166" t="s">
        <v>1379</v>
      </c>
      <c r="F53" s="204">
        <v>468</v>
      </c>
      <c r="G53" s="146">
        <v>969470</v>
      </c>
      <c r="H53" s="137">
        <v>600</v>
      </c>
      <c r="I53" s="137">
        <v>805985</v>
      </c>
      <c r="J53" s="24">
        <v>1.2820512820512822</v>
      </c>
      <c r="K53" s="24">
        <v>0.83136662300019604</v>
      </c>
      <c r="L53" s="24">
        <v>0.3</v>
      </c>
      <c r="M53" s="24">
        <v>0.58195663610013715</v>
      </c>
      <c r="N53" s="109">
        <v>0.88195663610013719</v>
      </c>
      <c r="O53" s="144">
        <f t="shared" si="0"/>
        <v>809.19324648580925</v>
      </c>
      <c r="P53" s="137">
        <v>373.6564532973394</v>
      </c>
      <c r="Q53" s="137">
        <v>435.53679318846986</v>
      </c>
      <c r="R53" s="2" t="s">
        <v>1584</v>
      </c>
      <c r="S53" s="2">
        <v>1723564230</v>
      </c>
      <c r="T53" s="2" t="s">
        <v>1585</v>
      </c>
      <c r="U53" s="2" t="s">
        <v>1586</v>
      </c>
      <c r="V53" s="2" t="s">
        <v>1587</v>
      </c>
      <c r="W53" s="2" t="s">
        <v>1637</v>
      </c>
    </row>
    <row r="54" spans="1:23" x14ac:dyDescent="0.25">
      <c r="A54" s="143">
        <v>51</v>
      </c>
      <c r="B54" s="166" t="s">
        <v>103</v>
      </c>
      <c r="C54" s="168" t="s">
        <v>90</v>
      </c>
      <c r="D54" s="143" t="s">
        <v>826</v>
      </c>
      <c r="E54" s="166" t="s">
        <v>1380</v>
      </c>
      <c r="F54" s="204">
        <v>463</v>
      </c>
      <c r="G54" s="146">
        <v>951085</v>
      </c>
      <c r="H54" s="137">
        <v>540</v>
      </c>
      <c r="I54" s="137">
        <v>1231130</v>
      </c>
      <c r="J54" s="24">
        <v>1.1663066954643628</v>
      </c>
      <c r="K54" s="24">
        <v>1.2944479200071497</v>
      </c>
      <c r="L54" s="24">
        <v>0.3</v>
      </c>
      <c r="M54" s="24">
        <v>0.7</v>
      </c>
      <c r="N54" s="109">
        <v>1</v>
      </c>
      <c r="O54" s="144">
        <f t="shared" si="0"/>
        <v>917.49776957733968</v>
      </c>
      <c r="P54" s="137">
        <v>262.22313257209453</v>
      </c>
      <c r="Q54" s="137">
        <v>655.27463700524515</v>
      </c>
      <c r="R54" s="2" t="s">
        <v>1584</v>
      </c>
      <c r="S54" s="2">
        <v>1712784266</v>
      </c>
      <c r="T54" s="2" t="s">
        <v>1585</v>
      </c>
      <c r="U54" s="2" t="s">
        <v>1586</v>
      </c>
      <c r="V54" s="2" t="s">
        <v>1587</v>
      </c>
      <c r="W54" s="2" t="s">
        <v>1638</v>
      </c>
    </row>
    <row r="55" spans="1:23" x14ac:dyDescent="0.25">
      <c r="A55" s="143">
        <v>52</v>
      </c>
      <c r="B55" s="166" t="s">
        <v>103</v>
      </c>
      <c r="C55" s="168" t="s">
        <v>90</v>
      </c>
      <c r="D55" s="143" t="s">
        <v>1144</v>
      </c>
      <c r="E55" s="166" t="s">
        <v>1381</v>
      </c>
      <c r="F55" s="204">
        <v>550</v>
      </c>
      <c r="G55" s="146">
        <v>1197205</v>
      </c>
      <c r="H55" s="137">
        <v>510</v>
      </c>
      <c r="I55" s="137">
        <v>1290235</v>
      </c>
      <c r="J55" s="24">
        <v>0.92727272727272725</v>
      </c>
      <c r="K55" s="24">
        <v>1.0777059902021793</v>
      </c>
      <c r="L55" s="24">
        <v>0.27818181818181814</v>
      </c>
      <c r="M55" s="24">
        <v>0.7</v>
      </c>
      <c r="N55" s="109">
        <v>0.97818181818181804</v>
      </c>
      <c r="O55" s="144">
        <f t="shared" si="0"/>
        <v>897.47963642292484</v>
      </c>
      <c r="P55" s="137">
        <v>150.19295520923166</v>
      </c>
      <c r="Q55" s="137">
        <v>747.28668121369321</v>
      </c>
      <c r="R55" s="2" t="s">
        <v>1584</v>
      </c>
      <c r="S55" s="2">
        <v>1935051030</v>
      </c>
      <c r="T55" s="2" t="s">
        <v>1585</v>
      </c>
      <c r="U55" s="2" t="s">
        <v>1586</v>
      </c>
      <c r="V55" s="2" t="s">
        <v>1587</v>
      </c>
      <c r="W55" s="2" t="s">
        <v>1639</v>
      </c>
    </row>
    <row r="56" spans="1:23" x14ac:dyDescent="0.25">
      <c r="A56" s="143">
        <v>53</v>
      </c>
      <c r="B56" s="166" t="s">
        <v>101</v>
      </c>
      <c r="C56" s="168" t="s">
        <v>90</v>
      </c>
      <c r="D56" s="143" t="s">
        <v>822</v>
      </c>
      <c r="E56" s="166" t="s">
        <v>1195</v>
      </c>
      <c r="F56" s="204">
        <v>480</v>
      </c>
      <c r="G56" s="146">
        <v>1033785</v>
      </c>
      <c r="H56" s="137">
        <v>797</v>
      </c>
      <c r="I56" s="137">
        <v>2072190</v>
      </c>
      <c r="J56" s="24">
        <v>1.6604166666666667</v>
      </c>
      <c r="K56" s="24">
        <v>2.0044690143501791</v>
      </c>
      <c r="L56" s="24">
        <v>0.3</v>
      </c>
      <c r="M56" s="24">
        <v>0.7</v>
      </c>
      <c r="N56" s="109">
        <v>1</v>
      </c>
      <c r="O56" s="144">
        <f t="shared" si="0"/>
        <v>917.49776957733968</v>
      </c>
      <c r="P56" s="137">
        <v>124.06337017144691</v>
      </c>
      <c r="Q56" s="137">
        <v>793.4343994058928</v>
      </c>
      <c r="R56" s="2" t="s">
        <v>1584</v>
      </c>
      <c r="S56" s="2">
        <v>1716070727</v>
      </c>
      <c r="T56" s="2" t="s">
        <v>1585</v>
      </c>
      <c r="U56" s="2" t="s">
        <v>1586</v>
      </c>
      <c r="V56" s="2" t="s">
        <v>1587</v>
      </c>
      <c r="W56" s="2" t="s">
        <v>1640</v>
      </c>
    </row>
    <row r="57" spans="1:23" x14ac:dyDescent="0.25">
      <c r="A57" s="143">
        <v>54</v>
      </c>
      <c r="B57" s="166" t="s">
        <v>101</v>
      </c>
      <c r="C57" s="168" t="s">
        <v>90</v>
      </c>
      <c r="D57" s="143" t="s">
        <v>823</v>
      </c>
      <c r="E57" s="166" t="s">
        <v>1197</v>
      </c>
      <c r="F57" s="204">
        <v>347</v>
      </c>
      <c r="G57" s="146">
        <v>742490</v>
      </c>
      <c r="H57" s="137">
        <v>781</v>
      </c>
      <c r="I57" s="137">
        <v>1334050</v>
      </c>
      <c r="J57" s="24">
        <v>2.250720461095101</v>
      </c>
      <c r="K57" s="24">
        <v>1.7967245350105725</v>
      </c>
      <c r="L57" s="24">
        <v>0.3</v>
      </c>
      <c r="M57" s="24">
        <v>0.7</v>
      </c>
      <c r="N57" s="109">
        <v>1</v>
      </c>
      <c r="O57" s="144">
        <f t="shared" si="0"/>
        <v>917.49776957733968</v>
      </c>
      <c r="P57" s="137">
        <v>230.44561871914786</v>
      </c>
      <c r="Q57" s="137">
        <v>687.05215085819179</v>
      </c>
      <c r="R57" s="2" t="s">
        <v>1584</v>
      </c>
      <c r="S57" s="2">
        <v>1322454188</v>
      </c>
      <c r="T57" s="2" t="s">
        <v>1585</v>
      </c>
      <c r="U57" s="2" t="s">
        <v>1586</v>
      </c>
      <c r="V57" s="2" t="s">
        <v>1587</v>
      </c>
      <c r="W57" s="2" t="s">
        <v>1641</v>
      </c>
    </row>
    <row r="58" spans="1:23" x14ac:dyDescent="0.25">
      <c r="A58" s="143">
        <v>55</v>
      </c>
      <c r="B58" s="166" t="s">
        <v>101</v>
      </c>
      <c r="C58" s="168" t="s">
        <v>90</v>
      </c>
      <c r="D58" s="143" t="s">
        <v>825</v>
      </c>
      <c r="E58" s="166" t="s">
        <v>1196</v>
      </c>
      <c r="F58" s="204">
        <v>388</v>
      </c>
      <c r="G58" s="146">
        <v>813250</v>
      </c>
      <c r="H58" s="137">
        <v>1119</v>
      </c>
      <c r="I58" s="137">
        <v>2521585</v>
      </c>
      <c r="J58" s="24">
        <v>2.884020618556701</v>
      </c>
      <c r="K58" s="24">
        <v>3.1006271134337533</v>
      </c>
      <c r="L58" s="24">
        <v>0.3</v>
      </c>
      <c r="M58" s="24">
        <v>0.7</v>
      </c>
      <c r="N58" s="109">
        <v>1</v>
      </c>
      <c r="O58" s="144">
        <f t="shared" si="0"/>
        <v>917.49776957733968</v>
      </c>
      <c r="P58" s="137">
        <v>174.11269112466877</v>
      </c>
      <c r="Q58" s="137">
        <v>743.38507845267088</v>
      </c>
      <c r="R58" s="2" t="s">
        <v>1584</v>
      </c>
      <c r="S58" s="2">
        <v>1799727476</v>
      </c>
      <c r="T58" s="2" t="s">
        <v>1585</v>
      </c>
      <c r="U58" s="2" t="s">
        <v>1586</v>
      </c>
      <c r="V58" s="2" t="s">
        <v>1587</v>
      </c>
      <c r="W58" s="2" t="s">
        <v>1642</v>
      </c>
    </row>
    <row r="59" spans="1:23" x14ac:dyDescent="0.25">
      <c r="A59" s="143">
        <v>56</v>
      </c>
      <c r="B59" s="166" t="s">
        <v>101</v>
      </c>
      <c r="C59" s="168" t="s">
        <v>90</v>
      </c>
      <c r="D59" s="143" t="s">
        <v>824</v>
      </c>
      <c r="E59" s="166" t="s">
        <v>1198</v>
      </c>
      <c r="F59" s="204">
        <v>340</v>
      </c>
      <c r="G59" s="146">
        <v>717235</v>
      </c>
      <c r="H59" s="137">
        <v>708</v>
      </c>
      <c r="I59" s="137">
        <v>1177480</v>
      </c>
      <c r="J59" s="24">
        <v>2.0823529411764707</v>
      </c>
      <c r="K59" s="24">
        <v>1.6416934477542229</v>
      </c>
      <c r="L59" s="24">
        <v>0.3</v>
      </c>
      <c r="M59" s="24">
        <v>0.7</v>
      </c>
      <c r="N59" s="109">
        <v>1</v>
      </c>
      <c r="O59" s="144">
        <f t="shared" si="0"/>
        <v>917.49776957733957</v>
      </c>
      <c r="P59" s="137">
        <v>260.01276516820877</v>
      </c>
      <c r="Q59" s="137">
        <v>657.48500440913085</v>
      </c>
      <c r="R59" s="2" t="s">
        <v>1584</v>
      </c>
      <c r="S59" s="2">
        <v>1757999897</v>
      </c>
      <c r="T59" s="2" t="s">
        <v>1585</v>
      </c>
      <c r="U59" s="2" t="s">
        <v>1586</v>
      </c>
      <c r="V59" s="2" t="s">
        <v>1587</v>
      </c>
      <c r="W59" s="2" t="s">
        <v>1643</v>
      </c>
    </row>
    <row r="60" spans="1:23" s="240" customFormat="1" x14ac:dyDescent="0.25">
      <c r="A60" s="230">
        <v>57</v>
      </c>
      <c r="B60" s="231" t="s">
        <v>1305</v>
      </c>
      <c r="C60" s="232" t="s">
        <v>90</v>
      </c>
      <c r="D60" s="230" t="s">
        <v>781</v>
      </c>
      <c r="E60" s="231" t="s">
        <v>1186</v>
      </c>
      <c r="F60" s="233">
        <v>712</v>
      </c>
      <c r="G60" s="234">
        <v>1501745</v>
      </c>
      <c r="H60" s="235">
        <v>1450</v>
      </c>
      <c r="I60" s="235">
        <v>3933140</v>
      </c>
      <c r="J60" s="236">
        <v>2.0365168539325844</v>
      </c>
      <c r="K60" s="236">
        <v>2.6190465092275987</v>
      </c>
      <c r="L60" s="236">
        <v>0.3</v>
      </c>
      <c r="M60" s="236">
        <v>0.7</v>
      </c>
      <c r="N60" s="237">
        <v>1</v>
      </c>
      <c r="O60" s="238">
        <f t="shared" si="0"/>
        <v>917.49776957733968</v>
      </c>
      <c r="P60" s="235">
        <v>166.62500745750162</v>
      </c>
      <c r="Q60" s="235">
        <v>750.87276211983806</v>
      </c>
      <c r="R60" s="239" t="s">
        <v>1584</v>
      </c>
      <c r="S60" s="239">
        <v>1725905020</v>
      </c>
      <c r="T60" s="239" t="s">
        <v>1585</v>
      </c>
      <c r="U60" s="239" t="s">
        <v>1586</v>
      </c>
      <c r="V60" s="239" t="s">
        <v>1587</v>
      </c>
      <c r="W60" s="239" t="s">
        <v>1644</v>
      </c>
    </row>
    <row r="61" spans="1:23" s="240" customFormat="1" x14ac:dyDescent="0.25">
      <c r="A61" s="230">
        <v>58</v>
      </c>
      <c r="B61" s="231" t="s">
        <v>1305</v>
      </c>
      <c r="C61" s="232" t="s">
        <v>90</v>
      </c>
      <c r="D61" s="230" t="s">
        <v>783</v>
      </c>
      <c r="E61" s="231" t="s">
        <v>1185</v>
      </c>
      <c r="F61" s="233">
        <v>269</v>
      </c>
      <c r="G61" s="234">
        <v>581870</v>
      </c>
      <c r="H61" s="235">
        <v>761</v>
      </c>
      <c r="I61" s="235">
        <v>1421875</v>
      </c>
      <c r="J61" s="236">
        <v>2.8289962825278812</v>
      </c>
      <c r="K61" s="236">
        <v>2.4436300204513035</v>
      </c>
      <c r="L61" s="236">
        <v>0.3</v>
      </c>
      <c r="M61" s="236">
        <v>0.7</v>
      </c>
      <c r="N61" s="237">
        <v>1</v>
      </c>
      <c r="O61" s="238">
        <f t="shared" si="0"/>
        <v>917.49776957733968</v>
      </c>
      <c r="P61" s="235">
        <v>276.56307623043517</v>
      </c>
      <c r="Q61" s="235">
        <v>640.93469334690451</v>
      </c>
      <c r="R61" s="239" t="s">
        <v>1584</v>
      </c>
      <c r="S61" s="239">
        <v>1798555701</v>
      </c>
      <c r="T61" s="239" t="s">
        <v>1585</v>
      </c>
      <c r="U61" s="239" t="s">
        <v>1586</v>
      </c>
      <c r="V61" s="239" t="s">
        <v>1587</v>
      </c>
      <c r="W61" s="239" t="s">
        <v>1645</v>
      </c>
    </row>
    <row r="62" spans="1:23" s="240" customFormat="1" x14ac:dyDescent="0.25">
      <c r="A62" s="230">
        <v>59</v>
      </c>
      <c r="B62" s="231" t="s">
        <v>1305</v>
      </c>
      <c r="C62" s="232" t="s">
        <v>90</v>
      </c>
      <c r="D62" s="230" t="s">
        <v>785</v>
      </c>
      <c r="E62" s="231" t="s">
        <v>1382</v>
      </c>
      <c r="F62" s="233">
        <v>366</v>
      </c>
      <c r="G62" s="234">
        <v>786595</v>
      </c>
      <c r="H62" s="235">
        <v>1033</v>
      </c>
      <c r="I62" s="235">
        <v>2007160</v>
      </c>
      <c r="J62" s="236">
        <v>2.8224043715846996</v>
      </c>
      <c r="K62" s="236">
        <v>2.5517070411075586</v>
      </c>
      <c r="L62" s="236">
        <v>0.3</v>
      </c>
      <c r="M62" s="236">
        <v>0.7</v>
      </c>
      <c r="N62" s="237">
        <v>1</v>
      </c>
      <c r="O62" s="238">
        <f t="shared" si="0"/>
        <v>917.49776957733968</v>
      </c>
      <c r="P62" s="235">
        <v>228.53991225990561</v>
      </c>
      <c r="Q62" s="235">
        <v>688.9578573174341</v>
      </c>
      <c r="R62" s="239" t="s">
        <v>1584</v>
      </c>
      <c r="S62" s="239">
        <v>1751484304</v>
      </c>
      <c r="T62" s="239" t="s">
        <v>1585</v>
      </c>
      <c r="U62" s="239" t="s">
        <v>1586</v>
      </c>
      <c r="V62" s="239" t="s">
        <v>1587</v>
      </c>
      <c r="W62" s="239" t="s">
        <v>1646</v>
      </c>
    </row>
    <row r="63" spans="1:23" s="240" customFormat="1" x14ac:dyDescent="0.25">
      <c r="A63" s="230">
        <v>60</v>
      </c>
      <c r="B63" s="231" t="s">
        <v>1305</v>
      </c>
      <c r="C63" s="232" t="s">
        <v>90</v>
      </c>
      <c r="D63" s="230" t="s">
        <v>784</v>
      </c>
      <c r="E63" s="231" t="s">
        <v>1187</v>
      </c>
      <c r="F63" s="233">
        <v>291</v>
      </c>
      <c r="G63" s="234">
        <v>626420</v>
      </c>
      <c r="H63" s="235">
        <v>598</v>
      </c>
      <c r="I63" s="235">
        <v>1128345</v>
      </c>
      <c r="J63" s="236">
        <v>2.0549828178694156</v>
      </c>
      <c r="K63" s="236">
        <v>1.8012595383289167</v>
      </c>
      <c r="L63" s="236">
        <v>0.3</v>
      </c>
      <c r="M63" s="236">
        <v>0.7</v>
      </c>
      <c r="N63" s="237">
        <v>1</v>
      </c>
      <c r="O63" s="238">
        <f t="shared" si="0"/>
        <v>917.49776957733968</v>
      </c>
      <c r="P63" s="235">
        <v>247.72149059306332</v>
      </c>
      <c r="Q63" s="235">
        <v>669.77627898427636</v>
      </c>
      <c r="R63" s="239" t="s">
        <v>1584</v>
      </c>
      <c r="S63" s="239">
        <v>1740883469</v>
      </c>
      <c r="T63" s="239" t="s">
        <v>1585</v>
      </c>
      <c r="U63" s="239" t="s">
        <v>1586</v>
      </c>
      <c r="V63" s="239" t="s">
        <v>1587</v>
      </c>
      <c r="W63" s="239" t="s">
        <v>1647</v>
      </c>
    </row>
    <row r="64" spans="1:23" s="240" customFormat="1" x14ac:dyDescent="0.25">
      <c r="A64" s="230">
        <v>61</v>
      </c>
      <c r="B64" s="231" t="s">
        <v>1305</v>
      </c>
      <c r="C64" s="232" t="s">
        <v>90</v>
      </c>
      <c r="D64" s="230" t="s">
        <v>786</v>
      </c>
      <c r="E64" s="231" t="s">
        <v>1383</v>
      </c>
      <c r="F64" s="233">
        <v>146</v>
      </c>
      <c r="G64" s="234">
        <v>302290</v>
      </c>
      <c r="H64" s="235">
        <v>562</v>
      </c>
      <c r="I64" s="235">
        <v>948095</v>
      </c>
      <c r="J64" s="236">
        <v>3.8493150684931505</v>
      </c>
      <c r="K64" s="236">
        <v>3.1363756657514306</v>
      </c>
      <c r="L64" s="236">
        <v>0.3</v>
      </c>
      <c r="M64" s="236">
        <v>0.7</v>
      </c>
      <c r="N64" s="237">
        <v>1</v>
      </c>
      <c r="O64" s="238">
        <f t="shared" si="0"/>
        <v>917.49776957733968</v>
      </c>
      <c r="P64" s="235">
        <v>259.93525194776737</v>
      </c>
      <c r="Q64" s="235">
        <v>657.56251762957231</v>
      </c>
      <c r="R64" s="239" t="s">
        <v>1584</v>
      </c>
      <c r="S64" s="239">
        <v>1796962083</v>
      </c>
      <c r="T64" s="239" t="s">
        <v>1585</v>
      </c>
      <c r="U64" s="239" t="s">
        <v>1586</v>
      </c>
      <c r="V64" s="239" t="s">
        <v>1587</v>
      </c>
      <c r="W64" s="239" t="s">
        <v>1648</v>
      </c>
    </row>
    <row r="65" spans="1:23" s="240" customFormat="1" x14ac:dyDescent="0.25">
      <c r="A65" s="230">
        <v>62</v>
      </c>
      <c r="B65" s="231" t="s">
        <v>1305</v>
      </c>
      <c r="C65" s="232" t="s">
        <v>90</v>
      </c>
      <c r="D65" s="230" t="s">
        <v>788</v>
      </c>
      <c r="E65" s="231" t="s">
        <v>1384</v>
      </c>
      <c r="F65" s="233">
        <v>160</v>
      </c>
      <c r="G65" s="234">
        <v>342055</v>
      </c>
      <c r="H65" s="235">
        <v>651</v>
      </c>
      <c r="I65" s="235">
        <v>942900</v>
      </c>
      <c r="J65" s="236">
        <v>4.0687499999999996</v>
      </c>
      <c r="K65" s="236">
        <v>2.7565742351376241</v>
      </c>
      <c r="L65" s="236">
        <v>0.3</v>
      </c>
      <c r="M65" s="236">
        <v>0.7</v>
      </c>
      <c r="N65" s="237">
        <v>1</v>
      </c>
      <c r="O65" s="238">
        <f t="shared" si="0"/>
        <v>917.49776957733968</v>
      </c>
      <c r="P65" s="235">
        <v>361.48004054161822</v>
      </c>
      <c r="Q65" s="235">
        <v>556.01772903572146</v>
      </c>
      <c r="R65" s="239" t="s">
        <v>1584</v>
      </c>
      <c r="S65" s="239">
        <v>1799871613</v>
      </c>
      <c r="T65" s="239" t="s">
        <v>1585</v>
      </c>
      <c r="U65" s="239" t="s">
        <v>1586</v>
      </c>
      <c r="V65" s="239" t="s">
        <v>1587</v>
      </c>
      <c r="W65" s="239" t="s">
        <v>1649</v>
      </c>
    </row>
    <row r="66" spans="1:23" s="240" customFormat="1" x14ac:dyDescent="0.25">
      <c r="A66" s="230">
        <v>63</v>
      </c>
      <c r="B66" s="231" t="s">
        <v>1305</v>
      </c>
      <c r="C66" s="232" t="s">
        <v>90</v>
      </c>
      <c r="D66" s="230" t="s">
        <v>790</v>
      </c>
      <c r="E66" s="231" t="s">
        <v>1385</v>
      </c>
      <c r="F66" s="233">
        <v>170</v>
      </c>
      <c r="G66" s="234">
        <v>360730</v>
      </c>
      <c r="H66" s="235">
        <v>505</v>
      </c>
      <c r="I66" s="235">
        <v>889215</v>
      </c>
      <c r="J66" s="236">
        <v>2.9705882352941178</v>
      </c>
      <c r="K66" s="236">
        <v>2.4650431070329608</v>
      </c>
      <c r="L66" s="236">
        <v>0.3</v>
      </c>
      <c r="M66" s="236">
        <v>0.7</v>
      </c>
      <c r="N66" s="237">
        <v>1</v>
      </c>
      <c r="O66" s="238">
        <f t="shared" si="0"/>
        <v>917.49776957733957</v>
      </c>
      <c r="P66" s="235">
        <v>279.30493208986491</v>
      </c>
      <c r="Q66" s="235">
        <v>638.19283748747466</v>
      </c>
      <c r="R66" s="239" t="s">
        <v>1584</v>
      </c>
      <c r="S66" s="239">
        <v>1743348335</v>
      </c>
      <c r="T66" s="239" t="s">
        <v>1585</v>
      </c>
      <c r="U66" s="239" t="s">
        <v>1586</v>
      </c>
      <c r="V66" s="239" t="s">
        <v>1587</v>
      </c>
      <c r="W66" s="239" t="s">
        <v>1650</v>
      </c>
    </row>
    <row r="67" spans="1:23" x14ac:dyDescent="0.25">
      <c r="A67" s="143">
        <v>64</v>
      </c>
      <c r="B67" s="166" t="s">
        <v>95</v>
      </c>
      <c r="C67" s="168" t="s">
        <v>90</v>
      </c>
      <c r="D67" s="143" t="s">
        <v>800</v>
      </c>
      <c r="E67" s="166" t="s">
        <v>1386</v>
      </c>
      <c r="F67" s="204">
        <v>251</v>
      </c>
      <c r="G67" s="146">
        <v>533795</v>
      </c>
      <c r="H67" s="137">
        <v>901</v>
      </c>
      <c r="I67" s="137">
        <v>1323735</v>
      </c>
      <c r="J67" s="24">
        <v>3.5896414342629481</v>
      </c>
      <c r="K67" s="24">
        <v>2.4798564992178647</v>
      </c>
      <c r="L67" s="24">
        <v>0.3</v>
      </c>
      <c r="M67" s="24">
        <v>0.7</v>
      </c>
      <c r="N67" s="109">
        <v>1</v>
      </c>
      <c r="O67" s="144">
        <f t="shared" si="0"/>
        <v>917.49776957733968</v>
      </c>
      <c r="P67" s="137">
        <v>456.47801413076422</v>
      </c>
      <c r="Q67" s="137">
        <v>461.01975544657546</v>
      </c>
      <c r="R67" s="2" t="s">
        <v>1584</v>
      </c>
      <c r="S67" s="2">
        <v>1709009915</v>
      </c>
      <c r="T67" s="2" t="s">
        <v>1585</v>
      </c>
      <c r="U67" s="2" t="s">
        <v>1586</v>
      </c>
      <c r="V67" s="2" t="s">
        <v>1587</v>
      </c>
      <c r="W67" s="2" t="s">
        <v>1651</v>
      </c>
    </row>
    <row r="68" spans="1:23" x14ac:dyDescent="0.25">
      <c r="A68" s="143">
        <v>65</v>
      </c>
      <c r="B68" s="166" t="s">
        <v>95</v>
      </c>
      <c r="C68" s="168" t="s">
        <v>90</v>
      </c>
      <c r="D68" s="143" t="s">
        <v>797</v>
      </c>
      <c r="E68" s="166" t="s">
        <v>1190</v>
      </c>
      <c r="F68" s="204">
        <v>285</v>
      </c>
      <c r="G68" s="146">
        <v>507590</v>
      </c>
      <c r="H68" s="137">
        <v>834</v>
      </c>
      <c r="I68" s="137">
        <v>1142690</v>
      </c>
      <c r="J68" s="24">
        <v>2.9263157894736844</v>
      </c>
      <c r="K68" s="24">
        <v>2.2512066825587582</v>
      </c>
      <c r="L68" s="24">
        <v>0.3</v>
      </c>
      <c r="M68" s="24">
        <v>0.7</v>
      </c>
      <c r="N68" s="109">
        <v>1</v>
      </c>
      <c r="O68" s="144">
        <f t="shared" si="0"/>
        <v>917.49776957733968</v>
      </c>
      <c r="P68" s="137">
        <v>433.84072348844268</v>
      </c>
      <c r="Q68" s="137">
        <v>483.657046088897</v>
      </c>
      <c r="R68" s="2" t="s">
        <v>1584</v>
      </c>
      <c r="S68" s="2">
        <v>1530041001</v>
      </c>
      <c r="T68" s="2" t="s">
        <v>1585</v>
      </c>
      <c r="U68" s="2" t="s">
        <v>1586</v>
      </c>
      <c r="V68" s="2" t="s">
        <v>1587</v>
      </c>
      <c r="W68" s="2" t="s">
        <v>1652</v>
      </c>
    </row>
    <row r="69" spans="1:23" x14ac:dyDescent="0.25">
      <c r="A69" s="143">
        <v>66</v>
      </c>
      <c r="B69" s="166" t="s">
        <v>95</v>
      </c>
      <c r="C69" s="168" t="s">
        <v>90</v>
      </c>
      <c r="D69" s="143" t="s">
        <v>798</v>
      </c>
      <c r="E69" s="166" t="s">
        <v>799</v>
      </c>
      <c r="F69" s="204">
        <v>270</v>
      </c>
      <c r="G69" s="146">
        <v>513875</v>
      </c>
      <c r="H69" s="137">
        <v>427</v>
      </c>
      <c r="I69" s="137">
        <v>736440</v>
      </c>
      <c r="J69" s="24">
        <v>1.5814814814814815</v>
      </c>
      <c r="K69" s="24">
        <v>1.4331111651666262</v>
      </c>
      <c r="L69" s="24">
        <v>0.3</v>
      </c>
      <c r="M69" s="24">
        <v>0.7</v>
      </c>
      <c r="N69" s="109">
        <v>1</v>
      </c>
      <c r="O69" s="144">
        <f t="shared" ref="O69:O132" si="1">SUM(P69:Q69)</f>
        <v>917.49776957733968</v>
      </c>
      <c r="P69" s="137">
        <v>343.86487811449672</v>
      </c>
      <c r="Q69" s="137">
        <v>573.63289146284296</v>
      </c>
      <c r="R69" s="2" t="s">
        <v>1584</v>
      </c>
      <c r="S69" s="2">
        <v>1916888709</v>
      </c>
      <c r="T69" s="2" t="s">
        <v>1585</v>
      </c>
      <c r="U69" s="2" t="s">
        <v>1586</v>
      </c>
      <c r="V69" s="2" t="s">
        <v>1587</v>
      </c>
      <c r="W69" s="2" t="s">
        <v>1653</v>
      </c>
    </row>
    <row r="70" spans="1:23" x14ac:dyDescent="0.25">
      <c r="A70" s="143">
        <v>67</v>
      </c>
      <c r="B70" s="166" t="s">
        <v>95</v>
      </c>
      <c r="C70" s="168" t="s">
        <v>90</v>
      </c>
      <c r="D70" s="143" t="s">
        <v>801</v>
      </c>
      <c r="E70" s="166" t="s">
        <v>1387</v>
      </c>
      <c r="F70" s="204">
        <v>273</v>
      </c>
      <c r="G70" s="146">
        <v>534745</v>
      </c>
      <c r="H70" s="137">
        <v>451</v>
      </c>
      <c r="I70" s="137">
        <v>671395</v>
      </c>
      <c r="J70" s="24">
        <v>1.6520146520146519</v>
      </c>
      <c r="K70" s="24">
        <v>1.2555423613124013</v>
      </c>
      <c r="L70" s="24">
        <v>0.3</v>
      </c>
      <c r="M70" s="24">
        <v>0.7</v>
      </c>
      <c r="N70" s="109">
        <v>1</v>
      </c>
      <c r="O70" s="144">
        <f t="shared" si="1"/>
        <v>917.49776957733957</v>
      </c>
      <c r="P70" s="137">
        <v>407.07175745569725</v>
      </c>
      <c r="Q70" s="137">
        <v>510.42601212164237</v>
      </c>
      <c r="R70" s="2" t="s">
        <v>1584</v>
      </c>
      <c r="S70" s="2">
        <v>1733581777</v>
      </c>
      <c r="T70" s="2" t="s">
        <v>1585</v>
      </c>
      <c r="U70" s="2" t="s">
        <v>1586</v>
      </c>
      <c r="V70" s="2" t="s">
        <v>1587</v>
      </c>
      <c r="W70" s="2" t="s">
        <v>1654</v>
      </c>
    </row>
    <row r="71" spans="1:23" x14ac:dyDescent="0.25">
      <c r="A71" s="143">
        <v>68</v>
      </c>
      <c r="B71" s="166" t="s">
        <v>95</v>
      </c>
      <c r="C71" s="168" t="s">
        <v>90</v>
      </c>
      <c r="D71" s="143" t="s">
        <v>796</v>
      </c>
      <c r="E71" s="166" t="s">
        <v>1188</v>
      </c>
      <c r="F71" s="204">
        <v>390</v>
      </c>
      <c r="G71" s="146">
        <v>1079530</v>
      </c>
      <c r="H71" s="137">
        <v>756</v>
      </c>
      <c r="I71" s="137">
        <v>1738465</v>
      </c>
      <c r="J71" s="24">
        <v>1.9384615384615385</v>
      </c>
      <c r="K71" s="24">
        <v>1.6103906329606403</v>
      </c>
      <c r="L71" s="24">
        <v>0.3</v>
      </c>
      <c r="M71" s="24">
        <v>0.7</v>
      </c>
      <c r="N71" s="109">
        <v>1</v>
      </c>
      <c r="O71" s="144">
        <f t="shared" si="1"/>
        <v>917.49776957733968</v>
      </c>
      <c r="P71" s="137">
        <v>284.98168743895667</v>
      </c>
      <c r="Q71" s="137">
        <v>632.51608213838301</v>
      </c>
      <c r="R71" s="2" t="s">
        <v>1584</v>
      </c>
      <c r="S71" s="2">
        <v>1798406333</v>
      </c>
      <c r="T71" s="2" t="s">
        <v>1585</v>
      </c>
      <c r="U71" s="2" t="s">
        <v>1586</v>
      </c>
      <c r="V71" s="2" t="s">
        <v>1587</v>
      </c>
      <c r="W71" s="2" t="s">
        <v>1655</v>
      </c>
    </row>
    <row r="72" spans="1:23" x14ac:dyDescent="0.25">
      <c r="A72" s="143">
        <v>69</v>
      </c>
      <c r="B72" s="166" t="s">
        <v>99</v>
      </c>
      <c r="C72" s="168" t="s">
        <v>90</v>
      </c>
      <c r="D72" s="143" t="s">
        <v>812</v>
      </c>
      <c r="E72" s="166" t="s">
        <v>1388</v>
      </c>
      <c r="F72" s="204">
        <v>403</v>
      </c>
      <c r="G72" s="146">
        <v>842285</v>
      </c>
      <c r="H72" s="137">
        <v>783</v>
      </c>
      <c r="I72" s="137">
        <v>1241640</v>
      </c>
      <c r="J72" s="24">
        <v>1.9429280397022333</v>
      </c>
      <c r="K72" s="24">
        <v>1.4741328647666763</v>
      </c>
      <c r="L72" s="24">
        <v>0.3</v>
      </c>
      <c r="M72" s="24">
        <v>0.7</v>
      </c>
      <c r="N72" s="109">
        <v>1</v>
      </c>
      <c r="O72" s="144">
        <f t="shared" si="1"/>
        <v>917.4977695773398</v>
      </c>
      <c r="P72" s="137">
        <v>288.49766268165416</v>
      </c>
      <c r="Q72" s="137">
        <v>629.00010689568558</v>
      </c>
      <c r="R72" s="2" t="s">
        <v>1584</v>
      </c>
      <c r="S72" s="2">
        <v>1751582180</v>
      </c>
      <c r="T72" s="2" t="s">
        <v>1585</v>
      </c>
      <c r="U72" s="2" t="s">
        <v>1586</v>
      </c>
      <c r="V72" s="2" t="s">
        <v>1587</v>
      </c>
      <c r="W72" s="2" t="s">
        <v>1656</v>
      </c>
    </row>
    <row r="73" spans="1:23" x14ac:dyDescent="0.25">
      <c r="A73" s="143">
        <v>70</v>
      </c>
      <c r="B73" s="166" t="s">
        <v>99</v>
      </c>
      <c r="C73" s="168" t="s">
        <v>90</v>
      </c>
      <c r="D73" s="143" t="s">
        <v>810</v>
      </c>
      <c r="E73" s="166" t="s">
        <v>811</v>
      </c>
      <c r="F73" s="204">
        <v>564</v>
      </c>
      <c r="G73" s="146">
        <v>1200950</v>
      </c>
      <c r="H73" s="137">
        <v>1285</v>
      </c>
      <c r="I73" s="137">
        <v>2054915</v>
      </c>
      <c r="J73" s="24">
        <v>2.2783687943262412</v>
      </c>
      <c r="K73" s="24">
        <v>1.7110745659686082</v>
      </c>
      <c r="L73" s="24">
        <v>0.3</v>
      </c>
      <c r="M73" s="24">
        <v>0.7</v>
      </c>
      <c r="N73" s="109">
        <v>1</v>
      </c>
      <c r="O73" s="144">
        <f t="shared" si="1"/>
        <v>917.49776957733957</v>
      </c>
      <c r="P73" s="137">
        <v>278.72413739569669</v>
      </c>
      <c r="Q73" s="137">
        <v>638.77363218164294</v>
      </c>
      <c r="R73" s="2" t="s">
        <v>1584</v>
      </c>
      <c r="S73" s="2">
        <v>1835146536</v>
      </c>
      <c r="T73" s="2" t="s">
        <v>1585</v>
      </c>
      <c r="U73" s="2" t="s">
        <v>1586</v>
      </c>
      <c r="V73" s="2" t="s">
        <v>1587</v>
      </c>
      <c r="W73" s="2" t="s">
        <v>1657</v>
      </c>
    </row>
    <row r="74" spans="1:23" s="111" customFormat="1" x14ac:dyDescent="0.25">
      <c r="A74" s="143">
        <v>71</v>
      </c>
      <c r="B74" s="166" t="s">
        <v>99</v>
      </c>
      <c r="C74" s="168" t="s">
        <v>90</v>
      </c>
      <c r="D74" s="143" t="s">
        <v>816</v>
      </c>
      <c r="E74" s="170" t="s">
        <v>1389</v>
      </c>
      <c r="F74" s="204">
        <v>403</v>
      </c>
      <c r="G74" s="146">
        <v>842285</v>
      </c>
      <c r="H74" s="137">
        <v>471</v>
      </c>
      <c r="I74" s="137">
        <v>804865</v>
      </c>
      <c r="J74" s="24">
        <v>1.1687344913151365</v>
      </c>
      <c r="K74" s="24">
        <v>0.95557323233822278</v>
      </c>
      <c r="L74" s="24">
        <v>0.3</v>
      </c>
      <c r="M74" s="24">
        <v>0.66890126263675587</v>
      </c>
      <c r="N74" s="109">
        <v>0.96890126263675591</v>
      </c>
      <c r="O74" s="144">
        <f t="shared" si="1"/>
        <v>888.96474740989174</v>
      </c>
      <c r="P74" s="137">
        <v>240.69807722816182</v>
      </c>
      <c r="Q74" s="137">
        <v>648.26667018172998</v>
      </c>
      <c r="R74" s="2" t="s">
        <v>1584</v>
      </c>
      <c r="S74" s="2">
        <v>1817384609</v>
      </c>
      <c r="T74" s="2" t="s">
        <v>1585</v>
      </c>
      <c r="U74" s="2" t="s">
        <v>1586</v>
      </c>
      <c r="V74" s="2" t="s">
        <v>1587</v>
      </c>
      <c r="W74" s="2" t="s">
        <v>1658</v>
      </c>
    </row>
    <row r="75" spans="1:23" x14ac:dyDescent="0.25">
      <c r="A75" s="143">
        <v>72</v>
      </c>
      <c r="B75" s="166" t="s">
        <v>99</v>
      </c>
      <c r="C75" s="168" t="s">
        <v>90</v>
      </c>
      <c r="D75" s="143" t="s">
        <v>815</v>
      </c>
      <c r="E75" s="170" t="s">
        <v>1194</v>
      </c>
      <c r="F75" s="204">
        <v>585</v>
      </c>
      <c r="G75" s="146">
        <v>1275985</v>
      </c>
      <c r="H75" s="137">
        <v>1488</v>
      </c>
      <c r="I75" s="137">
        <v>2426480</v>
      </c>
      <c r="J75" s="24">
        <v>2.5435897435897434</v>
      </c>
      <c r="K75" s="24">
        <v>1.9016524488924242</v>
      </c>
      <c r="L75" s="24">
        <v>0.3</v>
      </c>
      <c r="M75" s="24">
        <v>0.7</v>
      </c>
      <c r="N75" s="109">
        <v>1</v>
      </c>
      <c r="O75" s="144">
        <f t="shared" si="1"/>
        <v>917.49776957733968</v>
      </c>
      <c r="P75" s="137">
        <v>349.36331348358578</v>
      </c>
      <c r="Q75" s="137">
        <v>568.1344560937539</v>
      </c>
      <c r="R75" s="2" t="s">
        <v>1584</v>
      </c>
      <c r="S75" s="2">
        <v>1795952178</v>
      </c>
      <c r="T75" s="2" t="s">
        <v>1585</v>
      </c>
      <c r="U75" s="2" t="s">
        <v>1586</v>
      </c>
      <c r="V75" s="2" t="s">
        <v>1587</v>
      </c>
      <c r="W75" s="2" t="s">
        <v>1659</v>
      </c>
    </row>
    <row r="76" spans="1:23" x14ac:dyDescent="0.25">
      <c r="A76" s="143">
        <v>73</v>
      </c>
      <c r="B76" s="166" t="s">
        <v>99</v>
      </c>
      <c r="C76" s="168" t="s">
        <v>90</v>
      </c>
      <c r="D76" s="143" t="s">
        <v>814</v>
      </c>
      <c r="E76" s="170" t="s">
        <v>319</v>
      </c>
      <c r="F76" s="204">
        <v>346</v>
      </c>
      <c r="G76" s="146">
        <v>740125</v>
      </c>
      <c r="H76" s="137">
        <v>853</v>
      </c>
      <c r="I76" s="137">
        <v>1195220</v>
      </c>
      <c r="J76" s="24">
        <v>2.4653179190751446</v>
      </c>
      <c r="K76" s="24">
        <v>1.6148893767944603</v>
      </c>
      <c r="L76" s="24">
        <v>0.3</v>
      </c>
      <c r="M76" s="24">
        <v>0.7</v>
      </c>
      <c r="N76" s="109">
        <v>1</v>
      </c>
      <c r="O76" s="144">
        <f t="shared" si="1"/>
        <v>917.49776957733957</v>
      </c>
      <c r="P76" s="137">
        <v>384.82492946591634</v>
      </c>
      <c r="Q76" s="137">
        <v>532.67284011142328</v>
      </c>
      <c r="R76" s="2" t="s">
        <v>1584</v>
      </c>
      <c r="S76" s="2">
        <v>1759252277</v>
      </c>
      <c r="T76" s="2" t="s">
        <v>1585</v>
      </c>
      <c r="U76" s="2" t="s">
        <v>1586</v>
      </c>
      <c r="V76" s="2" t="s">
        <v>1587</v>
      </c>
      <c r="W76" s="2" t="s">
        <v>1660</v>
      </c>
    </row>
    <row r="77" spans="1:23" x14ac:dyDescent="0.25">
      <c r="A77" s="143">
        <v>74</v>
      </c>
      <c r="B77" s="166" t="s">
        <v>89</v>
      </c>
      <c r="C77" s="168" t="s">
        <v>90</v>
      </c>
      <c r="D77" s="143" t="s">
        <v>770</v>
      </c>
      <c r="E77" s="170" t="s">
        <v>1271</v>
      </c>
      <c r="F77" s="204">
        <v>309</v>
      </c>
      <c r="G77" s="146">
        <v>617540</v>
      </c>
      <c r="H77" s="137">
        <v>531</v>
      </c>
      <c r="I77" s="137">
        <v>1116955</v>
      </c>
      <c r="J77" s="24">
        <v>1.7184466019417475</v>
      </c>
      <c r="K77" s="24">
        <v>1.8087168442530039</v>
      </c>
      <c r="L77" s="24">
        <v>0.3</v>
      </c>
      <c r="M77" s="24">
        <v>0.7</v>
      </c>
      <c r="N77" s="109">
        <v>1</v>
      </c>
      <c r="O77" s="144">
        <f t="shared" si="1"/>
        <v>917.49776957733957</v>
      </c>
      <c r="P77" s="137">
        <v>236.68206851410017</v>
      </c>
      <c r="Q77" s="137">
        <v>680.81570106323943</v>
      </c>
      <c r="R77" s="2" t="s">
        <v>1584</v>
      </c>
      <c r="S77" s="2">
        <v>1707716100</v>
      </c>
      <c r="T77" s="2" t="s">
        <v>1585</v>
      </c>
      <c r="U77" s="2" t="s">
        <v>1586</v>
      </c>
      <c r="V77" s="2" t="s">
        <v>1587</v>
      </c>
      <c r="W77" s="2" t="s">
        <v>1661</v>
      </c>
    </row>
    <row r="78" spans="1:23" x14ac:dyDescent="0.25">
      <c r="A78" s="143">
        <v>75</v>
      </c>
      <c r="B78" s="166" t="s">
        <v>89</v>
      </c>
      <c r="C78" s="168" t="s">
        <v>90</v>
      </c>
      <c r="D78" s="143" t="s">
        <v>764</v>
      </c>
      <c r="E78" s="170" t="s">
        <v>765</v>
      </c>
      <c r="F78" s="204">
        <v>279</v>
      </c>
      <c r="G78" s="146">
        <v>604180</v>
      </c>
      <c r="H78" s="137">
        <v>365</v>
      </c>
      <c r="I78" s="137">
        <v>1000750</v>
      </c>
      <c r="J78" s="24">
        <v>1.3082437275985663</v>
      </c>
      <c r="K78" s="24">
        <v>1.6563772385712867</v>
      </c>
      <c r="L78" s="24">
        <v>0.3</v>
      </c>
      <c r="M78" s="24">
        <v>0.7</v>
      </c>
      <c r="N78" s="109">
        <v>1</v>
      </c>
      <c r="O78" s="144">
        <f t="shared" si="1"/>
        <v>917.49776957733957</v>
      </c>
      <c r="P78" s="137">
        <v>144.25091088213702</v>
      </c>
      <c r="Q78" s="137">
        <v>773.2468586952026</v>
      </c>
      <c r="R78" s="2" t="s">
        <v>1584</v>
      </c>
      <c r="S78" s="2">
        <v>1725904785</v>
      </c>
      <c r="T78" s="2" t="s">
        <v>1585</v>
      </c>
      <c r="U78" s="2" t="s">
        <v>1586</v>
      </c>
      <c r="V78" s="2" t="s">
        <v>1587</v>
      </c>
      <c r="W78" s="2" t="s">
        <v>1662</v>
      </c>
    </row>
    <row r="79" spans="1:23" x14ac:dyDescent="0.25">
      <c r="A79" s="143">
        <v>76</v>
      </c>
      <c r="B79" s="166" t="s">
        <v>89</v>
      </c>
      <c r="C79" s="168" t="s">
        <v>90</v>
      </c>
      <c r="D79" s="143" t="s">
        <v>771</v>
      </c>
      <c r="E79" s="166" t="s">
        <v>772</v>
      </c>
      <c r="F79" s="204">
        <v>297</v>
      </c>
      <c r="G79" s="146">
        <v>555925</v>
      </c>
      <c r="H79" s="137">
        <v>498</v>
      </c>
      <c r="I79" s="137">
        <v>742445</v>
      </c>
      <c r="J79" s="24">
        <v>1.6767676767676767</v>
      </c>
      <c r="K79" s="24">
        <v>1.335512883932185</v>
      </c>
      <c r="L79" s="24">
        <v>0.3</v>
      </c>
      <c r="M79" s="24">
        <v>0.7</v>
      </c>
      <c r="N79" s="109">
        <v>1</v>
      </c>
      <c r="O79" s="144">
        <f t="shared" si="1"/>
        <v>917.4977695773398</v>
      </c>
      <c r="P79" s="137">
        <v>353.14232047258514</v>
      </c>
      <c r="Q79" s="137">
        <v>564.3554491047546</v>
      </c>
      <c r="R79" s="2" t="s">
        <v>1584</v>
      </c>
      <c r="S79" s="2">
        <v>1777334441</v>
      </c>
      <c r="T79" s="2" t="s">
        <v>1585</v>
      </c>
      <c r="U79" s="2" t="s">
        <v>1586</v>
      </c>
      <c r="V79" s="2" t="s">
        <v>1587</v>
      </c>
      <c r="W79" s="2" t="s">
        <v>1663</v>
      </c>
    </row>
    <row r="80" spans="1:23" x14ac:dyDescent="0.25">
      <c r="A80" s="143">
        <v>77</v>
      </c>
      <c r="B80" s="166" t="s">
        <v>89</v>
      </c>
      <c r="C80" s="168" t="s">
        <v>90</v>
      </c>
      <c r="D80" s="143" t="s">
        <v>763</v>
      </c>
      <c r="E80" s="166" t="s">
        <v>1051</v>
      </c>
      <c r="F80" s="204">
        <v>311</v>
      </c>
      <c r="G80" s="146">
        <v>691535</v>
      </c>
      <c r="H80" s="137">
        <v>1056</v>
      </c>
      <c r="I80" s="137">
        <v>1462215</v>
      </c>
      <c r="J80" s="24">
        <v>3.395498392282958</v>
      </c>
      <c r="K80" s="24">
        <v>2.1144482925665367</v>
      </c>
      <c r="L80" s="24">
        <v>0.3</v>
      </c>
      <c r="M80" s="24">
        <v>0.7</v>
      </c>
      <c r="N80" s="109">
        <v>1</v>
      </c>
      <c r="O80" s="144">
        <f t="shared" si="1"/>
        <v>917.49776957733957</v>
      </c>
      <c r="P80" s="137">
        <v>271.72711690896659</v>
      </c>
      <c r="Q80" s="137">
        <v>645.77065266837303</v>
      </c>
      <c r="R80" s="2" t="s">
        <v>1584</v>
      </c>
      <c r="S80" s="2">
        <v>1714504242</v>
      </c>
      <c r="T80" s="2" t="s">
        <v>1585</v>
      </c>
      <c r="U80" s="2" t="s">
        <v>1586</v>
      </c>
      <c r="V80" s="2" t="s">
        <v>1587</v>
      </c>
      <c r="W80" s="2" t="s">
        <v>1664</v>
      </c>
    </row>
    <row r="81" spans="1:23" x14ac:dyDescent="0.25">
      <c r="A81" s="143">
        <v>78</v>
      </c>
      <c r="B81" s="166" t="s">
        <v>89</v>
      </c>
      <c r="C81" s="168" t="s">
        <v>90</v>
      </c>
      <c r="D81" s="143" t="s">
        <v>766</v>
      </c>
      <c r="E81" s="166" t="s">
        <v>1390</v>
      </c>
      <c r="F81" s="204">
        <v>323</v>
      </c>
      <c r="G81" s="146">
        <v>764585</v>
      </c>
      <c r="H81" s="137">
        <v>749</v>
      </c>
      <c r="I81" s="137">
        <v>1218380</v>
      </c>
      <c r="J81" s="24">
        <v>2.3188854489164088</v>
      </c>
      <c r="K81" s="24">
        <v>1.5935180522767254</v>
      </c>
      <c r="L81" s="24">
        <v>0.3</v>
      </c>
      <c r="M81" s="24">
        <v>0.7</v>
      </c>
      <c r="N81" s="109">
        <v>1</v>
      </c>
      <c r="O81" s="144">
        <f t="shared" si="1"/>
        <v>917.4977695773398</v>
      </c>
      <c r="P81" s="137">
        <v>283.61267418885546</v>
      </c>
      <c r="Q81" s="137">
        <v>633.88509538848427</v>
      </c>
      <c r="R81" s="2" t="s">
        <v>1584</v>
      </c>
      <c r="S81" s="2">
        <v>1767288882</v>
      </c>
      <c r="T81" s="2" t="s">
        <v>1585</v>
      </c>
      <c r="U81" s="2" t="s">
        <v>1586</v>
      </c>
      <c r="V81" s="2" t="s">
        <v>1587</v>
      </c>
      <c r="W81" s="2" t="s">
        <v>1665</v>
      </c>
    </row>
    <row r="82" spans="1:23" x14ac:dyDescent="0.25">
      <c r="A82" s="143">
        <v>79</v>
      </c>
      <c r="B82" s="166" t="s">
        <v>89</v>
      </c>
      <c r="C82" s="168" t="s">
        <v>90</v>
      </c>
      <c r="D82" s="143" t="s">
        <v>767</v>
      </c>
      <c r="E82" s="166" t="s">
        <v>1391</v>
      </c>
      <c r="F82" s="204">
        <v>254</v>
      </c>
      <c r="G82" s="146">
        <v>510515</v>
      </c>
      <c r="H82" s="137">
        <v>546</v>
      </c>
      <c r="I82" s="137">
        <v>760420</v>
      </c>
      <c r="J82" s="24">
        <v>2.1496062992125986</v>
      </c>
      <c r="K82" s="24">
        <v>1.4895154892608444</v>
      </c>
      <c r="L82" s="24">
        <v>0.3</v>
      </c>
      <c r="M82" s="24">
        <v>0.7</v>
      </c>
      <c r="N82" s="109">
        <v>1</v>
      </c>
      <c r="O82" s="144">
        <f t="shared" si="1"/>
        <v>917.4977695773398</v>
      </c>
      <c r="P82" s="137">
        <v>359.25571522033414</v>
      </c>
      <c r="Q82" s="137">
        <v>558.2420543570056</v>
      </c>
      <c r="R82" s="2" t="s">
        <v>1584</v>
      </c>
      <c r="S82" s="2">
        <v>1783800773</v>
      </c>
      <c r="T82" s="2" t="s">
        <v>1585</v>
      </c>
      <c r="U82" s="2" t="s">
        <v>1586</v>
      </c>
      <c r="V82" s="2" t="s">
        <v>1587</v>
      </c>
      <c r="W82" s="2" t="s">
        <v>1666</v>
      </c>
    </row>
    <row r="83" spans="1:23" x14ac:dyDescent="0.25">
      <c r="A83" s="143">
        <v>80</v>
      </c>
      <c r="B83" s="166" t="s">
        <v>89</v>
      </c>
      <c r="C83" s="168" t="s">
        <v>90</v>
      </c>
      <c r="D83" s="143" t="s">
        <v>769</v>
      </c>
      <c r="E83" s="166" t="s">
        <v>1392</v>
      </c>
      <c r="F83" s="204">
        <v>304</v>
      </c>
      <c r="G83" s="146">
        <v>679595</v>
      </c>
      <c r="H83" s="137">
        <v>563</v>
      </c>
      <c r="I83" s="137">
        <v>776245</v>
      </c>
      <c r="J83" s="24">
        <v>1.8519736842105263</v>
      </c>
      <c r="K83" s="24">
        <v>1.1422170557464373</v>
      </c>
      <c r="L83" s="24">
        <v>0.3</v>
      </c>
      <c r="M83" s="24">
        <v>0.7</v>
      </c>
      <c r="N83" s="109">
        <v>1</v>
      </c>
      <c r="O83" s="144">
        <f t="shared" si="1"/>
        <v>917.49776957733957</v>
      </c>
      <c r="P83" s="137">
        <v>379.59535480242772</v>
      </c>
      <c r="Q83" s="137">
        <v>537.9024147749119</v>
      </c>
      <c r="R83" s="2" t="s">
        <v>1584</v>
      </c>
      <c r="S83" s="2">
        <v>1739881122</v>
      </c>
      <c r="T83" s="2" t="s">
        <v>1585</v>
      </c>
      <c r="U83" s="2" t="s">
        <v>1586</v>
      </c>
      <c r="V83" s="2" t="s">
        <v>1587</v>
      </c>
      <c r="W83" s="2" t="s">
        <v>1667</v>
      </c>
    </row>
    <row r="84" spans="1:23" x14ac:dyDescent="0.25">
      <c r="A84" s="143">
        <v>81</v>
      </c>
      <c r="B84" s="166" t="s">
        <v>1052</v>
      </c>
      <c r="C84" s="168" t="s">
        <v>90</v>
      </c>
      <c r="D84" s="143" t="s">
        <v>742</v>
      </c>
      <c r="E84" s="166" t="s">
        <v>743</v>
      </c>
      <c r="F84" s="204">
        <v>441</v>
      </c>
      <c r="G84" s="146">
        <v>1031755</v>
      </c>
      <c r="H84" s="137">
        <v>957</v>
      </c>
      <c r="I84" s="137">
        <v>1922585</v>
      </c>
      <c r="J84" s="24">
        <v>2.1700680272108843</v>
      </c>
      <c r="K84" s="24">
        <v>1.8634123411081118</v>
      </c>
      <c r="L84" s="24">
        <v>0.3</v>
      </c>
      <c r="M84" s="24">
        <v>0.7</v>
      </c>
      <c r="N84" s="109">
        <v>1</v>
      </c>
      <c r="O84" s="144">
        <f t="shared" si="1"/>
        <v>917.49776957733968</v>
      </c>
      <c r="P84" s="137">
        <v>318.15609433075576</v>
      </c>
      <c r="Q84" s="137">
        <v>599.34167524658392</v>
      </c>
      <c r="R84" s="2" t="s">
        <v>1584</v>
      </c>
      <c r="S84" s="2">
        <v>1935972516</v>
      </c>
      <c r="T84" s="2" t="s">
        <v>1585</v>
      </c>
      <c r="U84" s="2" t="s">
        <v>1586</v>
      </c>
      <c r="V84" s="2" t="s">
        <v>1587</v>
      </c>
      <c r="W84" s="2" t="s">
        <v>1668</v>
      </c>
    </row>
    <row r="85" spans="1:23" x14ac:dyDescent="0.25">
      <c r="A85" s="143">
        <v>82</v>
      </c>
      <c r="B85" s="166" t="s">
        <v>1052</v>
      </c>
      <c r="C85" s="168" t="s">
        <v>90</v>
      </c>
      <c r="D85" s="143" t="s">
        <v>746</v>
      </c>
      <c r="E85" s="166" t="s">
        <v>1117</v>
      </c>
      <c r="F85" s="204">
        <v>381</v>
      </c>
      <c r="G85" s="146">
        <v>770105</v>
      </c>
      <c r="H85" s="137">
        <v>722</v>
      </c>
      <c r="I85" s="137">
        <v>1612885</v>
      </c>
      <c r="J85" s="24">
        <v>1.8950131233595799</v>
      </c>
      <c r="K85" s="24">
        <v>2.0943702482129058</v>
      </c>
      <c r="L85" s="24">
        <v>0.3</v>
      </c>
      <c r="M85" s="24">
        <v>0.7</v>
      </c>
      <c r="N85" s="109">
        <v>1</v>
      </c>
      <c r="O85" s="144">
        <f t="shared" si="1"/>
        <v>917.49776957733968</v>
      </c>
      <c r="P85" s="137">
        <v>231.2637496371332</v>
      </c>
      <c r="Q85" s="137">
        <v>686.23401994020651</v>
      </c>
      <c r="R85" s="2" t="s">
        <v>1584</v>
      </c>
      <c r="S85" s="2">
        <v>1312373852</v>
      </c>
      <c r="T85" s="2" t="s">
        <v>1585</v>
      </c>
      <c r="U85" s="2" t="s">
        <v>1586</v>
      </c>
      <c r="V85" s="2" t="s">
        <v>1587</v>
      </c>
      <c r="W85" s="2" t="s">
        <v>1669</v>
      </c>
    </row>
    <row r="86" spans="1:23" x14ac:dyDescent="0.25">
      <c r="A86" s="143">
        <v>83</v>
      </c>
      <c r="B86" s="166" t="s">
        <v>1052</v>
      </c>
      <c r="C86" s="168" t="s">
        <v>90</v>
      </c>
      <c r="D86" s="143" t="s">
        <v>747</v>
      </c>
      <c r="E86" s="166" t="s">
        <v>748</v>
      </c>
      <c r="F86" s="204">
        <v>254</v>
      </c>
      <c r="G86" s="146">
        <v>512150</v>
      </c>
      <c r="H86" s="137">
        <v>501</v>
      </c>
      <c r="I86" s="137">
        <v>763320</v>
      </c>
      <c r="J86" s="24">
        <v>1.9724409448818898</v>
      </c>
      <c r="K86" s="24">
        <v>1.4904227277164892</v>
      </c>
      <c r="L86" s="24">
        <v>0.3</v>
      </c>
      <c r="M86" s="24">
        <v>0.7</v>
      </c>
      <c r="N86" s="109">
        <v>1</v>
      </c>
      <c r="O86" s="144">
        <f t="shared" si="1"/>
        <v>917.49776957733968</v>
      </c>
      <c r="P86" s="137">
        <v>394.89271454302934</v>
      </c>
      <c r="Q86" s="137">
        <v>522.60505503431034</v>
      </c>
      <c r="R86" s="2" t="s">
        <v>1584</v>
      </c>
      <c r="S86" s="2">
        <v>1742581137</v>
      </c>
      <c r="T86" s="2" t="s">
        <v>1585</v>
      </c>
      <c r="U86" s="2" t="s">
        <v>1586</v>
      </c>
      <c r="V86" s="2" t="s">
        <v>1587</v>
      </c>
      <c r="W86" s="2" t="s">
        <v>1670</v>
      </c>
    </row>
    <row r="87" spans="1:23" x14ac:dyDescent="0.25">
      <c r="A87" s="143">
        <v>84</v>
      </c>
      <c r="B87" s="166" t="s">
        <v>1052</v>
      </c>
      <c r="C87" s="168" t="s">
        <v>90</v>
      </c>
      <c r="D87" s="143" t="s">
        <v>744</v>
      </c>
      <c r="E87" s="166" t="s">
        <v>745</v>
      </c>
      <c r="F87" s="204">
        <v>364</v>
      </c>
      <c r="G87" s="146">
        <v>794195</v>
      </c>
      <c r="H87" s="137">
        <v>605</v>
      </c>
      <c r="I87" s="137">
        <v>1381340</v>
      </c>
      <c r="J87" s="24">
        <v>1.6620879120879122</v>
      </c>
      <c r="K87" s="24">
        <v>1.7392957648940122</v>
      </c>
      <c r="L87" s="24">
        <v>0.3</v>
      </c>
      <c r="M87" s="24">
        <v>0.7</v>
      </c>
      <c r="N87" s="109">
        <v>1</v>
      </c>
      <c r="O87" s="144">
        <f t="shared" si="1"/>
        <v>917.49776957733968</v>
      </c>
      <c r="P87" s="137">
        <v>227.86199449539774</v>
      </c>
      <c r="Q87" s="137">
        <v>689.63577508194192</v>
      </c>
      <c r="R87" s="2" t="s">
        <v>1584</v>
      </c>
      <c r="S87" s="2">
        <v>1763057252</v>
      </c>
      <c r="T87" s="2" t="s">
        <v>1585</v>
      </c>
      <c r="U87" s="2" t="s">
        <v>1586</v>
      </c>
      <c r="V87" s="2" t="s">
        <v>1587</v>
      </c>
      <c r="W87" s="2" t="s">
        <v>1671</v>
      </c>
    </row>
    <row r="88" spans="1:23" x14ac:dyDescent="0.25">
      <c r="A88" s="143">
        <v>85</v>
      </c>
      <c r="B88" s="166" t="s">
        <v>92</v>
      </c>
      <c r="C88" s="168" t="s">
        <v>90</v>
      </c>
      <c r="D88" s="143" t="s">
        <v>776</v>
      </c>
      <c r="E88" s="166" t="s">
        <v>346</v>
      </c>
      <c r="F88" s="204">
        <v>892</v>
      </c>
      <c r="G88" s="146">
        <v>1976350</v>
      </c>
      <c r="H88" s="137">
        <v>866</v>
      </c>
      <c r="I88" s="137">
        <v>1535265</v>
      </c>
      <c r="J88" s="24">
        <v>0.97085201793721976</v>
      </c>
      <c r="K88" s="24">
        <v>0.77681837731171099</v>
      </c>
      <c r="L88" s="24">
        <v>0.29125560538116591</v>
      </c>
      <c r="M88" s="24">
        <v>0.5437728641181977</v>
      </c>
      <c r="N88" s="109">
        <v>0.8350284694993636</v>
      </c>
      <c r="O88" s="144">
        <f t="shared" si="1"/>
        <v>766.13675829924568</v>
      </c>
      <c r="P88" s="137">
        <v>298.60136813312823</v>
      </c>
      <c r="Q88" s="137">
        <v>467.53539016611745</v>
      </c>
      <c r="R88" s="2" t="s">
        <v>1584</v>
      </c>
      <c r="S88" s="2">
        <v>1713662776</v>
      </c>
      <c r="T88" s="2" t="s">
        <v>1585</v>
      </c>
      <c r="U88" s="2" t="s">
        <v>1586</v>
      </c>
      <c r="V88" s="2" t="s">
        <v>1587</v>
      </c>
      <c r="W88" s="2" t="s">
        <v>1672</v>
      </c>
    </row>
    <row r="89" spans="1:23" x14ac:dyDescent="0.25">
      <c r="A89" s="143">
        <v>86</v>
      </c>
      <c r="B89" s="166" t="s">
        <v>92</v>
      </c>
      <c r="C89" s="168" t="s">
        <v>90</v>
      </c>
      <c r="D89" s="143" t="s">
        <v>779</v>
      </c>
      <c r="E89" s="166" t="s">
        <v>780</v>
      </c>
      <c r="F89" s="204">
        <v>643</v>
      </c>
      <c r="G89" s="146">
        <v>1212375</v>
      </c>
      <c r="H89" s="137">
        <v>731</v>
      </c>
      <c r="I89" s="137">
        <v>1128755</v>
      </c>
      <c r="J89" s="24">
        <v>1.1368584758942457</v>
      </c>
      <c r="K89" s="24">
        <v>0.93102794102484787</v>
      </c>
      <c r="L89" s="24">
        <v>0.3</v>
      </c>
      <c r="M89" s="24">
        <v>0.65171955871739351</v>
      </c>
      <c r="N89" s="109">
        <v>0.95171955871739344</v>
      </c>
      <c r="O89" s="144">
        <f t="shared" si="1"/>
        <v>873.20057238633842</v>
      </c>
      <c r="P89" s="137">
        <v>404.01597690661453</v>
      </c>
      <c r="Q89" s="137">
        <v>469.1845954797239</v>
      </c>
      <c r="R89" s="2" t="s">
        <v>1584</v>
      </c>
      <c r="S89" s="2">
        <v>1736457479</v>
      </c>
      <c r="T89" s="2" t="s">
        <v>1585</v>
      </c>
      <c r="U89" s="2" t="s">
        <v>1586</v>
      </c>
      <c r="V89" s="2" t="s">
        <v>1587</v>
      </c>
      <c r="W89" s="2" t="s">
        <v>1673</v>
      </c>
    </row>
    <row r="90" spans="1:23" x14ac:dyDescent="0.25">
      <c r="A90" s="143">
        <v>87</v>
      </c>
      <c r="B90" s="166" t="s">
        <v>92</v>
      </c>
      <c r="C90" s="168" t="s">
        <v>90</v>
      </c>
      <c r="D90" s="143" t="s">
        <v>777</v>
      </c>
      <c r="E90" s="166" t="s">
        <v>778</v>
      </c>
      <c r="F90" s="204">
        <v>605</v>
      </c>
      <c r="G90" s="146">
        <v>1268430</v>
      </c>
      <c r="H90" s="137">
        <v>600</v>
      </c>
      <c r="I90" s="137">
        <v>1028370</v>
      </c>
      <c r="J90" s="24">
        <v>0.99173553719008267</v>
      </c>
      <c r="K90" s="24">
        <v>0.81074241385019274</v>
      </c>
      <c r="L90" s="24">
        <v>0.2975206611570248</v>
      </c>
      <c r="M90" s="24">
        <v>0.56751968969513489</v>
      </c>
      <c r="N90" s="109">
        <v>0.86504035085215969</v>
      </c>
      <c r="O90" s="144">
        <f t="shared" si="1"/>
        <v>793.67259250125585</v>
      </c>
      <c r="P90" s="137">
        <v>329.27259489123912</v>
      </c>
      <c r="Q90" s="137">
        <v>464.39999761001673</v>
      </c>
      <c r="R90" s="2" t="s">
        <v>1584</v>
      </c>
      <c r="S90" s="2">
        <v>1711446223</v>
      </c>
      <c r="T90" s="2" t="s">
        <v>1585</v>
      </c>
      <c r="U90" s="2" t="s">
        <v>1586</v>
      </c>
      <c r="V90" s="2" t="s">
        <v>1587</v>
      </c>
      <c r="W90" s="2" t="s">
        <v>1674</v>
      </c>
    </row>
    <row r="91" spans="1:23" x14ac:dyDescent="0.25">
      <c r="A91" s="143">
        <v>88</v>
      </c>
      <c r="B91" s="166" t="s">
        <v>104</v>
      </c>
      <c r="C91" s="168" t="s">
        <v>90</v>
      </c>
      <c r="D91" s="143" t="s">
        <v>749</v>
      </c>
      <c r="E91" s="166" t="s">
        <v>1393</v>
      </c>
      <c r="F91" s="204">
        <v>627</v>
      </c>
      <c r="G91" s="146">
        <v>1369390</v>
      </c>
      <c r="H91" s="137">
        <v>630</v>
      </c>
      <c r="I91" s="137">
        <v>1541785</v>
      </c>
      <c r="J91" s="24">
        <v>1.0047846889952152</v>
      </c>
      <c r="K91" s="24">
        <v>1.1258918204455999</v>
      </c>
      <c r="L91" s="24">
        <v>0.3</v>
      </c>
      <c r="M91" s="24">
        <v>0.7</v>
      </c>
      <c r="N91" s="109">
        <v>1</v>
      </c>
      <c r="O91" s="144">
        <f t="shared" si="1"/>
        <v>917.4977695773398</v>
      </c>
      <c r="P91" s="137">
        <v>206.70084530193319</v>
      </c>
      <c r="Q91" s="137">
        <v>710.79692427540658</v>
      </c>
      <c r="R91" s="2" t="s">
        <v>1584</v>
      </c>
      <c r="S91" s="2">
        <v>1875756161</v>
      </c>
      <c r="T91" s="2" t="s">
        <v>1585</v>
      </c>
      <c r="U91" s="2" t="s">
        <v>1586</v>
      </c>
      <c r="V91" s="2" t="s">
        <v>1587</v>
      </c>
      <c r="W91" s="2" t="s">
        <v>1675</v>
      </c>
    </row>
    <row r="92" spans="1:23" x14ac:dyDescent="0.25">
      <c r="A92" s="143">
        <v>89</v>
      </c>
      <c r="B92" s="166" t="s">
        <v>104</v>
      </c>
      <c r="C92" s="168" t="s">
        <v>90</v>
      </c>
      <c r="D92" s="143" t="s">
        <v>751</v>
      </c>
      <c r="E92" s="166" t="s">
        <v>1394</v>
      </c>
      <c r="F92" s="204">
        <v>623</v>
      </c>
      <c r="G92" s="146">
        <v>1332690</v>
      </c>
      <c r="H92" s="137">
        <v>992</v>
      </c>
      <c r="I92" s="137">
        <v>2101610</v>
      </c>
      <c r="J92" s="24">
        <v>1.5922953451043338</v>
      </c>
      <c r="K92" s="24">
        <v>1.5769683872468465</v>
      </c>
      <c r="L92" s="24">
        <v>0.3</v>
      </c>
      <c r="M92" s="24">
        <v>0.7</v>
      </c>
      <c r="N92" s="109">
        <v>1</v>
      </c>
      <c r="O92" s="144">
        <f t="shared" si="1"/>
        <v>917.49776957733968</v>
      </c>
      <c r="P92" s="137">
        <v>252.38490279850009</v>
      </c>
      <c r="Q92" s="137">
        <v>665.11286677883959</v>
      </c>
      <c r="R92" s="2" t="s">
        <v>1584</v>
      </c>
      <c r="S92" s="2">
        <v>1308958240</v>
      </c>
      <c r="T92" s="2" t="s">
        <v>1585</v>
      </c>
      <c r="U92" s="2" t="s">
        <v>1586</v>
      </c>
      <c r="V92" s="2" t="s">
        <v>1587</v>
      </c>
      <c r="W92" s="2" t="s">
        <v>1676</v>
      </c>
    </row>
    <row r="93" spans="1:23" x14ac:dyDescent="0.25">
      <c r="A93" s="143">
        <v>90</v>
      </c>
      <c r="B93" s="166" t="s">
        <v>104</v>
      </c>
      <c r="C93" s="168" t="s">
        <v>90</v>
      </c>
      <c r="D93" s="143" t="s">
        <v>753</v>
      </c>
      <c r="E93" s="166" t="s">
        <v>1395</v>
      </c>
      <c r="F93" s="204">
        <v>313</v>
      </c>
      <c r="G93" s="146">
        <v>668555</v>
      </c>
      <c r="H93" s="137">
        <v>173</v>
      </c>
      <c r="I93" s="137">
        <v>675600</v>
      </c>
      <c r="J93" s="24">
        <v>0.55271565495207664</v>
      </c>
      <c r="K93" s="24">
        <v>1.0105376521004255</v>
      </c>
      <c r="L93" s="24">
        <v>0.165814696485623</v>
      </c>
      <c r="M93" s="24">
        <v>0.7</v>
      </c>
      <c r="N93" s="109">
        <v>0.86581469648562293</v>
      </c>
      <c r="O93" s="144">
        <f t="shared" si="1"/>
        <v>794.3830528928404</v>
      </c>
      <c r="P93" s="137">
        <v>77.434196223064319</v>
      </c>
      <c r="Q93" s="137">
        <v>716.94885666977609</v>
      </c>
      <c r="R93" s="2" t="s">
        <v>1584</v>
      </c>
      <c r="S93" s="2">
        <v>1738851261</v>
      </c>
      <c r="T93" s="2" t="s">
        <v>1585</v>
      </c>
      <c r="U93" s="2" t="s">
        <v>1586</v>
      </c>
      <c r="V93" s="2" t="s">
        <v>1587</v>
      </c>
      <c r="W93" s="2" t="s">
        <v>1677</v>
      </c>
    </row>
    <row r="94" spans="1:23" x14ac:dyDescent="0.25">
      <c r="A94" s="143">
        <v>91</v>
      </c>
      <c r="B94" s="166" t="s">
        <v>104</v>
      </c>
      <c r="C94" s="168" t="s">
        <v>90</v>
      </c>
      <c r="D94" s="143" t="s">
        <v>762</v>
      </c>
      <c r="E94" s="166" t="s">
        <v>759</v>
      </c>
      <c r="F94" s="204">
        <v>577</v>
      </c>
      <c r="G94" s="146">
        <v>1195880</v>
      </c>
      <c r="H94" s="137">
        <v>807</v>
      </c>
      <c r="I94" s="137">
        <v>1857800</v>
      </c>
      <c r="J94" s="24">
        <v>1.3986135181975736</v>
      </c>
      <c r="K94" s="24">
        <v>1.5535003512058065</v>
      </c>
      <c r="L94" s="24">
        <v>0.3</v>
      </c>
      <c r="M94" s="24">
        <v>0.7</v>
      </c>
      <c r="N94" s="109">
        <v>1</v>
      </c>
      <c r="O94" s="144">
        <f t="shared" si="1"/>
        <v>917.49776957733968</v>
      </c>
      <c r="P94" s="137">
        <v>231.56225331005655</v>
      </c>
      <c r="Q94" s="137">
        <v>685.93551626728311</v>
      </c>
      <c r="R94" s="2" t="s">
        <v>1584</v>
      </c>
      <c r="S94" s="2">
        <v>1742411147</v>
      </c>
      <c r="T94" s="2" t="s">
        <v>1585</v>
      </c>
      <c r="U94" s="2" t="s">
        <v>1586</v>
      </c>
      <c r="V94" s="2" t="s">
        <v>1587</v>
      </c>
      <c r="W94" s="2" t="s">
        <v>1678</v>
      </c>
    </row>
    <row r="95" spans="1:23" x14ac:dyDescent="0.25">
      <c r="A95" s="143">
        <v>92</v>
      </c>
      <c r="B95" s="166" t="s">
        <v>104</v>
      </c>
      <c r="C95" s="168" t="s">
        <v>90</v>
      </c>
      <c r="D95" s="143" t="s">
        <v>758</v>
      </c>
      <c r="E95" s="166" t="s">
        <v>1139</v>
      </c>
      <c r="F95" s="204">
        <v>440</v>
      </c>
      <c r="G95" s="146">
        <v>955060</v>
      </c>
      <c r="H95" s="137">
        <v>709</v>
      </c>
      <c r="I95" s="137">
        <v>1745590</v>
      </c>
      <c r="J95" s="24">
        <v>1.6113636363636363</v>
      </c>
      <c r="K95" s="24">
        <v>1.8277281008523025</v>
      </c>
      <c r="L95" s="24">
        <v>0.3</v>
      </c>
      <c r="M95" s="24">
        <v>0.7</v>
      </c>
      <c r="N95" s="109">
        <v>1</v>
      </c>
      <c r="O95" s="144">
        <f t="shared" si="1"/>
        <v>917.49776957733968</v>
      </c>
      <c r="P95" s="137">
        <v>215.42609423688748</v>
      </c>
      <c r="Q95" s="137">
        <v>702.0716753404522</v>
      </c>
      <c r="R95" s="2" t="s">
        <v>1584</v>
      </c>
      <c r="S95" s="2">
        <v>1318131457</v>
      </c>
      <c r="T95" s="2" t="s">
        <v>1585</v>
      </c>
      <c r="U95" s="2" t="s">
        <v>1586</v>
      </c>
      <c r="V95" s="2" t="s">
        <v>1587</v>
      </c>
      <c r="W95" s="2" t="s">
        <v>1679</v>
      </c>
    </row>
    <row r="96" spans="1:23" x14ac:dyDescent="0.25">
      <c r="A96" s="143">
        <v>93</v>
      </c>
      <c r="B96" s="166" t="s">
        <v>107</v>
      </c>
      <c r="C96" s="168" t="s">
        <v>90</v>
      </c>
      <c r="D96" s="143" t="s">
        <v>848</v>
      </c>
      <c r="E96" s="193" t="s">
        <v>1058</v>
      </c>
      <c r="F96" s="204">
        <v>306</v>
      </c>
      <c r="G96" s="146">
        <v>592875</v>
      </c>
      <c r="H96" s="137">
        <v>496</v>
      </c>
      <c r="I96" s="137">
        <v>681330</v>
      </c>
      <c r="J96" s="24">
        <v>1.6209150326797386</v>
      </c>
      <c r="K96" s="24">
        <v>1.1491967109424415</v>
      </c>
      <c r="L96" s="24">
        <v>0.3</v>
      </c>
      <c r="M96" s="24">
        <v>0.7</v>
      </c>
      <c r="N96" s="109">
        <v>1</v>
      </c>
      <c r="O96" s="144">
        <f t="shared" si="1"/>
        <v>917.49776957733957</v>
      </c>
      <c r="P96" s="137">
        <v>549.815141375081</v>
      </c>
      <c r="Q96" s="137">
        <v>367.68262820225863</v>
      </c>
      <c r="R96" s="2" t="s">
        <v>1584</v>
      </c>
      <c r="S96" s="2">
        <v>1744837098</v>
      </c>
      <c r="T96" s="2" t="s">
        <v>1585</v>
      </c>
      <c r="U96" s="2" t="s">
        <v>1586</v>
      </c>
      <c r="V96" s="2" t="s">
        <v>1587</v>
      </c>
      <c r="W96" s="2" t="s">
        <v>1680</v>
      </c>
    </row>
    <row r="97" spans="1:23" x14ac:dyDescent="0.25">
      <c r="A97" s="143">
        <v>94</v>
      </c>
      <c r="B97" s="166" t="s">
        <v>107</v>
      </c>
      <c r="C97" s="168" t="s">
        <v>90</v>
      </c>
      <c r="D97" s="143" t="s">
        <v>846</v>
      </c>
      <c r="E97" s="193" t="s">
        <v>847</v>
      </c>
      <c r="F97" s="204">
        <v>448</v>
      </c>
      <c r="G97" s="146">
        <v>951340</v>
      </c>
      <c r="H97" s="137">
        <v>952</v>
      </c>
      <c r="I97" s="137">
        <v>2028205</v>
      </c>
      <c r="J97" s="24">
        <v>2.125</v>
      </c>
      <c r="K97" s="24">
        <v>2.1319454663947695</v>
      </c>
      <c r="L97" s="24">
        <v>0.3</v>
      </c>
      <c r="M97" s="24">
        <v>0.7</v>
      </c>
      <c r="N97" s="109">
        <v>1</v>
      </c>
      <c r="O97" s="144">
        <f t="shared" si="1"/>
        <v>917.49776957733968</v>
      </c>
      <c r="P97" s="137">
        <v>233.10380710057476</v>
      </c>
      <c r="Q97" s="137">
        <v>684.39396247676495</v>
      </c>
      <c r="R97" s="2" t="s">
        <v>1584</v>
      </c>
      <c r="S97" s="2">
        <v>1796803919</v>
      </c>
      <c r="T97" s="2" t="s">
        <v>1585</v>
      </c>
      <c r="U97" s="2" t="s">
        <v>1586</v>
      </c>
      <c r="V97" s="2" t="s">
        <v>1587</v>
      </c>
      <c r="W97" s="2" t="s">
        <v>1681</v>
      </c>
    </row>
    <row r="98" spans="1:23" x14ac:dyDescent="0.25">
      <c r="A98" s="143">
        <v>95</v>
      </c>
      <c r="B98" s="166" t="s">
        <v>107</v>
      </c>
      <c r="C98" s="168" t="s">
        <v>90</v>
      </c>
      <c r="D98" s="143" t="s">
        <v>849</v>
      </c>
      <c r="E98" s="193" t="s">
        <v>1059</v>
      </c>
      <c r="F98" s="204">
        <v>422</v>
      </c>
      <c r="G98" s="146">
        <v>924960</v>
      </c>
      <c r="H98" s="137">
        <v>782</v>
      </c>
      <c r="I98" s="137">
        <v>1293775</v>
      </c>
      <c r="J98" s="24">
        <v>1.8530805687203791</v>
      </c>
      <c r="K98" s="24">
        <v>1.3987361615637433</v>
      </c>
      <c r="L98" s="24">
        <v>0.3</v>
      </c>
      <c r="M98" s="24">
        <v>0.7</v>
      </c>
      <c r="N98" s="109">
        <v>1</v>
      </c>
      <c r="O98" s="144">
        <f t="shared" si="1"/>
        <v>917.49776957733957</v>
      </c>
      <c r="P98" s="137">
        <v>418.27499370806419</v>
      </c>
      <c r="Q98" s="137">
        <v>499.22277586927544</v>
      </c>
      <c r="R98" s="2" t="s">
        <v>1584</v>
      </c>
      <c r="S98" s="2">
        <v>1318197770</v>
      </c>
      <c r="T98" s="2" t="s">
        <v>1585</v>
      </c>
      <c r="U98" s="2" t="s">
        <v>1586</v>
      </c>
      <c r="V98" s="2" t="s">
        <v>1587</v>
      </c>
      <c r="W98" s="2" t="s">
        <v>1682</v>
      </c>
    </row>
    <row r="99" spans="1:23" x14ac:dyDescent="0.25">
      <c r="A99" s="143">
        <v>96</v>
      </c>
      <c r="B99" s="166" t="s">
        <v>107</v>
      </c>
      <c r="C99" s="168" t="s">
        <v>90</v>
      </c>
      <c r="D99" s="143" t="s">
        <v>850</v>
      </c>
      <c r="E99" s="193" t="s">
        <v>1200</v>
      </c>
      <c r="F99" s="204">
        <v>487</v>
      </c>
      <c r="G99" s="146">
        <v>1089555</v>
      </c>
      <c r="H99" s="137">
        <v>800</v>
      </c>
      <c r="I99" s="137">
        <v>1712140</v>
      </c>
      <c r="J99" s="24">
        <v>1.6427104722792607</v>
      </c>
      <c r="K99" s="24">
        <v>1.5714121820376208</v>
      </c>
      <c r="L99" s="24">
        <v>0.3</v>
      </c>
      <c r="M99" s="24">
        <v>0.7</v>
      </c>
      <c r="N99" s="109">
        <v>1</v>
      </c>
      <c r="O99" s="144">
        <f t="shared" si="1"/>
        <v>917.4977695773398</v>
      </c>
      <c r="P99" s="137">
        <v>215.58578812255786</v>
      </c>
      <c r="Q99" s="137">
        <v>701.91198145478188</v>
      </c>
      <c r="R99" s="2" t="s">
        <v>1584</v>
      </c>
      <c r="S99" s="2">
        <v>1732879242</v>
      </c>
      <c r="T99" s="2" t="s">
        <v>1585</v>
      </c>
      <c r="U99" s="2" t="s">
        <v>1586</v>
      </c>
      <c r="V99" s="2" t="s">
        <v>1587</v>
      </c>
      <c r="W99" s="2" t="s">
        <v>1683</v>
      </c>
    </row>
    <row r="100" spans="1:23" x14ac:dyDescent="0.25">
      <c r="A100" s="143">
        <v>97</v>
      </c>
      <c r="B100" s="166" t="s">
        <v>1231</v>
      </c>
      <c r="C100" s="168" t="s">
        <v>90</v>
      </c>
      <c r="D100" s="143" t="s">
        <v>851</v>
      </c>
      <c r="E100" s="193" t="s">
        <v>1396</v>
      </c>
      <c r="F100" s="204">
        <v>476</v>
      </c>
      <c r="G100" s="146">
        <v>1268385</v>
      </c>
      <c r="H100" s="137">
        <v>737</v>
      </c>
      <c r="I100" s="137">
        <v>2257735</v>
      </c>
      <c r="J100" s="24">
        <v>1.5483193277310925</v>
      </c>
      <c r="K100" s="24">
        <v>1.7800076475202717</v>
      </c>
      <c r="L100" s="24">
        <v>0.3</v>
      </c>
      <c r="M100" s="24">
        <v>0.7</v>
      </c>
      <c r="N100" s="109">
        <v>1</v>
      </c>
      <c r="O100" s="144">
        <f t="shared" si="1"/>
        <v>917.49776957733968</v>
      </c>
      <c r="P100" s="137">
        <v>140.95963963778911</v>
      </c>
      <c r="Q100" s="137">
        <v>776.53812993955057</v>
      </c>
      <c r="R100" s="2" t="s">
        <v>1584</v>
      </c>
      <c r="S100" s="2">
        <v>1788910336</v>
      </c>
      <c r="T100" s="2" t="s">
        <v>1585</v>
      </c>
      <c r="U100" s="2" t="s">
        <v>1586</v>
      </c>
      <c r="V100" s="2" t="s">
        <v>1587</v>
      </c>
      <c r="W100" s="2" t="s">
        <v>1684</v>
      </c>
    </row>
    <row r="101" spans="1:23" x14ac:dyDescent="0.25">
      <c r="A101" s="143">
        <v>98</v>
      </c>
      <c r="B101" s="166" t="s">
        <v>1231</v>
      </c>
      <c r="C101" s="168" t="s">
        <v>90</v>
      </c>
      <c r="D101" s="143" t="s">
        <v>852</v>
      </c>
      <c r="E101" s="193" t="s">
        <v>1061</v>
      </c>
      <c r="F101" s="204">
        <v>525</v>
      </c>
      <c r="G101" s="146">
        <v>1132840</v>
      </c>
      <c r="H101" s="137">
        <v>959</v>
      </c>
      <c r="I101" s="137">
        <v>1930485</v>
      </c>
      <c r="J101" s="24">
        <v>1.8266666666666667</v>
      </c>
      <c r="K101" s="24">
        <v>1.7041109071007379</v>
      </c>
      <c r="L101" s="24">
        <v>0.3</v>
      </c>
      <c r="M101" s="24">
        <v>0.7</v>
      </c>
      <c r="N101" s="109">
        <v>1</v>
      </c>
      <c r="O101" s="144">
        <f t="shared" si="1"/>
        <v>917.4977695773398</v>
      </c>
      <c r="P101" s="137">
        <v>211.47563979007515</v>
      </c>
      <c r="Q101" s="137">
        <v>706.02212978726459</v>
      </c>
      <c r="R101" s="2" t="s">
        <v>1584</v>
      </c>
      <c r="S101" s="2">
        <v>1721210329</v>
      </c>
      <c r="T101" s="2" t="s">
        <v>1585</v>
      </c>
      <c r="U101" s="2" t="s">
        <v>1586</v>
      </c>
      <c r="V101" s="2" t="s">
        <v>1587</v>
      </c>
      <c r="W101" s="2" t="s">
        <v>1685</v>
      </c>
    </row>
    <row r="102" spans="1:23" x14ac:dyDescent="0.25">
      <c r="A102" s="143">
        <v>99</v>
      </c>
      <c r="B102" s="166" t="s">
        <v>1231</v>
      </c>
      <c r="C102" s="168" t="s">
        <v>90</v>
      </c>
      <c r="D102" s="143" t="s">
        <v>853</v>
      </c>
      <c r="E102" s="193" t="s">
        <v>1397</v>
      </c>
      <c r="F102" s="204">
        <v>445</v>
      </c>
      <c r="G102" s="146">
        <v>674775</v>
      </c>
      <c r="H102" s="137">
        <v>849</v>
      </c>
      <c r="I102" s="137">
        <v>1101465</v>
      </c>
      <c r="J102" s="24">
        <v>1.9078651685393258</v>
      </c>
      <c r="K102" s="24">
        <v>1.6323441147049016</v>
      </c>
      <c r="L102" s="24">
        <v>0.3</v>
      </c>
      <c r="M102" s="24">
        <v>0.7</v>
      </c>
      <c r="N102" s="109">
        <v>1</v>
      </c>
      <c r="O102" s="144">
        <f t="shared" si="1"/>
        <v>917.49776957733957</v>
      </c>
      <c r="P102" s="137">
        <v>395.25626596552161</v>
      </c>
      <c r="Q102" s="137">
        <v>522.24150361181796</v>
      </c>
      <c r="R102" s="2" t="s">
        <v>1584</v>
      </c>
      <c r="S102" s="2">
        <v>1773418585</v>
      </c>
      <c r="T102" s="2" t="s">
        <v>1585</v>
      </c>
      <c r="U102" s="2" t="s">
        <v>1586</v>
      </c>
      <c r="V102" s="2" t="s">
        <v>1587</v>
      </c>
      <c r="W102" s="2" t="s">
        <v>1686</v>
      </c>
    </row>
    <row r="103" spans="1:23" x14ac:dyDescent="0.25">
      <c r="A103" s="143">
        <v>100</v>
      </c>
      <c r="B103" s="166" t="s">
        <v>156</v>
      </c>
      <c r="C103" s="168" t="s">
        <v>1308</v>
      </c>
      <c r="D103" s="143" t="s">
        <v>267</v>
      </c>
      <c r="E103" s="166" t="s">
        <v>1398</v>
      </c>
      <c r="F103" s="204">
        <v>393</v>
      </c>
      <c r="G103" s="146">
        <v>947745</v>
      </c>
      <c r="H103" s="137">
        <v>646</v>
      </c>
      <c r="I103" s="137">
        <v>1582850</v>
      </c>
      <c r="J103" s="24">
        <v>1.643765903307888</v>
      </c>
      <c r="K103" s="24">
        <v>1.6701222375216962</v>
      </c>
      <c r="L103" s="24">
        <v>0.3</v>
      </c>
      <c r="M103" s="24">
        <v>0.7</v>
      </c>
      <c r="N103" s="109">
        <v>1</v>
      </c>
      <c r="O103" s="144">
        <f t="shared" si="1"/>
        <v>917.49776957733968</v>
      </c>
      <c r="P103" s="137">
        <v>215.19509092716336</v>
      </c>
      <c r="Q103" s="137">
        <v>702.30267865017629</v>
      </c>
      <c r="R103" s="2" t="s">
        <v>1584</v>
      </c>
      <c r="S103" s="2">
        <v>1869827723</v>
      </c>
      <c r="T103" s="2" t="s">
        <v>1585</v>
      </c>
      <c r="U103" s="2" t="s">
        <v>1586</v>
      </c>
      <c r="V103" s="2" t="s">
        <v>1587</v>
      </c>
      <c r="W103" s="2" t="s">
        <v>1687</v>
      </c>
    </row>
    <row r="104" spans="1:23" x14ac:dyDescent="0.25">
      <c r="A104" s="143">
        <v>101</v>
      </c>
      <c r="B104" s="166" t="s">
        <v>156</v>
      </c>
      <c r="C104" s="168" t="s">
        <v>1308</v>
      </c>
      <c r="D104" s="143" t="s">
        <v>266</v>
      </c>
      <c r="E104" s="166" t="s">
        <v>1399</v>
      </c>
      <c r="F104" s="204">
        <v>179</v>
      </c>
      <c r="G104" s="146">
        <v>427830</v>
      </c>
      <c r="H104" s="137">
        <v>241</v>
      </c>
      <c r="I104" s="137">
        <v>549325</v>
      </c>
      <c r="J104" s="24">
        <v>1.3463687150837989</v>
      </c>
      <c r="K104" s="24">
        <v>1.2839796180725989</v>
      </c>
      <c r="L104" s="24">
        <v>0.3</v>
      </c>
      <c r="M104" s="24">
        <v>0.7</v>
      </c>
      <c r="N104" s="109">
        <v>1</v>
      </c>
      <c r="O104" s="144">
        <f t="shared" si="1"/>
        <v>917.49776957733968</v>
      </c>
      <c r="P104" s="137">
        <v>414.35032076818186</v>
      </c>
      <c r="Q104" s="137">
        <v>503.14744880915782</v>
      </c>
      <c r="R104" s="2" t="s">
        <v>1584</v>
      </c>
      <c r="S104" s="2">
        <v>1631107122</v>
      </c>
      <c r="T104" s="2" t="s">
        <v>1585</v>
      </c>
      <c r="U104" s="2" t="s">
        <v>1586</v>
      </c>
      <c r="V104" s="2" t="s">
        <v>1587</v>
      </c>
      <c r="W104" s="2" t="s">
        <v>1688</v>
      </c>
    </row>
    <row r="105" spans="1:23" x14ac:dyDescent="0.25">
      <c r="A105" s="143">
        <v>102</v>
      </c>
      <c r="B105" s="166" t="s">
        <v>1146</v>
      </c>
      <c r="C105" s="168" t="s">
        <v>1308</v>
      </c>
      <c r="D105" s="143" t="s">
        <v>271</v>
      </c>
      <c r="E105" s="166" t="s">
        <v>1400</v>
      </c>
      <c r="F105" s="204">
        <v>362</v>
      </c>
      <c r="G105" s="146">
        <v>1023470</v>
      </c>
      <c r="H105" s="137">
        <v>536</v>
      </c>
      <c r="I105" s="137">
        <v>1275685</v>
      </c>
      <c r="J105" s="24">
        <v>1.4806629834254144</v>
      </c>
      <c r="K105" s="24">
        <v>1.2464312583661465</v>
      </c>
      <c r="L105" s="24">
        <v>0.3</v>
      </c>
      <c r="M105" s="24">
        <v>0.7</v>
      </c>
      <c r="N105" s="109">
        <v>1</v>
      </c>
      <c r="O105" s="144">
        <f t="shared" si="1"/>
        <v>917.49776957733968</v>
      </c>
      <c r="P105" s="137">
        <v>200.72342703919216</v>
      </c>
      <c r="Q105" s="137">
        <v>716.77434253814749</v>
      </c>
      <c r="R105" s="2" t="s">
        <v>1584</v>
      </c>
      <c r="S105" s="2">
        <v>1835993634</v>
      </c>
      <c r="T105" s="2" t="s">
        <v>1585</v>
      </c>
      <c r="U105" s="2" t="s">
        <v>1586</v>
      </c>
      <c r="V105" s="2" t="s">
        <v>1587</v>
      </c>
      <c r="W105" s="2" t="s">
        <v>1689</v>
      </c>
    </row>
    <row r="106" spans="1:23" x14ac:dyDescent="0.25">
      <c r="A106" s="143">
        <v>103</v>
      </c>
      <c r="B106" s="166" t="s">
        <v>1146</v>
      </c>
      <c r="C106" s="168" t="s">
        <v>1308</v>
      </c>
      <c r="D106" s="143" t="s">
        <v>272</v>
      </c>
      <c r="E106" s="166" t="s">
        <v>1401</v>
      </c>
      <c r="F106" s="204">
        <v>323</v>
      </c>
      <c r="G106" s="146">
        <v>952540</v>
      </c>
      <c r="H106" s="137">
        <v>587</v>
      </c>
      <c r="I106" s="137">
        <v>1390065</v>
      </c>
      <c r="J106" s="24">
        <v>1.8173374613003095</v>
      </c>
      <c r="K106" s="24">
        <v>1.4593245428013522</v>
      </c>
      <c r="L106" s="24">
        <v>0.3</v>
      </c>
      <c r="M106" s="24">
        <v>0.7</v>
      </c>
      <c r="N106" s="109">
        <v>1</v>
      </c>
      <c r="O106" s="144">
        <f t="shared" si="1"/>
        <v>917.49776957733968</v>
      </c>
      <c r="P106" s="137">
        <v>215.92861328670153</v>
      </c>
      <c r="Q106" s="137">
        <v>701.56915629063815</v>
      </c>
      <c r="R106" s="2" t="s">
        <v>1584</v>
      </c>
      <c r="S106" s="2">
        <v>1795432632</v>
      </c>
      <c r="T106" s="2" t="s">
        <v>1585</v>
      </c>
      <c r="U106" s="2" t="s">
        <v>1586</v>
      </c>
      <c r="V106" s="2" t="s">
        <v>1587</v>
      </c>
      <c r="W106" s="2" t="s">
        <v>1690</v>
      </c>
    </row>
    <row r="107" spans="1:23" x14ac:dyDescent="0.25">
      <c r="A107" s="143">
        <v>104</v>
      </c>
      <c r="B107" s="166" t="s">
        <v>1146</v>
      </c>
      <c r="C107" s="168" t="s">
        <v>1308</v>
      </c>
      <c r="D107" s="143" t="s">
        <v>270</v>
      </c>
      <c r="E107" s="166" t="s">
        <v>1402</v>
      </c>
      <c r="F107" s="204">
        <v>288</v>
      </c>
      <c r="G107" s="146">
        <v>745005</v>
      </c>
      <c r="H107" s="137">
        <v>445</v>
      </c>
      <c r="I107" s="137">
        <v>1066045</v>
      </c>
      <c r="J107" s="24">
        <v>1.5451388888888888</v>
      </c>
      <c r="K107" s="24">
        <v>1.4309232823940778</v>
      </c>
      <c r="L107" s="24">
        <v>0.3</v>
      </c>
      <c r="M107" s="24">
        <v>0.7</v>
      </c>
      <c r="N107" s="109">
        <v>1</v>
      </c>
      <c r="O107" s="144">
        <f t="shared" si="1"/>
        <v>917.49776957733968</v>
      </c>
      <c r="P107" s="137">
        <v>230.0410615626871</v>
      </c>
      <c r="Q107" s="137">
        <v>687.45670801465258</v>
      </c>
      <c r="R107" s="2" t="s">
        <v>1584</v>
      </c>
      <c r="S107" s="2">
        <v>1646525790</v>
      </c>
      <c r="T107" s="2" t="s">
        <v>1585</v>
      </c>
      <c r="U107" s="2" t="s">
        <v>1586</v>
      </c>
      <c r="V107" s="2" t="s">
        <v>1587</v>
      </c>
      <c r="W107" s="2" t="s">
        <v>1691</v>
      </c>
    </row>
    <row r="108" spans="1:23" x14ac:dyDescent="0.25">
      <c r="A108" s="143">
        <v>105</v>
      </c>
      <c r="B108" s="167" t="s">
        <v>151</v>
      </c>
      <c r="C108" s="168" t="s">
        <v>1308</v>
      </c>
      <c r="D108" s="171" t="s">
        <v>1403</v>
      </c>
      <c r="E108" s="169" t="s">
        <v>1404</v>
      </c>
      <c r="F108" s="204">
        <v>684</v>
      </c>
      <c r="G108" s="146">
        <v>1580670</v>
      </c>
      <c r="H108" s="137">
        <v>770</v>
      </c>
      <c r="I108" s="137">
        <v>2833415</v>
      </c>
      <c r="J108" s="24">
        <v>1.1257309941520468</v>
      </c>
      <c r="K108" s="24">
        <v>1.7925405049757381</v>
      </c>
      <c r="L108" s="24">
        <v>0.3</v>
      </c>
      <c r="M108" s="24">
        <v>0.7</v>
      </c>
      <c r="N108" s="109">
        <v>1</v>
      </c>
      <c r="O108" s="144">
        <f t="shared" si="1"/>
        <v>917.49776957733957</v>
      </c>
      <c r="P108" s="137">
        <v>96.371727647647788</v>
      </c>
      <c r="Q108" s="137">
        <v>821.12604192969184</v>
      </c>
      <c r="R108" s="2" t="s">
        <v>1584</v>
      </c>
      <c r="S108" s="2">
        <v>1316743500</v>
      </c>
      <c r="T108" s="2" t="s">
        <v>1585</v>
      </c>
      <c r="U108" s="2" t="s">
        <v>1586</v>
      </c>
      <c r="V108" s="2" t="s">
        <v>1587</v>
      </c>
      <c r="W108" s="2" t="s">
        <v>1692</v>
      </c>
    </row>
    <row r="109" spans="1:23" x14ac:dyDescent="0.25">
      <c r="A109" s="143">
        <v>106</v>
      </c>
      <c r="B109" s="167" t="s">
        <v>151</v>
      </c>
      <c r="C109" s="168" t="s">
        <v>1308</v>
      </c>
      <c r="D109" s="171" t="s">
        <v>1405</v>
      </c>
      <c r="E109" s="169" t="s">
        <v>1406</v>
      </c>
      <c r="F109" s="204">
        <v>700</v>
      </c>
      <c r="G109" s="146">
        <v>1533500</v>
      </c>
      <c r="H109" s="137">
        <v>807</v>
      </c>
      <c r="I109" s="137">
        <v>1878305</v>
      </c>
      <c r="J109" s="24">
        <v>1.1528571428571428</v>
      </c>
      <c r="K109" s="24">
        <v>1.224848386044995</v>
      </c>
      <c r="L109" s="24">
        <v>0.3</v>
      </c>
      <c r="M109" s="24">
        <v>0.7</v>
      </c>
      <c r="N109" s="109">
        <v>1</v>
      </c>
      <c r="O109" s="144">
        <f t="shared" si="1"/>
        <v>917.49776957733968</v>
      </c>
      <c r="P109" s="137">
        <v>179.56443047613564</v>
      </c>
      <c r="Q109" s="137">
        <v>737.93333910120407</v>
      </c>
      <c r="R109" s="2" t="s">
        <v>1584</v>
      </c>
      <c r="S109" s="2">
        <v>1685104014</v>
      </c>
      <c r="T109" s="2" t="s">
        <v>1585</v>
      </c>
      <c r="U109" s="2" t="s">
        <v>1586</v>
      </c>
      <c r="V109" s="2" t="s">
        <v>1587</v>
      </c>
      <c r="W109" s="2" t="s">
        <v>1693</v>
      </c>
    </row>
    <row r="110" spans="1:23" x14ac:dyDescent="0.25">
      <c r="A110" s="143">
        <v>107</v>
      </c>
      <c r="B110" s="167" t="s">
        <v>158</v>
      </c>
      <c r="C110" s="168" t="s">
        <v>1308</v>
      </c>
      <c r="D110" s="171" t="s">
        <v>282</v>
      </c>
      <c r="E110" s="169" t="s">
        <v>283</v>
      </c>
      <c r="F110" s="204">
        <v>625</v>
      </c>
      <c r="G110" s="146">
        <v>1825035</v>
      </c>
      <c r="H110" s="137">
        <v>2396</v>
      </c>
      <c r="I110" s="137">
        <v>3011005</v>
      </c>
      <c r="J110" s="24">
        <v>3.8336000000000001</v>
      </c>
      <c r="K110" s="24">
        <v>1.6498341127704401</v>
      </c>
      <c r="L110" s="24">
        <v>0.3</v>
      </c>
      <c r="M110" s="24">
        <v>0.7</v>
      </c>
      <c r="N110" s="109">
        <v>1</v>
      </c>
      <c r="O110" s="144">
        <f t="shared" si="1"/>
        <v>917.49776957733957</v>
      </c>
      <c r="P110" s="137">
        <v>540.65325506425756</v>
      </c>
      <c r="Q110" s="137">
        <v>376.84451451308206</v>
      </c>
      <c r="R110" s="2" t="s">
        <v>1584</v>
      </c>
      <c r="S110" s="2">
        <v>1840860000</v>
      </c>
      <c r="T110" s="2" t="s">
        <v>1585</v>
      </c>
      <c r="U110" s="2" t="s">
        <v>1586</v>
      </c>
      <c r="V110" s="2" t="s">
        <v>1587</v>
      </c>
      <c r="W110" s="2" t="s">
        <v>1694</v>
      </c>
    </row>
    <row r="111" spans="1:23" x14ac:dyDescent="0.25">
      <c r="A111" s="143">
        <v>108</v>
      </c>
      <c r="B111" s="167" t="s">
        <v>158</v>
      </c>
      <c r="C111" s="168" t="s">
        <v>1308</v>
      </c>
      <c r="D111" s="171" t="s">
        <v>281</v>
      </c>
      <c r="E111" s="169" t="s">
        <v>1407</v>
      </c>
      <c r="F111" s="204">
        <v>1176</v>
      </c>
      <c r="G111" s="146">
        <v>2211090</v>
      </c>
      <c r="H111" s="137">
        <v>2133</v>
      </c>
      <c r="I111" s="137">
        <v>2805270</v>
      </c>
      <c r="J111" s="24">
        <v>1.8137755102040816</v>
      </c>
      <c r="K111" s="24">
        <v>1.2687271888525569</v>
      </c>
      <c r="L111" s="24">
        <v>0.3</v>
      </c>
      <c r="M111" s="24">
        <v>0.7</v>
      </c>
      <c r="N111" s="109">
        <v>1</v>
      </c>
      <c r="O111" s="144">
        <f t="shared" si="1"/>
        <v>917.49776957733968</v>
      </c>
      <c r="P111" s="137">
        <v>516.99913035523741</v>
      </c>
      <c r="Q111" s="137">
        <v>400.49863922210227</v>
      </c>
      <c r="R111" s="2" t="s">
        <v>1584</v>
      </c>
      <c r="S111" s="2">
        <v>1843184440</v>
      </c>
      <c r="T111" s="2" t="s">
        <v>1585</v>
      </c>
      <c r="U111" s="2" t="s">
        <v>1586</v>
      </c>
      <c r="V111" s="2" t="s">
        <v>1587</v>
      </c>
      <c r="W111" s="2" t="s">
        <v>1695</v>
      </c>
    </row>
    <row r="112" spans="1:23" x14ac:dyDescent="0.25">
      <c r="A112" s="143">
        <v>109</v>
      </c>
      <c r="B112" s="167" t="s">
        <v>1320</v>
      </c>
      <c r="C112" s="168" t="s">
        <v>1308</v>
      </c>
      <c r="D112" s="171" t="s">
        <v>330</v>
      </c>
      <c r="E112" s="169" t="s">
        <v>799</v>
      </c>
      <c r="F112" s="204">
        <v>281</v>
      </c>
      <c r="G112" s="146">
        <v>830430</v>
      </c>
      <c r="H112" s="137">
        <v>379</v>
      </c>
      <c r="I112" s="137">
        <v>791675</v>
      </c>
      <c r="J112" s="24">
        <v>1.3487544483985765</v>
      </c>
      <c r="K112" s="24">
        <v>0.9533314066206664</v>
      </c>
      <c r="L112" s="24">
        <v>0.3</v>
      </c>
      <c r="M112" s="24">
        <v>0.66733198463446641</v>
      </c>
      <c r="N112" s="109">
        <v>0.96733198463446635</v>
      </c>
      <c r="O112" s="144">
        <f t="shared" si="1"/>
        <v>887.52493834294432</v>
      </c>
      <c r="P112" s="137">
        <v>275.62798804377678</v>
      </c>
      <c r="Q112" s="137">
        <v>611.89695029916754</v>
      </c>
      <c r="R112" s="2" t="s">
        <v>1584</v>
      </c>
      <c r="S112" s="2">
        <v>1820016644</v>
      </c>
      <c r="T112" s="2" t="s">
        <v>1585</v>
      </c>
      <c r="U112" s="2" t="s">
        <v>1586</v>
      </c>
      <c r="V112" s="2" t="s">
        <v>1587</v>
      </c>
      <c r="W112" s="2" t="s">
        <v>1696</v>
      </c>
    </row>
    <row r="113" spans="1:23" x14ac:dyDescent="0.25">
      <c r="A113" s="143">
        <v>110</v>
      </c>
      <c r="B113" s="167" t="s">
        <v>1320</v>
      </c>
      <c r="C113" s="168" t="s">
        <v>1308</v>
      </c>
      <c r="D113" s="171" t="s">
        <v>332</v>
      </c>
      <c r="E113" s="169" t="s">
        <v>333</v>
      </c>
      <c r="F113" s="204">
        <v>418</v>
      </c>
      <c r="G113" s="146">
        <v>758390</v>
      </c>
      <c r="H113" s="137">
        <v>526</v>
      </c>
      <c r="I113" s="137">
        <v>897880</v>
      </c>
      <c r="J113" s="24">
        <v>1.2583732057416268</v>
      </c>
      <c r="K113" s="24">
        <v>1.183929112989359</v>
      </c>
      <c r="L113" s="24">
        <v>0.3</v>
      </c>
      <c r="M113" s="24">
        <v>0.7</v>
      </c>
      <c r="N113" s="109">
        <v>1</v>
      </c>
      <c r="O113" s="144">
        <f t="shared" si="1"/>
        <v>917.49776957733957</v>
      </c>
      <c r="P113" s="137">
        <v>377.26176645505035</v>
      </c>
      <c r="Q113" s="137">
        <v>540.23600312228928</v>
      </c>
      <c r="R113" s="2" t="s">
        <v>1584</v>
      </c>
      <c r="S113" s="2">
        <v>1877215021</v>
      </c>
      <c r="T113" s="2" t="s">
        <v>1585</v>
      </c>
      <c r="U113" s="2" t="s">
        <v>1586</v>
      </c>
      <c r="V113" s="2" t="s">
        <v>1587</v>
      </c>
      <c r="W113" s="2" t="s">
        <v>1697</v>
      </c>
    </row>
    <row r="114" spans="1:23" x14ac:dyDescent="0.25">
      <c r="A114" s="143">
        <v>111</v>
      </c>
      <c r="B114" s="167" t="s">
        <v>159</v>
      </c>
      <c r="C114" s="168" t="s">
        <v>1308</v>
      </c>
      <c r="D114" s="171" t="s">
        <v>288</v>
      </c>
      <c r="E114" s="169" t="s">
        <v>276</v>
      </c>
      <c r="F114" s="204">
        <v>206</v>
      </c>
      <c r="G114" s="146">
        <v>612720</v>
      </c>
      <c r="H114" s="137">
        <v>506</v>
      </c>
      <c r="I114" s="137">
        <v>1121115</v>
      </c>
      <c r="J114" s="24">
        <v>2.4563106796116503</v>
      </c>
      <c r="K114" s="24">
        <v>1.829734625930278</v>
      </c>
      <c r="L114" s="24">
        <v>0.3</v>
      </c>
      <c r="M114" s="24">
        <v>0.7</v>
      </c>
      <c r="N114" s="109">
        <v>1</v>
      </c>
      <c r="O114" s="144">
        <f t="shared" si="1"/>
        <v>917.4977695773398</v>
      </c>
      <c r="P114" s="137">
        <v>246.23109710476839</v>
      </c>
      <c r="Q114" s="137">
        <v>671.26667247257137</v>
      </c>
      <c r="R114" s="2" t="s">
        <v>1584</v>
      </c>
      <c r="S114" s="2">
        <v>1778811330</v>
      </c>
      <c r="T114" s="2" t="s">
        <v>1585</v>
      </c>
      <c r="U114" s="2" t="s">
        <v>1586</v>
      </c>
      <c r="V114" s="2" t="s">
        <v>1587</v>
      </c>
      <c r="W114" s="2" t="s">
        <v>1698</v>
      </c>
    </row>
    <row r="115" spans="1:23" x14ac:dyDescent="0.25">
      <c r="A115" s="143">
        <v>112</v>
      </c>
      <c r="B115" s="167" t="s">
        <v>159</v>
      </c>
      <c r="C115" s="168" t="s">
        <v>1308</v>
      </c>
      <c r="D115" s="171" t="s">
        <v>289</v>
      </c>
      <c r="E115" s="169" t="s">
        <v>1408</v>
      </c>
      <c r="F115" s="204">
        <v>432</v>
      </c>
      <c r="G115" s="146">
        <v>1049785</v>
      </c>
      <c r="H115" s="137">
        <v>1290</v>
      </c>
      <c r="I115" s="137">
        <v>1791375</v>
      </c>
      <c r="J115" s="24">
        <v>2.9861111111111112</v>
      </c>
      <c r="K115" s="24">
        <v>1.706420838552656</v>
      </c>
      <c r="L115" s="24">
        <v>0.3</v>
      </c>
      <c r="M115" s="24">
        <v>0.7</v>
      </c>
      <c r="N115" s="109">
        <v>1</v>
      </c>
      <c r="O115" s="144">
        <f t="shared" si="1"/>
        <v>917.49776957733968</v>
      </c>
      <c r="P115" s="137">
        <v>407.34499183088764</v>
      </c>
      <c r="Q115" s="137">
        <v>510.15277774645205</v>
      </c>
      <c r="R115" s="2" t="s">
        <v>1584</v>
      </c>
      <c r="S115" s="2">
        <v>1978444418</v>
      </c>
      <c r="T115" s="2" t="s">
        <v>1585</v>
      </c>
      <c r="U115" s="2" t="s">
        <v>1586</v>
      </c>
      <c r="V115" s="2" t="s">
        <v>1587</v>
      </c>
      <c r="W115" s="2" t="s">
        <v>1699</v>
      </c>
    </row>
    <row r="116" spans="1:23" x14ac:dyDescent="0.25">
      <c r="A116" s="143">
        <v>113</v>
      </c>
      <c r="B116" s="167" t="s">
        <v>159</v>
      </c>
      <c r="C116" s="168" t="s">
        <v>1308</v>
      </c>
      <c r="D116" s="171" t="s">
        <v>277</v>
      </c>
      <c r="E116" s="169" t="s">
        <v>278</v>
      </c>
      <c r="F116" s="204">
        <v>108</v>
      </c>
      <c r="G116" s="146">
        <v>393735</v>
      </c>
      <c r="H116" s="137">
        <v>326</v>
      </c>
      <c r="I116" s="137">
        <v>749185</v>
      </c>
      <c r="J116" s="24">
        <v>3.0185185185185186</v>
      </c>
      <c r="K116" s="24">
        <v>1.9027645497606258</v>
      </c>
      <c r="L116" s="24">
        <v>0.3</v>
      </c>
      <c r="M116" s="24">
        <v>0.7</v>
      </c>
      <c r="N116" s="109">
        <v>1</v>
      </c>
      <c r="O116" s="144">
        <f t="shared" si="1"/>
        <v>917.4977695773398</v>
      </c>
      <c r="P116" s="137">
        <v>189.60217387168592</v>
      </c>
      <c r="Q116" s="137">
        <v>727.89559570565382</v>
      </c>
      <c r="R116" s="2" t="s">
        <v>1584</v>
      </c>
      <c r="S116" s="2">
        <v>1785202060</v>
      </c>
      <c r="T116" s="2" t="s">
        <v>1585</v>
      </c>
      <c r="U116" s="2" t="s">
        <v>1586</v>
      </c>
      <c r="V116" s="2" t="s">
        <v>1587</v>
      </c>
      <c r="W116" s="2" t="s">
        <v>1700</v>
      </c>
    </row>
    <row r="117" spans="1:23" x14ac:dyDescent="0.25">
      <c r="A117" s="143">
        <v>114</v>
      </c>
      <c r="B117" s="167" t="s">
        <v>159</v>
      </c>
      <c r="C117" s="168" t="s">
        <v>1308</v>
      </c>
      <c r="D117" s="171" t="s">
        <v>279</v>
      </c>
      <c r="E117" s="169" t="s">
        <v>280</v>
      </c>
      <c r="F117" s="204">
        <v>175</v>
      </c>
      <c r="G117" s="146">
        <v>652955</v>
      </c>
      <c r="H117" s="137">
        <v>515</v>
      </c>
      <c r="I117" s="137">
        <v>1496770</v>
      </c>
      <c r="J117" s="24">
        <v>2.9428571428571431</v>
      </c>
      <c r="K117" s="24">
        <v>2.2923019197341317</v>
      </c>
      <c r="L117" s="24">
        <v>0.3</v>
      </c>
      <c r="M117" s="24">
        <v>0.7</v>
      </c>
      <c r="N117" s="109">
        <v>1</v>
      </c>
      <c r="O117" s="144">
        <f t="shared" si="1"/>
        <v>917.49776957733957</v>
      </c>
      <c r="P117" s="137">
        <v>166.5480628247247</v>
      </c>
      <c r="Q117" s="137">
        <v>750.94970675261493</v>
      </c>
      <c r="R117" s="2" t="s">
        <v>1584</v>
      </c>
      <c r="S117" s="2">
        <v>1823515152</v>
      </c>
      <c r="T117" s="2" t="s">
        <v>1585</v>
      </c>
      <c r="U117" s="2" t="s">
        <v>1586</v>
      </c>
      <c r="V117" s="2" t="s">
        <v>1587</v>
      </c>
      <c r="W117" s="2" t="s">
        <v>1701</v>
      </c>
    </row>
    <row r="118" spans="1:23" x14ac:dyDescent="0.25">
      <c r="A118" s="143">
        <v>115</v>
      </c>
      <c r="B118" s="167" t="s">
        <v>159</v>
      </c>
      <c r="C118" s="168" t="s">
        <v>1308</v>
      </c>
      <c r="D118" s="171" t="s">
        <v>275</v>
      </c>
      <c r="E118" s="169" t="s">
        <v>1409</v>
      </c>
      <c r="F118" s="204">
        <v>549</v>
      </c>
      <c r="G118" s="146">
        <v>977035</v>
      </c>
      <c r="H118" s="137">
        <v>1045</v>
      </c>
      <c r="I118" s="137">
        <v>1742280</v>
      </c>
      <c r="J118" s="24">
        <v>1.9034608378870674</v>
      </c>
      <c r="K118" s="24">
        <v>1.7832319210673109</v>
      </c>
      <c r="L118" s="24">
        <v>0.3</v>
      </c>
      <c r="M118" s="24">
        <v>0.7</v>
      </c>
      <c r="N118" s="109">
        <v>1</v>
      </c>
      <c r="O118" s="144">
        <f t="shared" si="1"/>
        <v>917.49776957733968</v>
      </c>
      <c r="P118" s="137">
        <v>300.88335120288332</v>
      </c>
      <c r="Q118" s="137">
        <v>616.61441837445636</v>
      </c>
      <c r="R118" s="2" t="s">
        <v>1584</v>
      </c>
      <c r="S118" s="2">
        <v>1881410000</v>
      </c>
      <c r="T118" s="2" t="s">
        <v>1585</v>
      </c>
      <c r="U118" s="2" t="s">
        <v>1586</v>
      </c>
      <c r="V118" s="2" t="s">
        <v>1587</v>
      </c>
      <c r="W118" s="2" t="s">
        <v>1702</v>
      </c>
    </row>
    <row r="119" spans="1:23" x14ac:dyDescent="0.25">
      <c r="A119" s="143">
        <v>116</v>
      </c>
      <c r="B119" s="169" t="s">
        <v>159</v>
      </c>
      <c r="C119" s="168" t="s">
        <v>1308</v>
      </c>
      <c r="D119" s="168" t="s">
        <v>273</v>
      </c>
      <c r="E119" s="167" t="s">
        <v>1410</v>
      </c>
      <c r="F119" s="204">
        <v>212</v>
      </c>
      <c r="G119" s="146">
        <v>826675</v>
      </c>
      <c r="H119" s="137">
        <v>430</v>
      </c>
      <c r="I119" s="137">
        <v>1070300</v>
      </c>
      <c r="J119" s="24">
        <v>2.0283018867924527</v>
      </c>
      <c r="K119" s="24">
        <v>1.2947046904769106</v>
      </c>
      <c r="L119" s="24">
        <v>0.3</v>
      </c>
      <c r="M119" s="24">
        <v>0.7</v>
      </c>
      <c r="N119" s="109">
        <v>1</v>
      </c>
      <c r="O119" s="144">
        <f t="shared" si="1"/>
        <v>917.49776957733968</v>
      </c>
      <c r="P119" s="137">
        <v>207.08844850956416</v>
      </c>
      <c r="Q119" s="137">
        <v>710.40932106777552</v>
      </c>
      <c r="R119" s="2" t="s">
        <v>1584</v>
      </c>
      <c r="S119" s="2">
        <v>1799933848</v>
      </c>
      <c r="T119" s="2" t="s">
        <v>1585</v>
      </c>
      <c r="U119" s="2" t="s">
        <v>1586</v>
      </c>
      <c r="V119" s="2" t="s">
        <v>1587</v>
      </c>
      <c r="W119" s="2" t="s">
        <v>1703</v>
      </c>
    </row>
    <row r="120" spans="1:23" x14ac:dyDescent="0.25">
      <c r="A120" s="143">
        <v>117</v>
      </c>
      <c r="B120" s="169" t="s">
        <v>159</v>
      </c>
      <c r="C120" s="168" t="s">
        <v>1308</v>
      </c>
      <c r="D120" s="168" t="s">
        <v>286</v>
      </c>
      <c r="E120" s="167" t="s">
        <v>1411</v>
      </c>
      <c r="F120" s="204">
        <v>304</v>
      </c>
      <c r="G120" s="146">
        <v>1109200</v>
      </c>
      <c r="H120" s="137">
        <v>817</v>
      </c>
      <c r="I120" s="137">
        <v>1476030</v>
      </c>
      <c r="J120" s="24">
        <v>2.6875</v>
      </c>
      <c r="K120" s="24">
        <v>1.3307158312297152</v>
      </c>
      <c r="L120" s="24">
        <v>0.3</v>
      </c>
      <c r="M120" s="24">
        <v>0.7</v>
      </c>
      <c r="N120" s="109">
        <v>1</v>
      </c>
      <c r="O120" s="144">
        <f t="shared" si="1"/>
        <v>917.49776957733968</v>
      </c>
      <c r="P120" s="137">
        <v>243.67145941426205</v>
      </c>
      <c r="Q120" s="137">
        <v>673.82631016307766</v>
      </c>
      <c r="R120" s="2" t="s">
        <v>1584</v>
      </c>
      <c r="S120" s="2">
        <v>1846881363</v>
      </c>
      <c r="T120" s="2" t="s">
        <v>1585</v>
      </c>
      <c r="U120" s="2" t="s">
        <v>1586</v>
      </c>
      <c r="V120" s="2" t="s">
        <v>1587</v>
      </c>
      <c r="W120" s="2" t="s">
        <v>1704</v>
      </c>
    </row>
    <row r="121" spans="1:23" x14ac:dyDescent="0.25">
      <c r="A121" s="143">
        <v>118</v>
      </c>
      <c r="B121" s="169" t="s">
        <v>152</v>
      </c>
      <c r="C121" s="168" t="s">
        <v>1308</v>
      </c>
      <c r="D121" s="168" t="s">
        <v>347</v>
      </c>
      <c r="E121" s="167" t="s">
        <v>1412</v>
      </c>
      <c r="F121" s="204">
        <v>167</v>
      </c>
      <c r="G121" s="146">
        <v>258975</v>
      </c>
      <c r="H121" s="137">
        <v>178</v>
      </c>
      <c r="I121" s="137">
        <v>314150</v>
      </c>
      <c r="J121" s="24">
        <v>1.0658682634730539</v>
      </c>
      <c r="K121" s="24">
        <v>1.2130514528429386</v>
      </c>
      <c r="L121" s="24">
        <v>0.3</v>
      </c>
      <c r="M121" s="24">
        <v>0.7</v>
      </c>
      <c r="N121" s="109">
        <v>1</v>
      </c>
      <c r="O121" s="144">
        <f t="shared" si="1"/>
        <v>917.49776957733968</v>
      </c>
      <c r="P121" s="137">
        <v>271.34625835269458</v>
      </c>
      <c r="Q121" s="137">
        <v>646.15151122464511</v>
      </c>
      <c r="R121" s="2" t="s">
        <v>1584</v>
      </c>
      <c r="S121" s="2">
        <v>1753869994</v>
      </c>
      <c r="T121" s="2" t="s">
        <v>1585</v>
      </c>
      <c r="U121" s="2" t="s">
        <v>1586</v>
      </c>
      <c r="V121" s="2" t="s">
        <v>1587</v>
      </c>
      <c r="W121" s="2" t="s">
        <v>1705</v>
      </c>
    </row>
    <row r="122" spans="1:23" x14ac:dyDescent="0.25">
      <c r="A122" s="143">
        <v>119</v>
      </c>
      <c r="B122" s="169" t="s">
        <v>152</v>
      </c>
      <c r="C122" s="168" t="s">
        <v>1308</v>
      </c>
      <c r="D122" s="168" t="s">
        <v>343</v>
      </c>
      <c r="E122" s="167" t="s">
        <v>344</v>
      </c>
      <c r="F122" s="204">
        <v>190</v>
      </c>
      <c r="G122" s="146">
        <v>511785</v>
      </c>
      <c r="H122" s="137">
        <v>353</v>
      </c>
      <c r="I122" s="137">
        <v>537515</v>
      </c>
      <c r="J122" s="24">
        <v>1.8578947368421053</v>
      </c>
      <c r="K122" s="24">
        <v>1.0502750178297526</v>
      </c>
      <c r="L122" s="24">
        <v>0.3</v>
      </c>
      <c r="M122" s="24">
        <v>0.7</v>
      </c>
      <c r="N122" s="109">
        <v>1</v>
      </c>
      <c r="O122" s="144">
        <f t="shared" si="1"/>
        <v>917.49776957733957</v>
      </c>
      <c r="P122" s="137">
        <v>311.317508728804</v>
      </c>
      <c r="Q122" s="137">
        <v>606.18026084853557</v>
      </c>
      <c r="R122" s="2" t="s">
        <v>1584</v>
      </c>
      <c r="S122" s="2">
        <v>1886660600</v>
      </c>
      <c r="T122" s="2" t="s">
        <v>1585</v>
      </c>
      <c r="U122" s="2" t="s">
        <v>1586</v>
      </c>
      <c r="V122" s="2" t="s">
        <v>1587</v>
      </c>
      <c r="W122" s="2" t="s">
        <v>1706</v>
      </c>
    </row>
    <row r="123" spans="1:23" x14ac:dyDescent="0.25">
      <c r="A123" s="143">
        <v>120</v>
      </c>
      <c r="B123" s="169" t="s">
        <v>152</v>
      </c>
      <c r="C123" s="168" t="s">
        <v>1308</v>
      </c>
      <c r="D123" s="168" t="s">
        <v>345</v>
      </c>
      <c r="E123" s="167" t="s">
        <v>1413</v>
      </c>
      <c r="F123" s="204">
        <v>360</v>
      </c>
      <c r="G123" s="146">
        <v>612900</v>
      </c>
      <c r="H123" s="137">
        <v>409</v>
      </c>
      <c r="I123" s="137">
        <v>646475</v>
      </c>
      <c r="J123" s="24">
        <v>1.1361111111111111</v>
      </c>
      <c r="K123" s="24">
        <v>1.0547805514765867</v>
      </c>
      <c r="L123" s="24">
        <v>0.3</v>
      </c>
      <c r="M123" s="24">
        <v>0.7</v>
      </c>
      <c r="N123" s="109">
        <v>1</v>
      </c>
      <c r="O123" s="144">
        <f t="shared" si="1"/>
        <v>917.49776957733957</v>
      </c>
      <c r="P123" s="137">
        <v>389.69971779170703</v>
      </c>
      <c r="Q123" s="137">
        <v>527.79805178563254</v>
      </c>
      <c r="R123" s="2" t="s">
        <v>1584</v>
      </c>
      <c r="S123" s="2">
        <v>1825471147</v>
      </c>
      <c r="T123" s="2" t="s">
        <v>1585</v>
      </c>
      <c r="U123" s="2" t="s">
        <v>1586</v>
      </c>
      <c r="V123" s="2" t="s">
        <v>1587</v>
      </c>
      <c r="W123" s="2" t="s">
        <v>1707</v>
      </c>
    </row>
    <row r="124" spans="1:23" x14ac:dyDescent="0.25">
      <c r="A124" s="143">
        <v>121</v>
      </c>
      <c r="B124" s="169" t="s">
        <v>154</v>
      </c>
      <c r="C124" s="168" t="s">
        <v>1308</v>
      </c>
      <c r="D124" s="143" t="s">
        <v>354</v>
      </c>
      <c r="E124" s="167" t="s">
        <v>1243</v>
      </c>
      <c r="F124" s="204">
        <v>892</v>
      </c>
      <c r="G124" s="146">
        <v>1377210</v>
      </c>
      <c r="H124" s="137">
        <v>1096</v>
      </c>
      <c r="I124" s="137">
        <v>1577430</v>
      </c>
      <c r="J124" s="24">
        <v>1.2286995515695067</v>
      </c>
      <c r="K124" s="24">
        <v>1.1453808787330908</v>
      </c>
      <c r="L124" s="24">
        <v>0.3</v>
      </c>
      <c r="M124" s="24">
        <v>0.7</v>
      </c>
      <c r="N124" s="109">
        <v>1</v>
      </c>
      <c r="O124" s="144">
        <f t="shared" si="1"/>
        <v>917.4977695773398</v>
      </c>
      <c r="P124" s="137">
        <v>283.60857538837337</v>
      </c>
      <c r="Q124" s="137">
        <v>633.88919418896637</v>
      </c>
      <c r="R124" s="2" t="s">
        <v>1584</v>
      </c>
      <c r="S124" s="2">
        <v>1756918399</v>
      </c>
      <c r="T124" s="2" t="s">
        <v>1585</v>
      </c>
      <c r="U124" s="2" t="s">
        <v>1586</v>
      </c>
      <c r="V124" s="2" t="s">
        <v>1587</v>
      </c>
      <c r="W124" s="2" t="s">
        <v>1708</v>
      </c>
    </row>
    <row r="125" spans="1:23" x14ac:dyDescent="0.25">
      <c r="A125" s="143">
        <v>122</v>
      </c>
      <c r="B125" s="169" t="s">
        <v>154</v>
      </c>
      <c r="C125" s="168" t="s">
        <v>1308</v>
      </c>
      <c r="D125" s="171" t="s">
        <v>356</v>
      </c>
      <c r="E125" s="169" t="s">
        <v>358</v>
      </c>
      <c r="F125" s="204">
        <v>171</v>
      </c>
      <c r="G125" s="146">
        <v>267210</v>
      </c>
      <c r="H125" s="137">
        <v>139</v>
      </c>
      <c r="I125" s="137">
        <v>223965</v>
      </c>
      <c r="J125" s="24">
        <v>0.8128654970760234</v>
      </c>
      <c r="K125" s="24">
        <v>0.8381609969686763</v>
      </c>
      <c r="L125" s="24">
        <v>0.243859649122807</v>
      </c>
      <c r="M125" s="24">
        <v>0.58671269787807334</v>
      </c>
      <c r="N125" s="109">
        <v>0.83057234700088034</v>
      </c>
      <c r="O125" s="144">
        <f t="shared" si="1"/>
        <v>762.04827584592397</v>
      </c>
      <c r="P125" s="137">
        <v>196.92159026893864</v>
      </c>
      <c r="Q125" s="137">
        <v>565.12668557698532</v>
      </c>
      <c r="R125" s="2" t="s">
        <v>1584</v>
      </c>
      <c r="S125" s="2">
        <v>1737450460</v>
      </c>
      <c r="T125" s="2" t="s">
        <v>1585</v>
      </c>
      <c r="U125" s="2" t="s">
        <v>1586</v>
      </c>
      <c r="V125" s="2" t="s">
        <v>1587</v>
      </c>
      <c r="W125" s="2" t="s">
        <v>1709</v>
      </c>
    </row>
    <row r="126" spans="1:23" x14ac:dyDescent="0.25">
      <c r="A126" s="143">
        <v>123</v>
      </c>
      <c r="B126" s="169" t="s">
        <v>142</v>
      </c>
      <c r="C126" s="168" t="s">
        <v>1308</v>
      </c>
      <c r="D126" s="171" t="s">
        <v>291</v>
      </c>
      <c r="E126" s="169" t="s">
        <v>292</v>
      </c>
      <c r="F126" s="204">
        <v>250</v>
      </c>
      <c r="G126" s="146">
        <v>355120</v>
      </c>
      <c r="H126" s="137">
        <v>453</v>
      </c>
      <c r="I126" s="137">
        <v>651245</v>
      </c>
      <c r="J126" s="24">
        <v>1.8120000000000001</v>
      </c>
      <c r="K126" s="24">
        <v>1.8338730569948187</v>
      </c>
      <c r="L126" s="24">
        <v>0.3</v>
      </c>
      <c r="M126" s="24">
        <v>0.7</v>
      </c>
      <c r="N126" s="109">
        <v>1</v>
      </c>
      <c r="O126" s="144">
        <f t="shared" si="1"/>
        <v>917.49776957733968</v>
      </c>
      <c r="P126" s="137">
        <v>355.88912620428698</v>
      </c>
      <c r="Q126" s="137">
        <v>561.6086433730527</v>
      </c>
      <c r="R126" s="2" t="s">
        <v>1584</v>
      </c>
      <c r="S126" s="2">
        <v>1857728226</v>
      </c>
      <c r="T126" s="2" t="s">
        <v>1585</v>
      </c>
      <c r="U126" s="2" t="s">
        <v>1586</v>
      </c>
      <c r="V126" s="2" t="s">
        <v>1587</v>
      </c>
      <c r="W126" s="2" t="s">
        <v>1710</v>
      </c>
    </row>
    <row r="127" spans="1:23" x14ac:dyDescent="0.25">
      <c r="A127" s="143">
        <v>124</v>
      </c>
      <c r="B127" s="169" t="s">
        <v>142</v>
      </c>
      <c r="C127" s="168" t="s">
        <v>1308</v>
      </c>
      <c r="D127" s="171" t="s">
        <v>295</v>
      </c>
      <c r="E127" s="169" t="s">
        <v>296</v>
      </c>
      <c r="F127" s="204">
        <v>334</v>
      </c>
      <c r="G127" s="146">
        <v>448640</v>
      </c>
      <c r="H127" s="137">
        <v>459</v>
      </c>
      <c r="I127" s="137">
        <v>565860</v>
      </c>
      <c r="J127" s="24">
        <v>1.374251497005988</v>
      </c>
      <c r="K127" s="24">
        <v>1.2612785306704708</v>
      </c>
      <c r="L127" s="24">
        <v>0.3</v>
      </c>
      <c r="M127" s="24">
        <v>0.7</v>
      </c>
      <c r="N127" s="109">
        <v>1</v>
      </c>
      <c r="O127" s="144">
        <f t="shared" si="1"/>
        <v>917.49776957733957</v>
      </c>
      <c r="P127" s="137">
        <v>485.25651592803575</v>
      </c>
      <c r="Q127" s="137">
        <v>432.24125364930387</v>
      </c>
      <c r="R127" s="2" t="s">
        <v>1584</v>
      </c>
      <c r="S127" s="2">
        <v>1875613530</v>
      </c>
      <c r="T127" s="2" t="s">
        <v>1585</v>
      </c>
      <c r="U127" s="2" t="s">
        <v>1586</v>
      </c>
      <c r="V127" s="2" t="s">
        <v>1587</v>
      </c>
      <c r="W127" s="2" t="s">
        <v>1711</v>
      </c>
    </row>
    <row r="128" spans="1:23" x14ac:dyDescent="0.25">
      <c r="A128" s="143">
        <v>125</v>
      </c>
      <c r="B128" s="169" t="s">
        <v>142</v>
      </c>
      <c r="C128" s="168" t="s">
        <v>1308</v>
      </c>
      <c r="D128" s="168" t="s">
        <v>297</v>
      </c>
      <c r="E128" s="166" t="s">
        <v>298</v>
      </c>
      <c r="F128" s="204">
        <v>402</v>
      </c>
      <c r="G128" s="146">
        <v>565395</v>
      </c>
      <c r="H128" s="137">
        <v>719</v>
      </c>
      <c r="I128" s="137">
        <v>995005</v>
      </c>
      <c r="J128" s="24">
        <v>1.7885572139303483</v>
      </c>
      <c r="K128" s="24">
        <v>1.7598404655152593</v>
      </c>
      <c r="L128" s="24">
        <v>0.3</v>
      </c>
      <c r="M128" s="24">
        <v>0.7</v>
      </c>
      <c r="N128" s="109">
        <v>1</v>
      </c>
      <c r="O128" s="144">
        <f t="shared" si="1"/>
        <v>917.4977695773398</v>
      </c>
      <c r="P128" s="137">
        <v>351.31024588269253</v>
      </c>
      <c r="Q128" s="137">
        <v>566.18752369464721</v>
      </c>
      <c r="R128" s="2" t="s">
        <v>1584</v>
      </c>
      <c r="S128" s="2">
        <v>1821640640</v>
      </c>
      <c r="T128" s="2" t="s">
        <v>1585</v>
      </c>
      <c r="U128" s="2" t="s">
        <v>1586</v>
      </c>
      <c r="V128" s="2" t="s">
        <v>1587</v>
      </c>
      <c r="W128" s="2" t="s">
        <v>1712</v>
      </c>
    </row>
    <row r="129" spans="1:23" x14ac:dyDescent="0.25">
      <c r="A129" s="143">
        <v>126</v>
      </c>
      <c r="B129" s="169" t="s">
        <v>155</v>
      </c>
      <c r="C129" s="168" t="s">
        <v>1308</v>
      </c>
      <c r="D129" s="171" t="s">
        <v>311</v>
      </c>
      <c r="E129" s="169" t="s">
        <v>312</v>
      </c>
      <c r="F129" s="204">
        <v>299</v>
      </c>
      <c r="G129" s="146">
        <v>430965</v>
      </c>
      <c r="H129" s="137">
        <v>272</v>
      </c>
      <c r="I129" s="137">
        <v>414945</v>
      </c>
      <c r="J129" s="24">
        <v>0.90969899665551834</v>
      </c>
      <c r="K129" s="24">
        <v>0.96282760781037902</v>
      </c>
      <c r="L129" s="24">
        <v>0.27290969899665551</v>
      </c>
      <c r="M129" s="24">
        <v>0.67397932546726524</v>
      </c>
      <c r="N129" s="109">
        <v>0.94688902446392076</v>
      </c>
      <c r="O129" s="144">
        <f t="shared" si="1"/>
        <v>868.76856798291033</v>
      </c>
      <c r="P129" s="137">
        <v>312.32310155905674</v>
      </c>
      <c r="Q129" s="137">
        <v>556.44546642385365</v>
      </c>
      <c r="R129" s="2" t="s">
        <v>1584</v>
      </c>
      <c r="S129" s="2">
        <v>1817726956</v>
      </c>
      <c r="T129" s="2" t="s">
        <v>1585</v>
      </c>
      <c r="U129" s="2" t="s">
        <v>1586</v>
      </c>
      <c r="V129" s="2" t="s">
        <v>1587</v>
      </c>
      <c r="W129" s="2" t="s">
        <v>1713</v>
      </c>
    </row>
    <row r="130" spans="1:23" x14ac:dyDescent="0.25">
      <c r="A130" s="143">
        <v>127</v>
      </c>
      <c r="B130" s="169" t="s">
        <v>146</v>
      </c>
      <c r="C130" s="168" t="s">
        <v>1308</v>
      </c>
      <c r="D130" s="171" t="s">
        <v>328</v>
      </c>
      <c r="E130" s="169" t="s">
        <v>1414</v>
      </c>
      <c r="F130" s="204">
        <v>177</v>
      </c>
      <c r="G130" s="146">
        <v>319005</v>
      </c>
      <c r="H130" s="137">
        <v>242</v>
      </c>
      <c r="I130" s="137">
        <v>338865</v>
      </c>
      <c r="J130" s="24">
        <v>1.3672316384180792</v>
      </c>
      <c r="K130" s="24">
        <v>1.0622560774909484</v>
      </c>
      <c r="L130" s="24">
        <v>0.3</v>
      </c>
      <c r="M130" s="24">
        <v>0.7</v>
      </c>
      <c r="N130" s="109">
        <v>1</v>
      </c>
      <c r="O130" s="144">
        <f t="shared" si="1"/>
        <v>917.49776957733957</v>
      </c>
      <c r="P130" s="137">
        <v>366.91517342975277</v>
      </c>
      <c r="Q130" s="137">
        <v>550.58259614758686</v>
      </c>
      <c r="R130" s="2" t="s">
        <v>1584</v>
      </c>
      <c r="S130" s="2">
        <v>1866263624</v>
      </c>
      <c r="T130" s="2" t="s">
        <v>1585</v>
      </c>
      <c r="U130" s="2" t="s">
        <v>1586</v>
      </c>
      <c r="V130" s="2" t="s">
        <v>1587</v>
      </c>
      <c r="W130" s="2" t="s">
        <v>1714</v>
      </c>
    </row>
    <row r="131" spans="1:23" x14ac:dyDescent="0.25">
      <c r="A131" s="143">
        <v>128</v>
      </c>
      <c r="B131" s="169" t="s">
        <v>148</v>
      </c>
      <c r="C131" s="168" t="s">
        <v>1308</v>
      </c>
      <c r="D131" s="171" t="s">
        <v>339</v>
      </c>
      <c r="E131" s="169" t="s">
        <v>1415</v>
      </c>
      <c r="F131" s="204">
        <v>539</v>
      </c>
      <c r="G131" s="146">
        <v>1021230</v>
      </c>
      <c r="H131" s="137">
        <v>923</v>
      </c>
      <c r="I131" s="137">
        <v>1469100</v>
      </c>
      <c r="J131" s="24">
        <v>1.712430426716141</v>
      </c>
      <c r="K131" s="24">
        <v>1.4385593842719073</v>
      </c>
      <c r="L131" s="24">
        <v>0.3</v>
      </c>
      <c r="M131" s="24">
        <v>0.7</v>
      </c>
      <c r="N131" s="109">
        <v>1</v>
      </c>
      <c r="O131" s="144">
        <f t="shared" si="1"/>
        <v>917.49776957733968</v>
      </c>
      <c r="P131" s="137">
        <v>369.57312145698631</v>
      </c>
      <c r="Q131" s="137">
        <v>547.92464812035337</v>
      </c>
      <c r="R131" s="2" t="s">
        <v>1584</v>
      </c>
      <c r="S131" s="2">
        <v>1864644014</v>
      </c>
      <c r="T131" s="2" t="s">
        <v>1585</v>
      </c>
      <c r="U131" s="2" t="s">
        <v>1586</v>
      </c>
      <c r="V131" s="2" t="s">
        <v>1587</v>
      </c>
      <c r="W131" s="2" t="s">
        <v>1715</v>
      </c>
    </row>
    <row r="132" spans="1:23" x14ac:dyDescent="0.25">
      <c r="A132" s="143">
        <v>129</v>
      </c>
      <c r="B132" s="169" t="s">
        <v>126</v>
      </c>
      <c r="C132" s="168" t="s">
        <v>1308</v>
      </c>
      <c r="D132" s="168" t="s">
        <v>907</v>
      </c>
      <c r="E132" s="166" t="s">
        <v>908</v>
      </c>
      <c r="F132" s="204">
        <v>154</v>
      </c>
      <c r="G132" s="146">
        <v>352855</v>
      </c>
      <c r="H132" s="137">
        <v>249</v>
      </c>
      <c r="I132" s="137">
        <v>481610</v>
      </c>
      <c r="J132" s="24">
        <v>1.6168831168831168</v>
      </c>
      <c r="K132" s="24">
        <v>1.3648949285117116</v>
      </c>
      <c r="L132" s="24">
        <v>0.3</v>
      </c>
      <c r="M132" s="24">
        <v>0.7</v>
      </c>
      <c r="N132" s="109">
        <v>1</v>
      </c>
      <c r="O132" s="144">
        <f t="shared" si="1"/>
        <v>917.49776957733968</v>
      </c>
      <c r="P132" s="137">
        <v>330.22359393557576</v>
      </c>
      <c r="Q132" s="137">
        <v>587.27417564176392</v>
      </c>
      <c r="R132" s="2" t="s">
        <v>1584</v>
      </c>
      <c r="S132" s="2">
        <v>1781325555</v>
      </c>
      <c r="T132" s="2" t="s">
        <v>1585</v>
      </c>
      <c r="U132" s="2" t="s">
        <v>1586</v>
      </c>
      <c r="V132" s="2" t="s">
        <v>1587</v>
      </c>
      <c r="W132" s="2" t="s">
        <v>1716</v>
      </c>
    </row>
    <row r="133" spans="1:23" x14ac:dyDescent="0.25">
      <c r="A133" s="143">
        <v>130</v>
      </c>
      <c r="B133" s="166" t="s">
        <v>123</v>
      </c>
      <c r="C133" s="168" t="s">
        <v>1308</v>
      </c>
      <c r="D133" s="143" t="s">
        <v>927</v>
      </c>
      <c r="E133" s="166" t="s">
        <v>1416</v>
      </c>
      <c r="F133" s="204">
        <v>217</v>
      </c>
      <c r="G133" s="146">
        <v>747430</v>
      </c>
      <c r="H133" s="137">
        <v>451</v>
      </c>
      <c r="I133" s="137">
        <v>1947790</v>
      </c>
      <c r="J133" s="24">
        <v>2.0783410138248848</v>
      </c>
      <c r="K133" s="24">
        <v>2.605983168992414</v>
      </c>
      <c r="L133" s="24">
        <v>0.3</v>
      </c>
      <c r="M133" s="24">
        <v>0.7</v>
      </c>
      <c r="N133" s="109">
        <v>1</v>
      </c>
      <c r="O133" s="144">
        <f t="shared" ref="O133:O196" si="2">SUM(P133:Q133)</f>
        <v>917.4977695773398</v>
      </c>
      <c r="P133" s="137">
        <v>211.2356567131273</v>
      </c>
      <c r="Q133" s="137">
        <v>706.26211286421244</v>
      </c>
      <c r="R133" s="2" t="s">
        <v>1584</v>
      </c>
      <c r="S133" s="2">
        <v>1314624192</v>
      </c>
      <c r="T133" s="2" t="s">
        <v>1585</v>
      </c>
      <c r="U133" s="2" t="s">
        <v>1586</v>
      </c>
      <c r="V133" s="2" t="s">
        <v>1587</v>
      </c>
      <c r="W133" s="2" t="s">
        <v>1717</v>
      </c>
    </row>
    <row r="134" spans="1:23" x14ac:dyDescent="0.25">
      <c r="A134" s="143">
        <v>131</v>
      </c>
      <c r="B134" s="166" t="s">
        <v>123</v>
      </c>
      <c r="C134" s="168" t="s">
        <v>1308</v>
      </c>
      <c r="D134" s="143" t="s">
        <v>922</v>
      </c>
      <c r="E134" s="166" t="s">
        <v>1417</v>
      </c>
      <c r="F134" s="204">
        <v>107</v>
      </c>
      <c r="G134" s="146">
        <v>391185</v>
      </c>
      <c r="H134" s="137">
        <v>494</v>
      </c>
      <c r="I134" s="137">
        <v>684720</v>
      </c>
      <c r="J134" s="24">
        <v>4.6168224299065423</v>
      </c>
      <c r="K134" s="24">
        <v>1.7503738640285287</v>
      </c>
      <c r="L134" s="24">
        <v>0.3</v>
      </c>
      <c r="M134" s="24">
        <v>0.7</v>
      </c>
      <c r="N134" s="109">
        <v>1</v>
      </c>
      <c r="O134" s="144">
        <f t="shared" si="2"/>
        <v>917.49776957733957</v>
      </c>
      <c r="P134" s="137">
        <v>381.68712944703242</v>
      </c>
      <c r="Q134" s="137">
        <v>535.81064013030721</v>
      </c>
      <c r="R134" s="2" t="s">
        <v>1584</v>
      </c>
      <c r="S134" s="2">
        <v>1943990516</v>
      </c>
      <c r="T134" s="2" t="s">
        <v>1585</v>
      </c>
      <c r="U134" s="2" t="s">
        <v>1586</v>
      </c>
      <c r="V134" s="2" t="s">
        <v>1587</v>
      </c>
      <c r="W134" s="2" t="s">
        <v>1718</v>
      </c>
    </row>
    <row r="135" spans="1:23" x14ac:dyDescent="0.25">
      <c r="A135" s="143">
        <v>132</v>
      </c>
      <c r="B135" s="166" t="s">
        <v>130</v>
      </c>
      <c r="C135" s="168" t="s">
        <v>1308</v>
      </c>
      <c r="D135" s="143" t="s">
        <v>910</v>
      </c>
      <c r="E135" s="166" t="s">
        <v>1154</v>
      </c>
      <c r="F135" s="204">
        <v>438</v>
      </c>
      <c r="G135" s="146">
        <v>833035</v>
      </c>
      <c r="H135" s="137">
        <v>426</v>
      </c>
      <c r="I135" s="137">
        <v>729910</v>
      </c>
      <c r="J135" s="24">
        <v>0.9726027397260274</v>
      </c>
      <c r="K135" s="24">
        <v>0.87620568163402501</v>
      </c>
      <c r="L135" s="24">
        <v>0.29178082191780819</v>
      </c>
      <c r="M135" s="24">
        <v>0.6133439771438175</v>
      </c>
      <c r="N135" s="109">
        <v>0.90512479906162568</v>
      </c>
      <c r="O135" s="144">
        <f t="shared" si="2"/>
        <v>830.44998432817931</v>
      </c>
      <c r="P135" s="137">
        <v>366.95497723998216</v>
      </c>
      <c r="Q135" s="137">
        <v>463.49500708819716</v>
      </c>
      <c r="R135" s="2" t="s">
        <v>1584</v>
      </c>
      <c r="S135" s="2">
        <v>1629190596</v>
      </c>
      <c r="T135" s="2" t="s">
        <v>1585</v>
      </c>
      <c r="U135" s="2" t="s">
        <v>1586</v>
      </c>
      <c r="V135" s="2" t="s">
        <v>1587</v>
      </c>
      <c r="W135" s="2" t="s">
        <v>1719</v>
      </c>
    </row>
    <row r="136" spans="1:23" x14ac:dyDescent="0.25">
      <c r="A136" s="143">
        <v>133</v>
      </c>
      <c r="B136" s="166" t="s">
        <v>132</v>
      </c>
      <c r="C136" s="168" t="s">
        <v>1308</v>
      </c>
      <c r="D136" s="143" t="s">
        <v>942</v>
      </c>
      <c r="E136" s="166" t="s">
        <v>210</v>
      </c>
      <c r="F136" s="204">
        <v>306</v>
      </c>
      <c r="G136" s="146">
        <v>527975</v>
      </c>
      <c r="H136" s="137">
        <v>259</v>
      </c>
      <c r="I136" s="137">
        <v>463675</v>
      </c>
      <c r="J136" s="24">
        <v>0.84640522875816993</v>
      </c>
      <c r="K136" s="24">
        <v>0.87821393058383446</v>
      </c>
      <c r="L136" s="24">
        <v>0.25392156862745097</v>
      </c>
      <c r="M136" s="24">
        <v>0.61474975140868404</v>
      </c>
      <c r="N136" s="109">
        <v>0.86867132003613501</v>
      </c>
      <c r="O136" s="144">
        <f t="shared" si="2"/>
        <v>797.00399862895733</v>
      </c>
      <c r="P136" s="137">
        <v>302.66986380240456</v>
      </c>
      <c r="Q136" s="137">
        <v>494.33413482655271</v>
      </c>
      <c r="R136" s="2" t="s">
        <v>1584</v>
      </c>
      <c r="S136" s="2">
        <v>1724361591</v>
      </c>
      <c r="T136" s="2" t="s">
        <v>1585</v>
      </c>
      <c r="U136" s="2" t="s">
        <v>1586</v>
      </c>
      <c r="V136" s="2" t="s">
        <v>1587</v>
      </c>
      <c r="W136" s="2" t="s">
        <v>1720</v>
      </c>
    </row>
    <row r="137" spans="1:23" x14ac:dyDescent="0.25">
      <c r="A137" s="143">
        <v>134</v>
      </c>
      <c r="B137" s="166" t="s">
        <v>132</v>
      </c>
      <c r="C137" s="168" t="s">
        <v>1308</v>
      </c>
      <c r="D137" s="143" t="s">
        <v>931</v>
      </c>
      <c r="E137" s="166" t="s">
        <v>1418</v>
      </c>
      <c r="F137" s="204">
        <v>469</v>
      </c>
      <c r="G137" s="146">
        <v>640065</v>
      </c>
      <c r="H137" s="137">
        <v>501</v>
      </c>
      <c r="I137" s="137">
        <v>602060</v>
      </c>
      <c r="J137" s="24">
        <v>1.068230277185501</v>
      </c>
      <c r="K137" s="24">
        <v>0.94062321795442649</v>
      </c>
      <c r="L137" s="24">
        <v>0.3</v>
      </c>
      <c r="M137" s="24">
        <v>0.65843625256809846</v>
      </c>
      <c r="N137" s="109">
        <v>0.9584362525680985</v>
      </c>
      <c r="O137" s="144">
        <f t="shared" si="2"/>
        <v>879.36312401329405</v>
      </c>
      <c r="P137" s="137">
        <v>421.90617546835887</v>
      </c>
      <c r="Q137" s="137">
        <v>457.45694854493524</v>
      </c>
      <c r="R137" s="2" t="s">
        <v>1584</v>
      </c>
      <c r="S137" s="2">
        <v>1754105002</v>
      </c>
      <c r="T137" s="2" t="s">
        <v>1585</v>
      </c>
      <c r="U137" s="2" t="s">
        <v>1586</v>
      </c>
      <c r="V137" s="2" t="s">
        <v>1587</v>
      </c>
      <c r="W137" s="2" t="s">
        <v>1721</v>
      </c>
    </row>
    <row r="138" spans="1:23" x14ac:dyDescent="0.25">
      <c r="A138" s="143">
        <v>135</v>
      </c>
      <c r="B138" s="166" t="s">
        <v>132</v>
      </c>
      <c r="C138" s="168" t="s">
        <v>1308</v>
      </c>
      <c r="D138" s="143" t="s">
        <v>938</v>
      </c>
      <c r="E138" s="166" t="s">
        <v>1419</v>
      </c>
      <c r="F138" s="204">
        <v>265</v>
      </c>
      <c r="G138" s="146">
        <v>463255</v>
      </c>
      <c r="H138" s="137">
        <v>344</v>
      </c>
      <c r="I138" s="137">
        <v>479930</v>
      </c>
      <c r="J138" s="24">
        <v>1.2981132075471697</v>
      </c>
      <c r="K138" s="24">
        <v>1.0359952941684385</v>
      </c>
      <c r="L138" s="24">
        <v>0.3</v>
      </c>
      <c r="M138" s="24">
        <v>0.7</v>
      </c>
      <c r="N138" s="109">
        <v>1</v>
      </c>
      <c r="O138" s="144">
        <f t="shared" si="2"/>
        <v>917.49776957733968</v>
      </c>
      <c r="P138" s="137">
        <v>500.12833433860737</v>
      </c>
      <c r="Q138" s="137">
        <v>417.36943523873231</v>
      </c>
      <c r="R138" s="2" t="s">
        <v>1584</v>
      </c>
      <c r="S138" s="2">
        <v>1772027445</v>
      </c>
      <c r="T138" s="2" t="s">
        <v>1585</v>
      </c>
      <c r="U138" s="2" t="s">
        <v>1586</v>
      </c>
      <c r="V138" s="2" t="s">
        <v>1587</v>
      </c>
      <c r="W138" s="2" t="s">
        <v>1722</v>
      </c>
    </row>
    <row r="139" spans="1:23" x14ac:dyDescent="0.25">
      <c r="A139" s="143">
        <v>136</v>
      </c>
      <c r="B139" s="166" t="s">
        <v>149</v>
      </c>
      <c r="C139" s="168" t="s">
        <v>1308</v>
      </c>
      <c r="D139" s="143" t="s">
        <v>1073</v>
      </c>
      <c r="E139" s="166" t="s">
        <v>341</v>
      </c>
      <c r="F139" s="204">
        <v>324</v>
      </c>
      <c r="G139" s="146">
        <v>691200</v>
      </c>
      <c r="H139" s="137">
        <v>326</v>
      </c>
      <c r="I139" s="137">
        <v>681210</v>
      </c>
      <c r="J139" s="24">
        <v>1.0061728395061729</v>
      </c>
      <c r="K139" s="24">
        <v>0.98554687500000004</v>
      </c>
      <c r="L139" s="24">
        <v>0.3</v>
      </c>
      <c r="M139" s="24">
        <v>0.68988281249999994</v>
      </c>
      <c r="N139" s="109">
        <v>0.98988281249999988</v>
      </c>
      <c r="O139" s="144">
        <f t="shared" si="2"/>
        <v>908.21527261169388</v>
      </c>
      <c r="P139" s="137">
        <v>280.75332438832447</v>
      </c>
      <c r="Q139" s="137">
        <v>627.4619482233694</v>
      </c>
      <c r="R139" s="2" t="s">
        <v>1584</v>
      </c>
      <c r="S139" s="2">
        <v>1745406423</v>
      </c>
      <c r="T139" s="2" t="s">
        <v>1585</v>
      </c>
      <c r="U139" s="2" t="s">
        <v>1586</v>
      </c>
      <c r="V139" s="2" t="s">
        <v>1587</v>
      </c>
      <c r="W139" s="2" t="s">
        <v>1723</v>
      </c>
    </row>
    <row r="140" spans="1:23" x14ac:dyDescent="0.25">
      <c r="A140" s="143">
        <v>137</v>
      </c>
      <c r="B140" s="166" t="s">
        <v>149</v>
      </c>
      <c r="C140" s="168" t="s">
        <v>1308</v>
      </c>
      <c r="D140" s="143" t="s">
        <v>1072</v>
      </c>
      <c r="E140" s="166" t="s">
        <v>1420</v>
      </c>
      <c r="F140" s="204">
        <v>318</v>
      </c>
      <c r="G140" s="146">
        <v>648420</v>
      </c>
      <c r="H140" s="137">
        <v>265</v>
      </c>
      <c r="I140" s="137">
        <v>558435</v>
      </c>
      <c r="J140" s="24">
        <v>0.83333333333333337</v>
      </c>
      <c r="K140" s="24">
        <v>0.86122420653280285</v>
      </c>
      <c r="L140" s="24">
        <v>0.25</v>
      </c>
      <c r="M140" s="24">
        <v>0.60285694457296191</v>
      </c>
      <c r="N140" s="109">
        <v>0.85285694457296191</v>
      </c>
      <c r="O140" s="144">
        <f t="shared" si="2"/>
        <v>782.49434441423739</v>
      </c>
      <c r="P140" s="137">
        <v>242.62950604286493</v>
      </c>
      <c r="Q140" s="137">
        <v>539.86483837137246</v>
      </c>
      <c r="R140" s="2" t="s">
        <v>1584</v>
      </c>
      <c r="S140" s="2">
        <v>1720407994</v>
      </c>
      <c r="T140" s="2" t="s">
        <v>1585</v>
      </c>
      <c r="U140" s="2" t="s">
        <v>1586</v>
      </c>
      <c r="V140" s="2" t="s">
        <v>1587</v>
      </c>
      <c r="W140" s="2" t="s">
        <v>1724</v>
      </c>
    </row>
    <row r="141" spans="1:23" x14ac:dyDescent="0.25">
      <c r="A141" s="143">
        <v>138</v>
      </c>
      <c r="B141" s="166" t="s">
        <v>1075</v>
      </c>
      <c r="C141" s="168" t="s">
        <v>1308</v>
      </c>
      <c r="D141" s="143" t="s">
        <v>1421</v>
      </c>
      <c r="E141" s="166" t="s">
        <v>1422</v>
      </c>
      <c r="F141" s="204">
        <v>177</v>
      </c>
      <c r="G141" s="146">
        <v>364115</v>
      </c>
      <c r="H141" s="137">
        <v>417</v>
      </c>
      <c r="I141" s="137">
        <v>633650</v>
      </c>
      <c r="J141" s="24">
        <v>2.3559322033898304</v>
      </c>
      <c r="K141" s="24">
        <v>1.7402469000178515</v>
      </c>
      <c r="L141" s="24">
        <v>0.3</v>
      </c>
      <c r="M141" s="24">
        <v>0.7</v>
      </c>
      <c r="N141" s="109">
        <v>1</v>
      </c>
      <c r="O141" s="144">
        <f t="shared" si="2"/>
        <v>917.4977695773398</v>
      </c>
      <c r="P141" s="137">
        <v>247.1227717726893</v>
      </c>
      <c r="Q141" s="137">
        <v>670.37499780465043</v>
      </c>
      <c r="R141" s="2" t="s">
        <v>1584</v>
      </c>
      <c r="S141" s="2">
        <v>1402323575</v>
      </c>
      <c r="T141" s="2" t="s">
        <v>1585</v>
      </c>
      <c r="U141" s="2" t="s">
        <v>1586</v>
      </c>
      <c r="V141" s="2" t="s">
        <v>1587</v>
      </c>
      <c r="W141" s="2" t="s">
        <v>1725</v>
      </c>
    </row>
    <row r="142" spans="1:23" x14ac:dyDescent="0.25">
      <c r="A142" s="143">
        <v>139</v>
      </c>
      <c r="B142" s="166" t="s">
        <v>1075</v>
      </c>
      <c r="C142" s="168" t="s">
        <v>1308</v>
      </c>
      <c r="D142" s="143" t="s">
        <v>1423</v>
      </c>
      <c r="E142" s="166" t="s">
        <v>1424</v>
      </c>
      <c r="F142" s="204">
        <v>214</v>
      </c>
      <c r="G142" s="146">
        <v>572880</v>
      </c>
      <c r="H142" s="137">
        <v>224</v>
      </c>
      <c r="I142" s="137">
        <v>608610</v>
      </c>
      <c r="J142" s="24">
        <v>1.0467289719626167</v>
      </c>
      <c r="K142" s="24">
        <v>1.0623690825303729</v>
      </c>
      <c r="L142" s="24">
        <v>0.3</v>
      </c>
      <c r="M142" s="24">
        <v>0.7</v>
      </c>
      <c r="N142" s="109">
        <v>1</v>
      </c>
      <c r="O142" s="144">
        <f t="shared" si="2"/>
        <v>917.4977695773398</v>
      </c>
      <c r="P142" s="137">
        <v>149.92384808739001</v>
      </c>
      <c r="Q142" s="137">
        <v>767.57392148994973</v>
      </c>
      <c r="R142" s="2" t="s">
        <v>1584</v>
      </c>
      <c r="S142" s="2">
        <v>1611716615</v>
      </c>
      <c r="T142" s="2" t="s">
        <v>1585</v>
      </c>
      <c r="U142" s="2" t="s">
        <v>1586</v>
      </c>
      <c r="V142" s="2" t="s">
        <v>1587</v>
      </c>
      <c r="W142" s="2" t="s">
        <v>1726</v>
      </c>
    </row>
    <row r="143" spans="1:23" x14ac:dyDescent="0.25">
      <c r="A143" s="143">
        <v>140</v>
      </c>
      <c r="B143" s="166" t="s">
        <v>145</v>
      </c>
      <c r="C143" s="168" t="s">
        <v>1308</v>
      </c>
      <c r="D143" s="143" t="s">
        <v>320</v>
      </c>
      <c r="E143" s="166" t="s">
        <v>1425</v>
      </c>
      <c r="F143" s="204">
        <v>455</v>
      </c>
      <c r="G143" s="146">
        <v>942690</v>
      </c>
      <c r="H143" s="137">
        <v>494</v>
      </c>
      <c r="I143" s="137">
        <v>754450</v>
      </c>
      <c r="J143" s="24">
        <v>1.0857142857142856</v>
      </c>
      <c r="K143" s="24">
        <v>0.80031611664492042</v>
      </c>
      <c r="L143" s="24">
        <v>0.3</v>
      </c>
      <c r="M143" s="24">
        <v>0.56022128165144425</v>
      </c>
      <c r="N143" s="109">
        <v>0.86022128165144429</v>
      </c>
      <c r="O143" s="144">
        <f t="shared" si="2"/>
        <v>789.2511072581608</v>
      </c>
      <c r="P143" s="137">
        <v>432.26256202439725</v>
      </c>
      <c r="Q143" s="137">
        <v>356.98854523376349</v>
      </c>
      <c r="R143" s="2" t="s">
        <v>1584</v>
      </c>
      <c r="S143" s="2">
        <v>1772922550</v>
      </c>
      <c r="T143" s="2" t="s">
        <v>1585</v>
      </c>
      <c r="U143" s="2" t="s">
        <v>1586</v>
      </c>
      <c r="V143" s="2" t="s">
        <v>1587</v>
      </c>
      <c r="W143" s="2" t="s">
        <v>1727</v>
      </c>
    </row>
    <row r="144" spans="1:23" x14ac:dyDescent="0.25">
      <c r="A144" s="143">
        <v>141</v>
      </c>
      <c r="B144" s="166" t="s">
        <v>1303</v>
      </c>
      <c r="C144" s="168" t="s">
        <v>1308</v>
      </c>
      <c r="D144" s="143" t="s">
        <v>1426</v>
      </c>
      <c r="E144" s="166" t="s">
        <v>390</v>
      </c>
      <c r="F144" s="204">
        <v>460</v>
      </c>
      <c r="G144" s="146">
        <v>1078545</v>
      </c>
      <c r="H144" s="137">
        <v>915</v>
      </c>
      <c r="I144" s="137">
        <v>2464665</v>
      </c>
      <c r="J144" s="24">
        <v>1.9891304347826086</v>
      </c>
      <c r="K144" s="24">
        <v>2.2851758619250937</v>
      </c>
      <c r="L144" s="24">
        <v>0.3</v>
      </c>
      <c r="M144" s="24">
        <v>0.7</v>
      </c>
      <c r="N144" s="109">
        <v>1</v>
      </c>
      <c r="O144" s="144">
        <f t="shared" si="2"/>
        <v>917.49776957733968</v>
      </c>
      <c r="P144" s="137">
        <v>164.59690315213979</v>
      </c>
      <c r="Q144" s="137">
        <v>752.90086642519987</v>
      </c>
      <c r="R144" s="2" t="s">
        <v>1584</v>
      </c>
      <c r="S144" s="2">
        <v>1879745407</v>
      </c>
      <c r="T144" s="2" t="s">
        <v>1585</v>
      </c>
      <c r="U144" s="2" t="s">
        <v>1586</v>
      </c>
      <c r="V144" s="2" t="s">
        <v>1587</v>
      </c>
      <c r="W144" s="2" t="s">
        <v>1728</v>
      </c>
    </row>
    <row r="145" spans="1:23" x14ac:dyDescent="0.25">
      <c r="A145" s="143">
        <v>142</v>
      </c>
      <c r="B145" s="166" t="s">
        <v>1303</v>
      </c>
      <c r="C145" s="168" t="s">
        <v>1308</v>
      </c>
      <c r="D145" s="143" t="s">
        <v>1427</v>
      </c>
      <c r="E145" s="166" t="s">
        <v>1250</v>
      </c>
      <c r="F145" s="204">
        <v>519</v>
      </c>
      <c r="G145" s="146">
        <v>1277380</v>
      </c>
      <c r="H145" s="137">
        <v>1173</v>
      </c>
      <c r="I145" s="137">
        <v>1704335</v>
      </c>
      <c r="J145" s="24">
        <v>2.2601156069364161</v>
      </c>
      <c r="K145" s="24">
        <v>1.3342427468725047</v>
      </c>
      <c r="L145" s="24">
        <v>0.3</v>
      </c>
      <c r="M145" s="24">
        <v>0.7</v>
      </c>
      <c r="N145" s="109">
        <v>1</v>
      </c>
      <c r="O145" s="144">
        <f t="shared" si="2"/>
        <v>917.49776957733968</v>
      </c>
      <c r="P145" s="137">
        <v>483.96300160407213</v>
      </c>
      <c r="Q145" s="137">
        <v>433.53476797326755</v>
      </c>
      <c r="R145" s="2" t="s">
        <v>1584</v>
      </c>
      <c r="S145" s="2">
        <v>1757806334</v>
      </c>
      <c r="T145" s="2" t="s">
        <v>1585</v>
      </c>
      <c r="U145" s="2" t="s">
        <v>1586</v>
      </c>
      <c r="V145" s="2" t="s">
        <v>1587</v>
      </c>
      <c r="W145" s="2" t="s">
        <v>1729</v>
      </c>
    </row>
    <row r="146" spans="1:23" x14ac:dyDescent="0.25">
      <c r="A146" s="143">
        <v>143</v>
      </c>
      <c r="B146" s="166" t="s">
        <v>1303</v>
      </c>
      <c r="C146" s="168" t="s">
        <v>1308</v>
      </c>
      <c r="D146" s="143" t="s">
        <v>1428</v>
      </c>
      <c r="E146" s="166" t="s">
        <v>1429</v>
      </c>
      <c r="F146" s="204">
        <v>304</v>
      </c>
      <c r="G146" s="146">
        <v>705065</v>
      </c>
      <c r="H146" s="137">
        <v>1051</v>
      </c>
      <c r="I146" s="137">
        <v>1545645</v>
      </c>
      <c r="J146" s="24">
        <v>3.4572368421052633</v>
      </c>
      <c r="K146" s="24">
        <v>2.1922021373915879</v>
      </c>
      <c r="L146" s="24">
        <v>0.3</v>
      </c>
      <c r="M146" s="24">
        <v>0.7</v>
      </c>
      <c r="N146" s="109">
        <v>1</v>
      </c>
      <c r="O146" s="144">
        <f t="shared" si="2"/>
        <v>917.4977695773398</v>
      </c>
      <c r="P146" s="137">
        <v>552.24860007293682</v>
      </c>
      <c r="Q146" s="137">
        <v>365.24916950440297</v>
      </c>
      <c r="R146" s="2" t="s">
        <v>1584</v>
      </c>
      <c r="S146" s="2">
        <v>1925601078</v>
      </c>
      <c r="T146" s="2" t="s">
        <v>1585</v>
      </c>
      <c r="U146" s="2" t="s">
        <v>1586</v>
      </c>
      <c r="V146" s="2" t="s">
        <v>1587</v>
      </c>
      <c r="W146" s="2" t="s">
        <v>1730</v>
      </c>
    </row>
    <row r="147" spans="1:23" x14ac:dyDescent="0.25">
      <c r="A147" s="143">
        <v>144</v>
      </c>
      <c r="B147" s="166" t="s">
        <v>1303</v>
      </c>
      <c r="C147" s="168" t="s">
        <v>1308</v>
      </c>
      <c r="D147" s="143" t="s">
        <v>1430</v>
      </c>
      <c r="E147" s="166" t="s">
        <v>1014</v>
      </c>
      <c r="F147" s="204">
        <v>430</v>
      </c>
      <c r="G147" s="146">
        <v>1042885</v>
      </c>
      <c r="H147" s="137">
        <v>427</v>
      </c>
      <c r="I147" s="137">
        <v>1960670</v>
      </c>
      <c r="J147" s="24">
        <v>0.99302325581395345</v>
      </c>
      <c r="K147" s="24">
        <v>1.8800443001865019</v>
      </c>
      <c r="L147" s="24">
        <v>0.29790697674418604</v>
      </c>
      <c r="M147" s="24">
        <v>0.7</v>
      </c>
      <c r="N147" s="109">
        <v>0.99790697674418594</v>
      </c>
      <c r="O147" s="144">
        <f t="shared" si="2"/>
        <v>915.57742540845675</v>
      </c>
      <c r="P147" s="137">
        <v>76.368553683842265</v>
      </c>
      <c r="Q147" s="137">
        <v>839.20887172461448</v>
      </c>
      <c r="R147" s="2" t="s">
        <v>1584</v>
      </c>
      <c r="S147" s="2">
        <v>1876007733</v>
      </c>
      <c r="T147" s="2" t="s">
        <v>1585</v>
      </c>
      <c r="U147" s="2" t="s">
        <v>1586</v>
      </c>
      <c r="V147" s="2" t="s">
        <v>1587</v>
      </c>
      <c r="W147" s="2" t="s">
        <v>1731</v>
      </c>
    </row>
    <row r="148" spans="1:23" x14ac:dyDescent="0.25">
      <c r="A148" s="143">
        <v>145</v>
      </c>
      <c r="B148" s="166" t="s">
        <v>144</v>
      </c>
      <c r="C148" s="168" t="s">
        <v>1308</v>
      </c>
      <c r="D148" s="143" t="s">
        <v>313</v>
      </c>
      <c r="E148" s="166" t="s">
        <v>1000</v>
      </c>
      <c r="F148" s="204">
        <v>255</v>
      </c>
      <c r="G148" s="146">
        <v>651185</v>
      </c>
      <c r="H148" s="137">
        <v>368</v>
      </c>
      <c r="I148" s="137">
        <v>523470</v>
      </c>
      <c r="J148" s="24">
        <v>1.4431372549019608</v>
      </c>
      <c r="K148" s="24">
        <v>0.80387293933367632</v>
      </c>
      <c r="L148" s="24">
        <v>0.3</v>
      </c>
      <c r="M148" s="24">
        <v>0.56271105753357342</v>
      </c>
      <c r="N148" s="109">
        <v>0.86271105753357347</v>
      </c>
      <c r="O148" s="144">
        <f t="shared" si="2"/>
        <v>791.5354710767615</v>
      </c>
      <c r="P148" s="137">
        <v>410.8579603822846</v>
      </c>
      <c r="Q148" s="137">
        <v>380.67751069447695</v>
      </c>
      <c r="R148" s="2" t="s">
        <v>1584</v>
      </c>
      <c r="S148" s="2">
        <v>1770001010</v>
      </c>
      <c r="T148" s="2" t="s">
        <v>1585</v>
      </c>
      <c r="U148" s="2" t="s">
        <v>1586</v>
      </c>
      <c r="V148" s="2" t="s">
        <v>1587</v>
      </c>
      <c r="W148" s="2" t="s">
        <v>1732</v>
      </c>
    </row>
    <row r="149" spans="1:23" x14ac:dyDescent="0.25">
      <c r="A149" s="143">
        <v>146</v>
      </c>
      <c r="B149" s="166" t="s">
        <v>135</v>
      </c>
      <c r="C149" s="168" t="s">
        <v>1308</v>
      </c>
      <c r="D149" s="143" t="s">
        <v>966</v>
      </c>
      <c r="E149" s="166" t="s">
        <v>967</v>
      </c>
      <c r="F149" s="204">
        <v>720</v>
      </c>
      <c r="G149" s="146">
        <v>1327960</v>
      </c>
      <c r="H149" s="137">
        <v>710</v>
      </c>
      <c r="I149" s="137">
        <v>1167970</v>
      </c>
      <c r="J149" s="24">
        <v>0.98611111111111116</v>
      </c>
      <c r="K149" s="24">
        <v>0.87952197355342032</v>
      </c>
      <c r="L149" s="24">
        <v>0.29583333333333334</v>
      </c>
      <c r="M149" s="24">
        <v>0.61566538148739414</v>
      </c>
      <c r="N149" s="109">
        <v>0.91149871482072742</v>
      </c>
      <c r="O149" s="144">
        <f t="shared" si="2"/>
        <v>836.29803782062891</v>
      </c>
      <c r="P149" s="137">
        <v>309.38093973435736</v>
      </c>
      <c r="Q149" s="137">
        <v>526.91709808627161</v>
      </c>
      <c r="R149" s="2" t="s">
        <v>1584</v>
      </c>
      <c r="S149" s="2">
        <v>1724615165</v>
      </c>
      <c r="T149" s="2" t="s">
        <v>1585</v>
      </c>
      <c r="U149" s="2" t="s">
        <v>1586</v>
      </c>
      <c r="V149" s="2" t="s">
        <v>1587</v>
      </c>
      <c r="W149" s="2" t="s">
        <v>1733</v>
      </c>
    </row>
    <row r="150" spans="1:23" x14ac:dyDescent="0.25">
      <c r="A150" s="143">
        <v>147</v>
      </c>
      <c r="B150" s="166" t="s">
        <v>135</v>
      </c>
      <c r="C150" s="168" t="s">
        <v>1308</v>
      </c>
      <c r="D150" s="143" t="s">
        <v>963</v>
      </c>
      <c r="E150" s="166" t="s">
        <v>1103</v>
      </c>
      <c r="F150" s="204">
        <v>477</v>
      </c>
      <c r="G150" s="146">
        <v>830385</v>
      </c>
      <c r="H150" s="137">
        <v>946</v>
      </c>
      <c r="I150" s="137">
        <v>1347695</v>
      </c>
      <c r="J150" s="24">
        <v>1.9832285115303983</v>
      </c>
      <c r="K150" s="24">
        <v>1.6229760894043124</v>
      </c>
      <c r="L150" s="24">
        <v>0.3</v>
      </c>
      <c r="M150" s="24">
        <v>0.7</v>
      </c>
      <c r="N150" s="109">
        <v>1</v>
      </c>
      <c r="O150" s="144">
        <f t="shared" si="2"/>
        <v>917.49776957733957</v>
      </c>
      <c r="P150" s="137">
        <v>471.6335361595643</v>
      </c>
      <c r="Q150" s="137">
        <v>445.86423341777532</v>
      </c>
      <c r="R150" s="2" t="s">
        <v>1584</v>
      </c>
      <c r="S150" s="2">
        <v>1740464638</v>
      </c>
      <c r="T150" s="2" t="s">
        <v>1585</v>
      </c>
      <c r="U150" s="2" t="s">
        <v>1586</v>
      </c>
      <c r="V150" s="2" t="s">
        <v>1587</v>
      </c>
      <c r="W150" s="2" t="s">
        <v>1734</v>
      </c>
    </row>
    <row r="151" spans="1:23" x14ac:dyDescent="0.25">
      <c r="A151" s="143">
        <v>148</v>
      </c>
      <c r="B151" s="166" t="s">
        <v>135</v>
      </c>
      <c r="C151" s="168" t="s">
        <v>1308</v>
      </c>
      <c r="D151" s="143" t="s">
        <v>964</v>
      </c>
      <c r="E151" s="166" t="s">
        <v>965</v>
      </c>
      <c r="F151" s="204">
        <v>518</v>
      </c>
      <c r="G151" s="146">
        <v>1409460</v>
      </c>
      <c r="H151" s="137">
        <v>576</v>
      </c>
      <c r="I151" s="137">
        <v>1370850</v>
      </c>
      <c r="J151" s="24">
        <v>1.111969111969112</v>
      </c>
      <c r="K151" s="24">
        <v>0.97260653016048704</v>
      </c>
      <c r="L151" s="24">
        <v>0.3</v>
      </c>
      <c r="M151" s="24">
        <v>0.68082457111234085</v>
      </c>
      <c r="N151" s="109">
        <v>0.98082457111234089</v>
      </c>
      <c r="O151" s="144">
        <f t="shared" si="2"/>
        <v>899.90435634222354</v>
      </c>
      <c r="P151" s="137">
        <v>210.565212342949</v>
      </c>
      <c r="Q151" s="137">
        <v>689.3391439992746</v>
      </c>
      <c r="R151" s="2" t="s">
        <v>1584</v>
      </c>
      <c r="S151" s="2">
        <v>1740700999</v>
      </c>
      <c r="T151" s="2" t="s">
        <v>1585</v>
      </c>
      <c r="U151" s="2" t="s">
        <v>1586</v>
      </c>
      <c r="V151" s="2" t="s">
        <v>1587</v>
      </c>
      <c r="W151" s="2" t="s">
        <v>1735</v>
      </c>
    </row>
    <row r="152" spans="1:23" x14ac:dyDescent="0.25">
      <c r="A152" s="143">
        <v>149</v>
      </c>
      <c r="B152" s="166" t="s">
        <v>1330</v>
      </c>
      <c r="C152" s="168" t="s">
        <v>1308</v>
      </c>
      <c r="D152" s="143" t="s">
        <v>933</v>
      </c>
      <c r="E152" s="166" t="s">
        <v>1431</v>
      </c>
      <c r="F152" s="204">
        <v>225</v>
      </c>
      <c r="G152" s="146">
        <v>432625</v>
      </c>
      <c r="H152" s="137">
        <v>237</v>
      </c>
      <c r="I152" s="137">
        <v>382710</v>
      </c>
      <c r="J152" s="24">
        <v>1.0533333333333332</v>
      </c>
      <c r="K152" s="24">
        <v>0.88462294134643171</v>
      </c>
      <c r="L152" s="24">
        <v>0.3</v>
      </c>
      <c r="M152" s="24">
        <v>0.61923605894250211</v>
      </c>
      <c r="N152" s="109">
        <v>0.91923605894250215</v>
      </c>
      <c r="O152" s="144">
        <f t="shared" si="2"/>
        <v>843.39703379480966</v>
      </c>
      <c r="P152" s="137">
        <v>409.0771806384459</v>
      </c>
      <c r="Q152" s="137">
        <v>434.31985315636376</v>
      </c>
      <c r="R152" s="2" t="s">
        <v>1584</v>
      </c>
      <c r="S152" s="2">
        <v>1720087041</v>
      </c>
      <c r="T152" s="2" t="s">
        <v>1585</v>
      </c>
      <c r="U152" s="2" t="s">
        <v>1586</v>
      </c>
      <c r="V152" s="2" t="s">
        <v>1587</v>
      </c>
      <c r="W152" s="2" t="s">
        <v>1736</v>
      </c>
    </row>
    <row r="153" spans="1:23" x14ac:dyDescent="0.25">
      <c r="A153" s="143">
        <v>150</v>
      </c>
      <c r="B153" s="166" t="s">
        <v>1330</v>
      </c>
      <c r="C153" s="168" t="s">
        <v>1308</v>
      </c>
      <c r="D153" s="143" t="s">
        <v>936</v>
      </c>
      <c r="E153" s="166" t="s">
        <v>1432</v>
      </c>
      <c r="F153" s="204">
        <v>278</v>
      </c>
      <c r="G153" s="146">
        <v>500940</v>
      </c>
      <c r="H153" s="137">
        <v>490</v>
      </c>
      <c r="I153" s="137">
        <v>1451390</v>
      </c>
      <c r="J153" s="24">
        <v>1.7625899280575539</v>
      </c>
      <c r="K153" s="24">
        <v>2.8973330139338045</v>
      </c>
      <c r="L153" s="24">
        <v>0.3</v>
      </c>
      <c r="M153" s="24">
        <v>0.7</v>
      </c>
      <c r="N153" s="109">
        <v>1</v>
      </c>
      <c r="O153" s="144">
        <f t="shared" si="2"/>
        <v>917.49776957733968</v>
      </c>
      <c r="P153" s="137">
        <v>179.69201334591142</v>
      </c>
      <c r="Q153" s="137">
        <v>737.80575623142829</v>
      </c>
      <c r="R153" s="2" t="s">
        <v>1584</v>
      </c>
      <c r="S153" s="2">
        <v>1743221313</v>
      </c>
      <c r="T153" s="2" t="s">
        <v>1585</v>
      </c>
      <c r="U153" s="2" t="s">
        <v>1586</v>
      </c>
      <c r="V153" s="2" t="s">
        <v>1587</v>
      </c>
      <c r="W153" s="2" t="s">
        <v>1737</v>
      </c>
    </row>
    <row r="154" spans="1:23" x14ac:dyDescent="0.25">
      <c r="A154" s="143">
        <v>151</v>
      </c>
      <c r="B154" s="166" t="s">
        <v>1330</v>
      </c>
      <c r="C154" s="168" t="s">
        <v>1308</v>
      </c>
      <c r="D154" s="143" t="s">
        <v>935</v>
      </c>
      <c r="E154" s="166" t="s">
        <v>1433</v>
      </c>
      <c r="F154" s="204">
        <v>262</v>
      </c>
      <c r="G154" s="146">
        <v>522395</v>
      </c>
      <c r="H154" s="137">
        <v>294</v>
      </c>
      <c r="I154" s="137">
        <v>612290</v>
      </c>
      <c r="J154" s="24">
        <v>1.1221374045801527</v>
      </c>
      <c r="K154" s="24">
        <v>1.1720824280477415</v>
      </c>
      <c r="L154" s="24">
        <v>0.3</v>
      </c>
      <c r="M154" s="24">
        <v>0.7</v>
      </c>
      <c r="N154" s="109">
        <v>1</v>
      </c>
      <c r="O154" s="144">
        <f t="shared" si="2"/>
        <v>917.49776957733968</v>
      </c>
      <c r="P154" s="137">
        <v>344.67790909239034</v>
      </c>
      <c r="Q154" s="137">
        <v>572.81986048494934</v>
      </c>
      <c r="R154" s="2" t="s">
        <v>1584</v>
      </c>
      <c r="S154" s="2">
        <v>1703530689</v>
      </c>
      <c r="T154" s="2" t="s">
        <v>1585</v>
      </c>
      <c r="U154" s="2" t="s">
        <v>1586</v>
      </c>
      <c r="V154" s="2" t="s">
        <v>1587</v>
      </c>
      <c r="W154" s="2" t="s">
        <v>1738</v>
      </c>
    </row>
    <row r="155" spans="1:23" x14ac:dyDescent="0.25">
      <c r="A155" s="143">
        <v>152</v>
      </c>
      <c r="B155" s="166" t="s">
        <v>1330</v>
      </c>
      <c r="C155" s="168" t="s">
        <v>1308</v>
      </c>
      <c r="D155" s="143" t="s">
        <v>1434</v>
      </c>
      <c r="E155" s="166" t="s">
        <v>1435</v>
      </c>
      <c r="F155" s="204">
        <v>152</v>
      </c>
      <c r="G155" s="146">
        <v>273065</v>
      </c>
      <c r="H155" s="137">
        <v>217</v>
      </c>
      <c r="I155" s="137">
        <v>260835</v>
      </c>
      <c r="J155" s="24">
        <v>1.4276315789473684</v>
      </c>
      <c r="K155" s="24">
        <v>0.95521212898027941</v>
      </c>
      <c r="L155" s="24">
        <v>0.3</v>
      </c>
      <c r="M155" s="24">
        <v>0.66864849028619555</v>
      </c>
      <c r="N155" s="109">
        <v>0.9686484902861956</v>
      </c>
      <c r="O155" s="144">
        <f t="shared" si="2"/>
        <v>888.7328293420419</v>
      </c>
      <c r="P155" s="137">
        <v>653.22239335369682</v>
      </c>
      <c r="Q155" s="137">
        <v>235.51043598834505</v>
      </c>
      <c r="R155" s="2" t="s">
        <v>1584</v>
      </c>
      <c r="S155" s="2">
        <v>1722279315</v>
      </c>
      <c r="T155" s="2" t="s">
        <v>1585</v>
      </c>
      <c r="U155" s="2" t="s">
        <v>1586</v>
      </c>
      <c r="V155" s="2" t="s">
        <v>1587</v>
      </c>
      <c r="W155" s="2" t="s">
        <v>1739</v>
      </c>
    </row>
    <row r="156" spans="1:23" x14ac:dyDescent="0.25">
      <c r="A156" s="143">
        <v>153</v>
      </c>
      <c r="B156" s="166" t="s">
        <v>136</v>
      </c>
      <c r="C156" s="168" t="s">
        <v>1308</v>
      </c>
      <c r="D156" s="143" t="s">
        <v>972</v>
      </c>
      <c r="E156" s="166" t="s">
        <v>973</v>
      </c>
      <c r="F156" s="204">
        <v>565</v>
      </c>
      <c r="G156" s="146">
        <v>1125535</v>
      </c>
      <c r="H156" s="137">
        <v>674</v>
      </c>
      <c r="I156" s="137">
        <v>949845</v>
      </c>
      <c r="J156" s="24">
        <v>1.1929203539823008</v>
      </c>
      <c r="K156" s="24">
        <v>0.8439053427925387</v>
      </c>
      <c r="L156" s="24">
        <v>0.3</v>
      </c>
      <c r="M156" s="24">
        <v>0.59073373995477707</v>
      </c>
      <c r="N156" s="109">
        <v>0.890733739954777</v>
      </c>
      <c r="O156" s="144">
        <f t="shared" si="2"/>
        <v>817.24621969579005</v>
      </c>
      <c r="P156" s="137">
        <v>404.99437470524856</v>
      </c>
      <c r="Q156" s="137">
        <v>412.25184499054149</v>
      </c>
      <c r="R156" s="2" t="s">
        <v>1584</v>
      </c>
      <c r="S156" s="2">
        <v>1712177683</v>
      </c>
      <c r="T156" s="2" t="s">
        <v>1585</v>
      </c>
      <c r="U156" s="2" t="s">
        <v>1586</v>
      </c>
      <c r="V156" s="2" t="s">
        <v>1587</v>
      </c>
      <c r="W156" s="2" t="s">
        <v>1740</v>
      </c>
    </row>
    <row r="157" spans="1:23" x14ac:dyDescent="0.25">
      <c r="A157" s="143">
        <v>154</v>
      </c>
      <c r="B157" s="166" t="s">
        <v>136</v>
      </c>
      <c r="C157" s="168" t="s">
        <v>1308</v>
      </c>
      <c r="D157" s="143" t="s">
        <v>983</v>
      </c>
      <c r="E157" s="166" t="s">
        <v>1436</v>
      </c>
      <c r="F157" s="204">
        <v>141</v>
      </c>
      <c r="G157" s="146">
        <v>437365</v>
      </c>
      <c r="H157" s="137">
        <v>178</v>
      </c>
      <c r="I157" s="137">
        <v>568070</v>
      </c>
      <c r="J157" s="24">
        <v>1.2624113475177305</v>
      </c>
      <c r="K157" s="24">
        <v>1.2988465012060864</v>
      </c>
      <c r="L157" s="24">
        <v>0.3</v>
      </c>
      <c r="M157" s="24">
        <v>0.7</v>
      </c>
      <c r="N157" s="109">
        <v>1</v>
      </c>
      <c r="O157" s="144">
        <f t="shared" si="2"/>
        <v>917.4977695773398</v>
      </c>
      <c r="P157" s="137">
        <v>209.35106746107834</v>
      </c>
      <c r="Q157" s="137">
        <v>708.14670211626139</v>
      </c>
      <c r="R157" s="2" t="s">
        <v>1584</v>
      </c>
      <c r="S157" s="2">
        <v>1784515048</v>
      </c>
      <c r="T157" s="2" t="s">
        <v>1585</v>
      </c>
      <c r="U157" s="2" t="s">
        <v>1586</v>
      </c>
      <c r="V157" s="2" t="s">
        <v>1587</v>
      </c>
      <c r="W157" s="2" t="s">
        <v>1741</v>
      </c>
    </row>
    <row r="158" spans="1:23" x14ac:dyDescent="0.25">
      <c r="A158" s="143">
        <v>155</v>
      </c>
      <c r="B158" s="166" t="s">
        <v>136</v>
      </c>
      <c r="C158" s="168" t="s">
        <v>1308</v>
      </c>
      <c r="D158" s="143" t="s">
        <v>974</v>
      </c>
      <c r="E158" s="166" t="s">
        <v>1274</v>
      </c>
      <c r="F158" s="204">
        <v>272</v>
      </c>
      <c r="G158" s="146">
        <v>821020</v>
      </c>
      <c r="H158" s="137">
        <v>545</v>
      </c>
      <c r="I158" s="137">
        <v>1455535</v>
      </c>
      <c r="J158" s="24">
        <v>2.0036764705882355</v>
      </c>
      <c r="K158" s="24">
        <v>1.7728374461036271</v>
      </c>
      <c r="L158" s="24">
        <v>0.3</v>
      </c>
      <c r="M158" s="24">
        <v>0.7</v>
      </c>
      <c r="N158" s="109">
        <v>1</v>
      </c>
      <c r="O158" s="144">
        <f t="shared" si="2"/>
        <v>917.49776957733957</v>
      </c>
      <c r="P158" s="137">
        <v>155.41616146512519</v>
      </c>
      <c r="Q158" s="137">
        <v>762.08160811221444</v>
      </c>
      <c r="R158" s="2" t="s">
        <v>1584</v>
      </c>
      <c r="S158" s="2">
        <v>1714274873</v>
      </c>
      <c r="T158" s="2" t="s">
        <v>1585</v>
      </c>
      <c r="U158" s="2" t="s">
        <v>1586</v>
      </c>
      <c r="V158" s="2" t="s">
        <v>1587</v>
      </c>
      <c r="W158" s="2" t="s">
        <v>1742</v>
      </c>
    </row>
    <row r="159" spans="1:23" x14ac:dyDescent="0.25">
      <c r="A159" s="143">
        <v>156</v>
      </c>
      <c r="B159" s="166" t="s">
        <v>136</v>
      </c>
      <c r="C159" s="168" t="s">
        <v>1308</v>
      </c>
      <c r="D159" s="143" t="s">
        <v>982</v>
      </c>
      <c r="E159" s="166" t="s">
        <v>1437</v>
      </c>
      <c r="F159" s="204">
        <v>212</v>
      </c>
      <c r="G159" s="146">
        <v>398525</v>
      </c>
      <c r="H159" s="137">
        <v>251</v>
      </c>
      <c r="I159" s="137">
        <v>292205</v>
      </c>
      <c r="J159" s="24">
        <v>1.1839622641509433</v>
      </c>
      <c r="K159" s="24">
        <v>0.73321623486606868</v>
      </c>
      <c r="L159" s="24">
        <v>0.3</v>
      </c>
      <c r="M159" s="24">
        <v>0.51325136440624808</v>
      </c>
      <c r="N159" s="109">
        <v>0.81325136440624801</v>
      </c>
      <c r="O159" s="144">
        <f t="shared" si="2"/>
        <v>746.15631294846082</v>
      </c>
      <c r="P159" s="137">
        <v>515.03566858931163</v>
      </c>
      <c r="Q159" s="137">
        <v>231.1206443591492</v>
      </c>
      <c r="R159" s="2" t="s">
        <v>1584</v>
      </c>
      <c r="S159" s="2">
        <v>1315554112</v>
      </c>
      <c r="T159" s="2" t="s">
        <v>1585</v>
      </c>
      <c r="U159" s="2" t="s">
        <v>1586</v>
      </c>
      <c r="V159" s="2" t="s">
        <v>1587</v>
      </c>
      <c r="W159" s="2" t="s">
        <v>1743</v>
      </c>
    </row>
    <row r="160" spans="1:23" x14ac:dyDescent="0.25">
      <c r="A160" s="143">
        <v>157</v>
      </c>
      <c r="B160" s="166" t="s">
        <v>136</v>
      </c>
      <c r="C160" s="168" t="s">
        <v>1308</v>
      </c>
      <c r="D160" s="143" t="s">
        <v>976</v>
      </c>
      <c r="E160" s="166" t="s">
        <v>977</v>
      </c>
      <c r="F160" s="204">
        <v>409</v>
      </c>
      <c r="G160" s="146">
        <v>755515</v>
      </c>
      <c r="H160" s="137">
        <v>472</v>
      </c>
      <c r="I160" s="137">
        <v>678990</v>
      </c>
      <c r="J160" s="24">
        <v>1.1540342298288508</v>
      </c>
      <c r="K160" s="24">
        <v>0.89871147495417036</v>
      </c>
      <c r="L160" s="24">
        <v>0.3</v>
      </c>
      <c r="M160" s="24">
        <v>0.62909803246791918</v>
      </c>
      <c r="N160" s="109">
        <v>0.92909803246791922</v>
      </c>
      <c r="O160" s="144">
        <f t="shared" si="2"/>
        <v>852.44537250801056</v>
      </c>
      <c r="P160" s="137">
        <v>473.70931623438781</v>
      </c>
      <c r="Q160" s="137">
        <v>378.73605627362275</v>
      </c>
      <c r="R160" s="2" t="s">
        <v>1584</v>
      </c>
      <c r="S160" s="2">
        <v>1796589886</v>
      </c>
      <c r="T160" s="2" t="s">
        <v>1585</v>
      </c>
      <c r="U160" s="2" t="s">
        <v>1586</v>
      </c>
      <c r="V160" s="2" t="s">
        <v>1587</v>
      </c>
      <c r="W160" s="2" t="s">
        <v>1744</v>
      </c>
    </row>
    <row r="161" spans="1:23" x14ac:dyDescent="0.25">
      <c r="A161" s="143">
        <v>158</v>
      </c>
      <c r="B161" s="166" t="s">
        <v>140</v>
      </c>
      <c r="C161" s="168" t="s">
        <v>1308</v>
      </c>
      <c r="D161" s="143" t="s">
        <v>968</v>
      </c>
      <c r="E161" s="166" t="s">
        <v>969</v>
      </c>
      <c r="F161" s="204">
        <v>388</v>
      </c>
      <c r="G161" s="146">
        <v>591590</v>
      </c>
      <c r="H161" s="137">
        <v>587</v>
      </c>
      <c r="I161" s="137">
        <v>821645</v>
      </c>
      <c r="J161" s="24">
        <v>1.5128865979381443</v>
      </c>
      <c r="K161" s="24">
        <v>1.3888757416453963</v>
      </c>
      <c r="L161" s="24">
        <v>0.3</v>
      </c>
      <c r="M161" s="24">
        <v>0.7</v>
      </c>
      <c r="N161" s="109">
        <v>1</v>
      </c>
      <c r="O161" s="144">
        <f t="shared" si="2"/>
        <v>917.49776957733968</v>
      </c>
      <c r="P161" s="137">
        <v>414.59895621286876</v>
      </c>
      <c r="Q161" s="137">
        <v>502.89881336447093</v>
      </c>
      <c r="R161" s="2" t="s">
        <v>1584</v>
      </c>
      <c r="S161" s="2">
        <v>1715171616</v>
      </c>
      <c r="T161" s="2" t="s">
        <v>1585</v>
      </c>
      <c r="U161" s="2" t="s">
        <v>1586</v>
      </c>
      <c r="V161" s="2" t="s">
        <v>1587</v>
      </c>
      <c r="W161" s="2" t="s">
        <v>1745</v>
      </c>
    </row>
    <row r="162" spans="1:23" x14ac:dyDescent="0.25">
      <c r="A162" s="143">
        <v>159</v>
      </c>
      <c r="B162" s="166" t="s">
        <v>140</v>
      </c>
      <c r="C162" s="168" t="s">
        <v>1308</v>
      </c>
      <c r="D162" s="143" t="s">
        <v>971</v>
      </c>
      <c r="E162" s="166" t="s">
        <v>1236</v>
      </c>
      <c r="F162" s="204">
        <v>306</v>
      </c>
      <c r="G162" s="146">
        <v>468355</v>
      </c>
      <c r="H162" s="137">
        <v>355</v>
      </c>
      <c r="I162" s="137">
        <v>507880</v>
      </c>
      <c r="J162" s="24">
        <v>1.1601307189542485</v>
      </c>
      <c r="K162" s="24">
        <v>1.0843911135783755</v>
      </c>
      <c r="L162" s="24">
        <v>0.3</v>
      </c>
      <c r="M162" s="24">
        <v>0.7</v>
      </c>
      <c r="N162" s="109">
        <v>1</v>
      </c>
      <c r="O162" s="144">
        <f t="shared" si="2"/>
        <v>917.4977695773398</v>
      </c>
      <c r="P162" s="137">
        <v>527.18705257375177</v>
      </c>
      <c r="Q162" s="137">
        <v>390.31071700358802</v>
      </c>
      <c r="R162" s="2" t="s">
        <v>1584</v>
      </c>
      <c r="S162" s="2">
        <v>1741337735</v>
      </c>
      <c r="T162" s="2" t="s">
        <v>1585</v>
      </c>
      <c r="U162" s="2" t="s">
        <v>1586</v>
      </c>
      <c r="V162" s="2" t="s">
        <v>1587</v>
      </c>
      <c r="W162" s="2" t="s">
        <v>1746</v>
      </c>
    </row>
    <row r="163" spans="1:23" x14ac:dyDescent="0.25">
      <c r="A163" s="143">
        <v>160</v>
      </c>
      <c r="B163" s="166" t="s">
        <v>140</v>
      </c>
      <c r="C163" s="168" t="s">
        <v>1308</v>
      </c>
      <c r="D163" s="143" t="s">
        <v>970</v>
      </c>
      <c r="E163" s="166" t="s">
        <v>1102</v>
      </c>
      <c r="F163" s="204">
        <v>307</v>
      </c>
      <c r="G163" s="146">
        <v>553200</v>
      </c>
      <c r="H163" s="137">
        <v>457</v>
      </c>
      <c r="I163" s="137">
        <v>648920</v>
      </c>
      <c r="J163" s="24">
        <v>1.4885993485342019</v>
      </c>
      <c r="K163" s="24">
        <v>1.1730296456977585</v>
      </c>
      <c r="L163" s="24">
        <v>0.3</v>
      </c>
      <c r="M163" s="24">
        <v>0.7</v>
      </c>
      <c r="N163" s="109">
        <v>1</v>
      </c>
      <c r="O163" s="144">
        <f t="shared" si="2"/>
        <v>917.49776957733968</v>
      </c>
      <c r="P163" s="137">
        <v>400.78329511988579</v>
      </c>
      <c r="Q163" s="137">
        <v>516.71447445745389</v>
      </c>
      <c r="R163" s="2" t="s">
        <v>1584</v>
      </c>
      <c r="S163" s="2">
        <v>1644112192</v>
      </c>
      <c r="T163" s="2" t="s">
        <v>1585</v>
      </c>
      <c r="U163" s="2" t="s">
        <v>1586</v>
      </c>
      <c r="V163" s="2" t="s">
        <v>1587</v>
      </c>
      <c r="W163" s="2" t="s">
        <v>1747</v>
      </c>
    </row>
    <row r="164" spans="1:23" x14ac:dyDescent="0.25">
      <c r="A164" s="143">
        <v>161</v>
      </c>
      <c r="B164" s="191" t="s">
        <v>161</v>
      </c>
      <c r="C164" s="195" t="s">
        <v>172</v>
      </c>
      <c r="D164" s="143" t="s">
        <v>535</v>
      </c>
      <c r="E164" s="166" t="s">
        <v>1438</v>
      </c>
      <c r="F164" s="204">
        <v>475</v>
      </c>
      <c r="G164" s="146">
        <v>1149140</v>
      </c>
      <c r="H164" s="137">
        <v>1292</v>
      </c>
      <c r="I164" s="137">
        <v>2276415</v>
      </c>
      <c r="J164" s="24">
        <v>2.72</v>
      </c>
      <c r="K164" s="24">
        <v>1.9809727274309483</v>
      </c>
      <c r="L164" s="24">
        <v>0.3</v>
      </c>
      <c r="M164" s="24">
        <v>0.7</v>
      </c>
      <c r="N164" s="109">
        <v>1</v>
      </c>
      <c r="O164" s="144">
        <f t="shared" si="2"/>
        <v>917.4977695773398</v>
      </c>
      <c r="P164" s="137">
        <v>299.91185825477436</v>
      </c>
      <c r="Q164" s="137">
        <v>617.58591132256538</v>
      </c>
      <c r="R164" s="2" t="s">
        <v>1584</v>
      </c>
      <c r="S164" s="2">
        <v>1716169630</v>
      </c>
      <c r="T164" s="2" t="s">
        <v>1585</v>
      </c>
      <c r="U164" s="2" t="s">
        <v>1586</v>
      </c>
      <c r="V164" s="2" t="s">
        <v>1587</v>
      </c>
      <c r="W164" s="2" t="s">
        <v>1748</v>
      </c>
    </row>
    <row r="165" spans="1:23" x14ac:dyDescent="0.25">
      <c r="A165" s="143">
        <v>162</v>
      </c>
      <c r="B165" s="191" t="s">
        <v>161</v>
      </c>
      <c r="C165" s="195" t="s">
        <v>172</v>
      </c>
      <c r="D165" s="143" t="s">
        <v>541</v>
      </c>
      <c r="E165" s="166" t="s">
        <v>1439</v>
      </c>
      <c r="F165" s="204">
        <v>430</v>
      </c>
      <c r="G165" s="146">
        <v>829175</v>
      </c>
      <c r="H165" s="137">
        <v>663</v>
      </c>
      <c r="I165" s="137">
        <v>1120790</v>
      </c>
      <c r="J165" s="24">
        <v>1.5418604651162791</v>
      </c>
      <c r="K165" s="24">
        <v>1.3516929478095698</v>
      </c>
      <c r="L165" s="24">
        <v>0.3</v>
      </c>
      <c r="M165" s="24">
        <v>0.7</v>
      </c>
      <c r="N165" s="109">
        <v>1</v>
      </c>
      <c r="O165" s="144">
        <f t="shared" si="2"/>
        <v>917.49776957733957</v>
      </c>
      <c r="P165" s="137">
        <v>341.1995738361648</v>
      </c>
      <c r="Q165" s="137">
        <v>576.29819574117482</v>
      </c>
      <c r="R165" s="2" t="s">
        <v>1584</v>
      </c>
      <c r="S165" s="2">
        <v>1915902614</v>
      </c>
      <c r="T165" s="2" t="s">
        <v>1585</v>
      </c>
      <c r="U165" s="2" t="s">
        <v>1586</v>
      </c>
      <c r="V165" s="2" t="s">
        <v>1587</v>
      </c>
      <c r="W165" s="2" t="s">
        <v>1749</v>
      </c>
    </row>
    <row r="166" spans="1:23" x14ac:dyDescent="0.25">
      <c r="A166" s="143">
        <v>163</v>
      </c>
      <c r="B166" s="191" t="s">
        <v>161</v>
      </c>
      <c r="C166" s="195" t="s">
        <v>172</v>
      </c>
      <c r="D166" s="143" t="s">
        <v>542</v>
      </c>
      <c r="E166" s="166" t="s">
        <v>1440</v>
      </c>
      <c r="F166" s="204">
        <v>361</v>
      </c>
      <c r="G166" s="146">
        <v>882180</v>
      </c>
      <c r="H166" s="137">
        <v>832</v>
      </c>
      <c r="I166" s="137">
        <v>1897040</v>
      </c>
      <c r="J166" s="24">
        <v>2.3047091412742384</v>
      </c>
      <c r="K166" s="24">
        <v>2.1504001450951051</v>
      </c>
      <c r="L166" s="24">
        <v>0.3</v>
      </c>
      <c r="M166" s="24">
        <v>0.7</v>
      </c>
      <c r="N166" s="109">
        <v>1</v>
      </c>
      <c r="O166" s="144">
        <f t="shared" si="2"/>
        <v>917.49776957733968</v>
      </c>
      <c r="P166" s="137">
        <v>418.00645863571833</v>
      </c>
      <c r="Q166" s="137">
        <v>499.49131094162135</v>
      </c>
      <c r="R166" s="2" t="s">
        <v>1584</v>
      </c>
      <c r="S166" s="2">
        <v>1922710924</v>
      </c>
      <c r="T166" s="2" t="s">
        <v>1585</v>
      </c>
      <c r="U166" s="2" t="s">
        <v>1586</v>
      </c>
      <c r="V166" s="2" t="s">
        <v>1587</v>
      </c>
      <c r="W166" s="2" t="s">
        <v>1750</v>
      </c>
    </row>
    <row r="167" spans="1:23" x14ac:dyDescent="0.25">
      <c r="A167" s="143">
        <v>164</v>
      </c>
      <c r="B167" s="191" t="s">
        <v>161</v>
      </c>
      <c r="C167" s="195" t="s">
        <v>172</v>
      </c>
      <c r="D167" s="143" t="s">
        <v>533</v>
      </c>
      <c r="E167" s="166" t="s">
        <v>1166</v>
      </c>
      <c r="F167" s="204">
        <v>344</v>
      </c>
      <c r="G167" s="146">
        <v>827915</v>
      </c>
      <c r="H167" s="137">
        <v>657</v>
      </c>
      <c r="I167" s="137">
        <v>1864360</v>
      </c>
      <c r="J167" s="24">
        <v>1.9098837209302326</v>
      </c>
      <c r="K167" s="24">
        <v>2.2518736826848165</v>
      </c>
      <c r="L167" s="24">
        <v>0.3</v>
      </c>
      <c r="M167" s="24">
        <v>0.7</v>
      </c>
      <c r="N167" s="109">
        <v>1</v>
      </c>
      <c r="O167" s="144">
        <f t="shared" si="2"/>
        <v>917.49776957733968</v>
      </c>
      <c r="P167" s="137">
        <v>199.56152274308988</v>
      </c>
      <c r="Q167" s="137">
        <v>717.9362468342498</v>
      </c>
      <c r="R167" s="2" t="s">
        <v>1584</v>
      </c>
      <c r="S167" s="2">
        <v>1721099946</v>
      </c>
      <c r="T167" s="2" t="s">
        <v>1585</v>
      </c>
      <c r="U167" s="2" t="s">
        <v>1586</v>
      </c>
      <c r="V167" s="2" t="s">
        <v>1587</v>
      </c>
      <c r="W167" s="2" t="s">
        <v>1751</v>
      </c>
    </row>
    <row r="168" spans="1:23" x14ac:dyDescent="0.25">
      <c r="A168" s="143">
        <v>165</v>
      </c>
      <c r="B168" s="191" t="s">
        <v>161</v>
      </c>
      <c r="C168" s="195" t="s">
        <v>172</v>
      </c>
      <c r="D168" s="143" t="s">
        <v>529</v>
      </c>
      <c r="E168" s="166" t="s">
        <v>1441</v>
      </c>
      <c r="F168" s="204">
        <v>303</v>
      </c>
      <c r="G168" s="146">
        <v>1127530</v>
      </c>
      <c r="H168" s="137">
        <v>1092</v>
      </c>
      <c r="I168" s="137">
        <v>4016895</v>
      </c>
      <c r="J168" s="24">
        <v>3.6039603960396041</v>
      </c>
      <c r="K168" s="24">
        <v>3.5625615282963645</v>
      </c>
      <c r="L168" s="24">
        <v>0.3</v>
      </c>
      <c r="M168" s="24">
        <v>0.7</v>
      </c>
      <c r="N168" s="109">
        <v>1</v>
      </c>
      <c r="O168" s="144">
        <f t="shared" si="2"/>
        <v>917.49776957733968</v>
      </c>
      <c r="P168" s="137">
        <v>177.2803315549852</v>
      </c>
      <c r="Q168" s="137">
        <v>740.21743802235449</v>
      </c>
      <c r="R168" s="2" t="s">
        <v>1584</v>
      </c>
      <c r="S168" s="2">
        <v>1913703614</v>
      </c>
      <c r="T168" s="2" t="s">
        <v>1585</v>
      </c>
      <c r="U168" s="2" t="s">
        <v>1586</v>
      </c>
      <c r="V168" s="2" t="s">
        <v>1587</v>
      </c>
      <c r="W168" s="2" t="s">
        <v>1752</v>
      </c>
    </row>
    <row r="169" spans="1:23" x14ac:dyDescent="0.25">
      <c r="A169" s="143">
        <v>166</v>
      </c>
      <c r="B169" s="191" t="s">
        <v>161</v>
      </c>
      <c r="C169" s="195" t="s">
        <v>172</v>
      </c>
      <c r="D169" s="143" t="s">
        <v>539</v>
      </c>
      <c r="E169" s="166" t="s">
        <v>1442</v>
      </c>
      <c r="F169" s="204">
        <v>664</v>
      </c>
      <c r="G169" s="146">
        <v>2009560</v>
      </c>
      <c r="H169" s="137">
        <v>1107</v>
      </c>
      <c r="I169" s="137">
        <v>2836760</v>
      </c>
      <c r="J169" s="24">
        <v>1.6671686746987953</v>
      </c>
      <c r="K169" s="24">
        <v>1.4116323971416629</v>
      </c>
      <c r="L169" s="24">
        <v>0.3</v>
      </c>
      <c r="M169" s="24">
        <v>0.7</v>
      </c>
      <c r="N169" s="109">
        <v>1</v>
      </c>
      <c r="O169" s="144">
        <f t="shared" si="2"/>
        <v>917.49776957733968</v>
      </c>
      <c r="P169" s="137">
        <v>217.93034127617315</v>
      </c>
      <c r="Q169" s="137">
        <v>699.5674283011665</v>
      </c>
      <c r="R169" s="2" t="s">
        <v>1584</v>
      </c>
      <c r="S169" s="2">
        <v>1729586381</v>
      </c>
      <c r="T169" s="2" t="s">
        <v>1585</v>
      </c>
      <c r="U169" s="2" t="s">
        <v>1586</v>
      </c>
      <c r="V169" s="2" t="s">
        <v>1587</v>
      </c>
      <c r="W169" s="2" t="s">
        <v>1753</v>
      </c>
    </row>
    <row r="170" spans="1:23" x14ac:dyDescent="0.25">
      <c r="A170" s="143">
        <v>167</v>
      </c>
      <c r="B170" s="191" t="s">
        <v>161</v>
      </c>
      <c r="C170" s="195" t="s">
        <v>172</v>
      </c>
      <c r="D170" s="143" t="s">
        <v>537</v>
      </c>
      <c r="E170" s="166" t="s">
        <v>1155</v>
      </c>
      <c r="F170" s="204">
        <v>273</v>
      </c>
      <c r="G170" s="146">
        <v>571390</v>
      </c>
      <c r="H170" s="137">
        <v>733</v>
      </c>
      <c r="I170" s="137">
        <v>1139805</v>
      </c>
      <c r="J170" s="24">
        <v>2.6849816849816848</v>
      </c>
      <c r="K170" s="24">
        <v>1.9947933985544024</v>
      </c>
      <c r="L170" s="24">
        <v>0.3</v>
      </c>
      <c r="M170" s="24">
        <v>0.7</v>
      </c>
      <c r="N170" s="109">
        <v>1</v>
      </c>
      <c r="O170" s="144">
        <f t="shared" si="2"/>
        <v>917.49776957733968</v>
      </c>
      <c r="P170" s="137">
        <v>459.90199041192955</v>
      </c>
      <c r="Q170" s="137">
        <v>457.59577916541014</v>
      </c>
      <c r="R170" s="2" t="s">
        <v>1584</v>
      </c>
      <c r="S170" s="2">
        <v>1929890523</v>
      </c>
      <c r="T170" s="2" t="s">
        <v>1585</v>
      </c>
      <c r="U170" s="2" t="s">
        <v>1586</v>
      </c>
      <c r="V170" s="2" t="s">
        <v>1587</v>
      </c>
      <c r="W170" s="2" t="s">
        <v>1754</v>
      </c>
    </row>
    <row r="171" spans="1:23" x14ac:dyDescent="0.25">
      <c r="A171" s="143">
        <v>168</v>
      </c>
      <c r="B171" s="191" t="s">
        <v>161</v>
      </c>
      <c r="C171" s="195" t="s">
        <v>172</v>
      </c>
      <c r="D171" s="143" t="s">
        <v>538</v>
      </c>
      <c r="E171" s="166" t="s">
        <v>1443</v>
      </c>
      <c r="F171" s="204">
        <v>504</v>
      </c>
      <c r="G171" s="146">
        <v>1056960</v>
      </c>
      <c r="H171" s="137">
        <v>702</v>
      </c>
      <c r="I171" s="137">
        <v>1765855</v>
      </c>
      <c r="J171" s="24">
        <v>1.3928571428571428</v>
      </c>
      <c r="K171" s="24">
        <v>1.6706923630033303</v>
      </c>
      <c r="L171" s="24">
        <v>0.3</v>
      </c>
      <c r="M171" s="24">
        <v>0.7</v>
      </c>
      <c r="N171" s="109">
        <v>1</v>
      </c>
      <c r="O171" s="144">
        <f t="shared" si="2"/>
        <v>917.4977695773398</v>
      </c>
      <c r="P171" s="137">
        <v>241.03440134992726</v>
      </c>
      <c r="Q171" s="137">
        <v>676.4633682274125</v>
      </c>
      <c r="R171" s="2" t="s">
        <v>1584</v>
      </c>
      <c r="S171" s="2">
        <v>1953340124</v>
      </c>
      <c r="T171" s="2" t="s">
        <v>1585</v>
      </c>
      <c r="U171" s="2" t="s">
        <v>1586</v>
      </c>
      <c r="V171" s="2" t="s">
        <v>1587</v>
      </c>
      <c r="W171" s="2" t="s">
        <v>1755</v>
      </c>
    </row>
    <row r="172" spans="1:23" x14ac:dyDescent="0.25">
      <c r="A172" s="143">
        <v>169</v>
      </c>
      <c r="B172" s="191" t="s">
        <v>161</v>
      </c>
      <c r="C172" s="195" t="s">
        <v>172</v>
      </c>
      <c r="D172" s="143" t="s">
        <v>531</v>
      </c>
      <c r="E172" s="166" t="s">
        <v>1444</v>
      </c>
      <c r="F172" s="204">
        <v>305</v>
      </c>
      <c r="G172" s="146">
        <v>758200</v>
      </c>
      <c r="H172" s="137">
        <v>552</v>
      </c>
      <c r="I172" s="137">
        <v>901185</v>
      </c>
      <c r="J172" s="24">
        <v>1.8098360655737704</v>
      </c>
      <c r="K172" s="24">
        <v>1.1885848061197573</v>
      </c>
      <c r="L172" s="24">
        <v>0.3</v>
      </c>
      <c r="M172" s="24">
        <v>0.7</v>
      </c>
      <c r="N172" s="109">
        <v>1</v>
      </c>
      <c r="O172" s="144">
        <f t="shared" si="2"/>
        <v>917.49776957733968</v>
      </c>
      <c r="P172" s="137">
        <v>482.78880565302615</v>
      </c>
      <c r="Q172" s="137">
        <v>434.70896392431354</v>
      </c>
      <c r="R172" s="2" t="s">
        <v>1584</v>
      </c>
      <c r="S172" s="2">
        <v>1725918891</v>
      </c>
      <c r="T172" s="2" t="s">
        <v>1585</v>
      </c>
      <c r="U172" s="2" t="s">
        <v>1586</v>
      </c>
      <c r="V172" s="2" t="s">
        <v>1587</v>
      </c>
      <c r="W172" s="2" t="s">
        <v>1756</v>
      </c>
    </row>
    <row r="173" spans="1:23" x14ac:dyDescent="0.25">
      <c r="A173" s="143">
        <v>170</v>
      </c>
      <c r="B173" s="191" t="s">
        <v>160</v>
      </c>
      <c r="C173" s="195" t="s">
        <v>172</v>
      </c>
      <c r="D173" s="143" t="s">
        <v>525</v>
      </c>
      <c r="E173" s="166" t="s">
        <v>526</v>
      </c>
      <c r="F173" s="204">
        <v>515</v>
      </c>
      <c r="G173" s="146">
        <v>1066920</v>
      </c>
      <c r="H173" s="137">
        <v>631</v>
      </c>
      <c r="I173" s="137">
        <v>1114490</v>
      </c>
      <c r="J173" s="24">
        <v>1.2252427184466019</v>
      </c>
      <c r="K173" s="24">
        <v>1.0445862857571326</v>
      </c>
      <c r="L173" s="24">
        <v>0.3</v>
      </c>
      <c r="M173" s="24">
        <v>0.7</v>
      </c>
      <c r="N173" s="109">
        <v>1</v>
      </c>
      <c r="O173" s="144">
        <f t="shared" si="2"/>
        <v>917.49776957733957</v>
      </c>
      <c r="P173" s="137">
        <v>306.50018464658154</v>
      </c>
      <c r="Q173" s="137">
        <v>610.99758493075808</v>
      </c>
      <c r="R173" s="2" t="s">
        <v>1584</v>
      </c>
      <c r="S173" s="2">
        <v>1775932763</v>
      </c>
      <c r="T173" s="2" t="s">
        <v>1585</v>
      </c>
      <c r="U173" s="2" t="s">
        <v>1586</v>
      </c>
      <c r="V173" s="2" t="s">
        <v>1587</v>
      </c>
      <c r="W173" s="2" t="s">
        <v>1757</v>
      </c>
    </row>
    <row r="174" spans="1:23" x14ac:dyDescent="0.25">
      <c r="A174" s="143">
        <v>171</v>
      </c>
      <c r="B174" s="191" t="s">
        <v>160</v>
      </c>
      <c r="C174" s="195" t="s">
        <v>172</v>
      </c>
      <c r="D174" s="143" t="s">
        <v>524</v>
      </c>
      <c r="E174" s="166" t="s">
        <v>1030</v>
      </c>
      <c r="F174" s="204">
        <v>472</v>
      </c>
      <c r="G174" s="146">
        <v>975610</v>
      </c>
      <c r="H174" s="137">
        <v>710</v>
      </c>
      <c r="I174" s="137">
        <v>1211075</v>
      </c>
      <c r="J174" s="24">
        <v>1.5042372881355932</v>
      </c>
      <c r="K174" s="24">
        <v>1.2413515646621089</v>
      </c>
      <c r="L174" s="24">
        <v>0.3</v>
      </c>
      <c r="M174" s="24">
        <v>0.7</v>
      </c>
      <c r="N174" s="109">
        <v>1</v>
      </c>
      <c r="O174" s="144">
        <f t="shared" si="2"/>
        <v>917.4977695773398</v>
      </c>
      <c r="P174" s="137">
        <v>241.68465122287895</v>
      </c>
      <c r="Q174" s="137">
        <v>675.81311835446081</v>
      </c>
      <c r="R174" s="2" t="s">
        <v>1584</v>
      </c>
      <c r="S174" s="2">
        <v>1621620289</v>
      </c>
      <c r="T174" s="2" t="s">
        <v>1585</v>
      </c>
      <c r="U174" s="2" t="s">
        <v>1586</v>
      </c>
      <c r="V174" s="2" t="s">
        <v>1587</v>
      </c>
      <c r="W174" s="2" t="s">
        <v>1758</v>
      </c>
    </row>
    <row r="175" spans="1:23" x14ac:dyDescent="0.25">
      <c r="A175" s="143">
        <v>172</v>
      </c>
      <c r="B175" s="191" t="s">
        <v>17</v>
      </c>
      <c r="C175" s="195" t="s">
        <v>172</v>
      </c>
      <c r="D175" s="143" t="s">
        <v>194</v>
      </c>
      <c r="E175" s="166" t="s">
        <v>879</v>
      </c>
      <c r="F175" s="204">
        <v>175</v>
      </c>
      <c r="G175" s="146">
        <v>378875</v>
      </c>
      <c r="H175" s="137">
        <v>338</v>
      </c>
      <c r="I175" s="137">
        <v>472475</v>
      </c>
      <c r="J175" s="24">
        <v>1.9314285714285715</v>
      </c>
      <c r="K175" s="24">
        <v>1.2470471791487958</v>
      </c>
      <c r="L175" s="24">
        <v>0.3</v>
      </c>
      <c r="M175" s="24">
        <v>0.7</v>
      </c>
      <c r="N175" s="109">
        <v>1</v>
      </c>
      <c r="O175" s="144">
        <f t="shared" si="2"/>
        <v>917.4977695773398</v>
      </c>
      <c r="P175" s="137">
        <v>479.91277641736997</v>
      </c>
      <c r="Q175" s="137">
        <v>437.58499315996977</v>
      </c>
      <c r="R175" s="2" t="s">
        <v>1584</v>
      </c>
      <c r="S175" s="2">
        <v>1855849459</v>
      </c>
      <c r="T175" s="2" t="s">
        <v>1585</v>
      </c>
      <c r="U175" s="2" t="s">
        <v>1586</v>
      </c>
      <c r="V175" s="2" t="s">
        <v>1587</v>
      </c>
      <c r="W175" s="2" t="s">
        <v>1759</v>
      </c>
    </row>
    <row r="176" spans="1:23" x14ac:dyDescent="0.25">
      <c r="A176" s="143">
        <v>173</v>
      </c>
      <c r="B176" s="191" t="s">
        <v>17</v>
      </c>
      <c r="C176" s="195" t="s">
        <v>172</v>
      </c>
      <c r="D176" s="143" t="s">
        <v>191</v>
      </c>
      <c r="E176" s="166" t="s">
        <v>1095</v>
      </c>
      <c r="F176" s="204">
        <v>397</v>
      </c>
      <c r="G176" s="146">
        <v>858910</v>
      </c>
      <c r="H176" s="137">
        <v>930</v>
      </c>
      <c r="I176" s="137">
        <v>1273010</v>
      </c>
      <c r="J176" s="24">
        <v>2.3425692695214106</v>
      </c>
      <c r="K176" s="24">
        <v>1.4821226903866529</v>
      </c>
      <c r="L176" s="24">
        <v>0.3</v>
      </c>
      <c r="M176" s="24">
        <v>0.7</v>
      </c>
      <c r="N176" s="109">
        <v>1</v>
      </c>
      <c r="O176" s="144">
        <f t="shared" si="2"/>
        <v>917.49776957733968</v>
      </c>
      <c r="P176" s="137">
        <v>320.2335838595684</v>
      </c>
      <c r="Q176" s="137">
        <v>597.26418571777128</v>
      </c>
      <c r="R176" s="2" t="s">
        <v>1584</v>
      </c>
      <c r="S176" s="2">
        <v>1728732491</v>
      </c>
      <c r="T176" s="2" t="s">
        <v>1585</v>
      </c>
      <c r="U176" s="2" t="s">
        <v>1586</v>
      </c>
      <c r="V176" s="2" t="s">
        <v>1587</v>
      </c>
      <c r="W176" s="2" t="s">
        <v>1760</v>
      </c>
    </row>
    <row r="177" spans="1:23" x14ac:dyDescent="0.25">
      <c r="A177" s="143">
        <v>174</v>
      </c>
      <c r="B177" s="196" t="s">
        <v>17</v>
      </c>
      <c r="C177" s="195" t="s">
        <v>172</v>
      </c>
      <c r="D177" s="173" t="s">
        <v>192</v>
      </c>
      <c r="E177" s="172" t="s">
        <v>1445</v>
      </c>
      <c r="F177" s="204">
        <v>572</v>
      </c>
      <c r="G177" s="146">
        <v>1229645</v>
      </c>
      <c r="H177" s="137">
        <v>1052</v>
      </c>
      <c r="I177" s="137">
        <v>1536755</v>
      </c>
      <c r="J177" s="24">
        <v>1.8391608391608392</v>
      </c>
      <c r="K177" s="24">
        <v>1.2497550105924882</v>
      </c>
      <c r="L177" s="24">
        <v>0.3</v>
      </c>
      <c r="M177" s="24">
        <v>0.7</v>
      </c>
      <c r="N177" s="109">
        <v>1</v>
      </c>
      <c r="O177" s="144">
        <f t="shared" si="2"/>
        <v>917.49776957733968</v>
      </c>
      <c r="P177" s="137">
        <v>382.26059296674566</v>
      </c>
      <c r="Q177" s="137">
        <v>535.23717661059402</v>
      </c>
      <c r="R177" s="2" t="s">
        <v>1584</v>
      </c>
      <c r="S177" s="2">
        <v>1754985227</v>
      </c>
      <c r="T177" s="2" t="s">
        <v>1585</v>
      </c>
      <c r="U177" s="2" t="s">
        <v>1586</v>
      </c>
      <c r="V177" s="2" t="s">
        <v>1587</v>
      </c>
      <c r="W177" s="2" t="s">
        <v>1761</v>
      </c>
    </row>
    <row r="178" spans="1:23" s="165" customFormat="1" x14ac:dyDescent="0.25">
      <c r="A178" s="143">
        <v>175</v>
      </c>
      <c r="B178" s="197" t="s">
        <v>17</v>
      </c>
      <c r="C178" s="198" t="s">
        <v>172</v>
      </c>
      <c r="D178" s="175" t="s">
        <v>189</v>
      </c>
      <c r="E178" s="174" t="s">
        <v>1446</v>
      </c>
      <c r="F178" s="205">
        <v>447</v>
      </c>
      <c r="G178" s="163">
        <v>965355</v>
      </c>
      <c r="H178" s="137">
        <v>956</v>
      </c>
      <c r="I178" s="137">
        <v>1675860</v>
      </c>
      <c r="J178" s="24">
        <v>2.1387024608501117</v>
      </c>
      <c r="K178" s="24">
        <v>1.7360038535046693</v>
      </c>
      <c r="L178" s="24">
        <v>0.3</v>
      </c>
      <c r="M178" s="24">
        <v>0.7</v>
      </c>
      <c r="N178" s="109">
        <v>1</v>
      </c>
      <c r="O178" s="144">
        <f t="shared" si="2"/>
        <v>917.49776957733957</v>
      </c>
      <c r="P178" s="164">
        <v>249.04122681295058</v>
      </c>
      <c r="Q178" s="164">
        <v>668.45654276438904</v>
      </c>
      <c r="R178" s="2" t="s">
        <v>1584</v>
      </c>
      <c r="S178" s="2">
        <v>1306018410</v>
      </c>
      <c r="T178" s="2" t="s">
        <v>1585</v>
      </c>
      <c r="U178" s="2" t="s">
        <v>1586</v>
      </c>
      <c r="V178" s="2" t="s">
        <v>1587</v>
      </c>
      <c r="W178" s="2" t="s">
        <v>1762</v>
      </c>
    </row>
    <row r="179" spans="1:23" x14ac:dyDescent="0.25">
      <c r="A179" s="143">
        <v>176</v>
      </c>
      <c r="B179" s="196" t="s">
        <v>17</v>
      </c>
      <c r="C179" s="195" t="s">
        <v>172</v>
      </c>
      <c r="D179" s="173" t="s">
        <v>190</v>
      </c>
      <c r="E179" s="172" t="s">
        <v>1447</v>
      </c>
      <c r="F179" s="204">
        <v>551</v>
      </c>
      <c r="G179" s="146">
        <v>1205090</v>
      </c>
      <c r="H179" s="137">
        <v>807</v>
      </c>
      <c r="I179" s="137">
        <v>1348810</v>
      </c>
      <c r="J179" s="24">
        <v>1.4646098003629764</v>
      </c>
      <c r="K179" s="24">
        <v>1.1192608020977686</v>
      </c>
      <c r="L179" s="24">
        <v>0.3</v>
      </c>
      <c r="M179" s="24">
        <v>0.7</v>
      </c>
      <c r="N179" s="109">
        <v>1</v>
      </c>
      <c r="O179" s="144">
        <f t="shared" si="2"/>
        <v>917.49776957733957</v>
      </c>
      <c r="P179" s="137">
        <v>310.1295352484097</v>
      </c>
      <c r="Q179" s="137">
        <v>607.36823432892993</v>
      </c>
      <c r="R179" s="2" t="s">
        <v>1584</v>
      </c>
      <c r="S179" s="2">
        <v>1318351294</v>
      </c>
      <c r="T179" s="2" t="s">
        <v>1585</v>
      </c>
      <c r="U179" s="2" t="s">
        <v>1586</v>
      </c>
      <c r="V179" s="2" t="s">
        <v>1587</v>
      </c>
      <c r="W179" s="2" t="s">
        <v>1763</v>
      </c>
    </row>
    <row r="180" spans="1:23" x14ac:dyDescent="0.25">
      <c r="A180" s="143">
        <v>177</v>
      </c>
      <c r="B180" s="196" t="s">
        <v>1237</v>
      </c>
      <c r="C180" s="195" t="s">
        <v>172</v>
      </c>
      <c r="D180" s="173" t="s">
        <v>226</v>
      </c>
      <c r="E180" s="172" t="s">
        <v>1448</v>
      </c>
      <c r="F180" s="204">
        <v>303</v>
      </c>
      <c r="G180" s="146">
        <v>675815</v>
      </c>
      <c r="H180" s="137">
        <v>281</v>
      </c>
      <c r="I180" s="137">
        <v>685420</v>
      </c>
      <c r="J180" s="24">
        <v>0.9273927392739274</v>
      </c>
      <c r="K180" s="24">
        <v>1.0142124693888119</v>
      </c>
      <c r="L180" s="24">
        <v>0.27821782178217819</v>
      </c>
      <c r="M180" s="24">
        <v>0.7</v>
      </c>
      <c r="N180" s="109">
        <v>0.9782178217821782</v>
      </c>
      <c r="O180" s="144">
        <f t="shared" si="2"/>
        <v>897.51266964595209</v>
      </c>
      <c r="P180" s="137">
        <v>241.19785496306551</v>
      </c>
      <c r="Q180" s="137">
        <v>656.31481468288655</v>
      </c>
      <c r="R180" s="2" t="s">
        <v>1584</v>
      </c>
      <c r="S180" s="2">
        <v>1714121220</v>
      </c>
      <c r="T180" s="2" t="s">
        <v>1585</v>
      </c>
      <c r="U180" s="2" t="s">
        <v>1586</v>
      </c>
      <c r="V180" s="2" t="s">
        <v>1587</v>
      </c>
      <c r="W180" s="2" t="s">
        <v>1764</v>
      </c>
    </row>
    <row r="181" spans="1:23" x14ac:dyDescent="0.25">
      <c r="A181" s="143">
        <v>178</v>
      </c>
      <c r="B181" s="191" t="s">
        <v>1237</v>
      </c>
      <c r="C181" s="195" t="s">
        <v>172</v>
      </c>
      <c r="D181" s="143" t="s">
        <v>228</v>
      </c>
      <c r="E181" s="166" t="s">
        <v>1449</v>
      </c>
      <c r="F181" s="204">
        <v>380</v>
      </c>
      <c r="G181" s="146">
        <v>853945</v>
      </c>
      <c r="H181" s="137">
        <v>437</v>
      </c>
      <c r="I181" s="137">
        <v>910860</v>
      </c>
      <c r="J181" s="24">
        <v>1.1499999999999999</v>
      </c>
      <c r="K181" s="24">
        <v>1.0666494914777884</v>
      </c>
      <c r="L181" s="24">
        <v>0.3</v>
      </c>
      <c r="M181" s="24">
        <v>0.7</v>
      </c>
      <c r="N181" s="109">
        <v>1</v>
      </c>
      <c r="O181" s="144">
        <f t="shared" si="2"/>
        <v>917.49776957733968</v>
      </c>
      <c r="P181" s="137">
        <v>232.88194362415427</v>
      </c>
      <c r="Q181" s="137">
        <v>684.61582595318544</v>
      </c>
      <c r="R181" s="2" t="s">
        <v>1584</v>
      </c>
      <c r="S181" s="2">
        <v>1705325839</v>
      </c>
      <c r="T181" s="2" t="s">
        <v>1585</v>
      </c>
      <c r="U181" s="2" t="s">
        <v>1586</v>
      </c>
      <c r="V181" s="2" t="s">
        <v>1587</v>
      </c>
      <c r="W181" s="2" t="s">
        <v>1765</v>
      </c>
    </row>
    <row r="182" spans="1:23" x14ac:dyDescent="0.25">
      <c r="A182" s="143">
        <v>179</v>
      </c>
      <c r="B182" s="191" t="s">
        <v>1237</v>
      </c>
      <c r="C182" s="195" t="s">
        <v>172</v>
      </c>
      <c r="D182" s="143" t="s">
        <v>227</v>
      </c>
      <c r="E182" s="166" t="s">
        <v>1450</v>
      </c>
      <c r="F182" s="204">
        <v>368</v>
      </c>
      <c r="G182" s="146">
        <v>801345</v>
      </c>
      <c r="H182" s="137">
        <v>474</v>
      </c>
      <c r="I182" s="137">
        <v>798570</v>
      </c>
      <c r="J182" s="24">
        <v>1.2880434782608696</v>
      </c>
      <c r="K182" s="24">
        <v>0.99653707204761999</v>
      </c>
      <c r="L182" s="24">
        <v>0.3</v>
      </c>
      <c r="M182" s="24">
        <v>0.69757595043333398</v>
      </c>
      <c r="N182" s="109">
        <v>0.99757595043333391</v>
      </c>
      <c r="O182" s="144">
        <f t="shared" si="2"/>
        <v>915.2737095065786</v>
      </c>
      <c r="P182" s="137">
        <v>329.45819126396685</v>
      </c>
      <c r="Q182" s="137">
        <v>585.81551824261169</v>
      </c>
      <c r="R182" s="2" t="s">
        <v>1584</v>
      </c>
      <c r="S182" s="2">
        <v>1811133922</v>
      </c>
      <c r="T182" s="2" t="s">
        <v>1585</v>
      </c>
      <c r="U182" s="2" t="s">
        <v>1586</v>
      </c>
      <c r="V182" s="2" t="s">
        <v>1587</v>
      </c>
      <c r="W182" s="2" t="s">
        <v>1766</v>
      </c>
    </row>
    <row r="183" spans="1:23" x14ac:dyDescent="0.25">
      <c r="A183" s="143">
        <v>180</v>
      </c>
      <c r="B183" s="191" t="s">
        <v>1329</v>
      </c>
      <c r="C183" s="195" t="s">
        <v>172</v>
      </c>
      <c r="D183" s="143" t="s">
        <v>201</v>
      </c>
      <c r="E183" s="166" t="s">
        <v>1451</v>
      </c>
      <c r="F183" s="204">
        <v>437</v>
      </c>
      <c r="G183" s="146">
        <v>836230</v>
      </c>
      <c r="H183" s="137">
        <v>782</v>
      </c>
      <c r="I183" s="137">
        <v>1281645</v>
      </c>
      <c r="J183" s="24">
        <v>1.7894736842105263</v>
      </c>
      <c r="K183" s="24">
        <v>1.5326465206940674</v>
      </c>
      <c r="L183" s="24">
        <v>0.3</v>
      </c>
      <c r="M183" s="24">
        <v>0.7</v>
      </c>
      <c r="N183" s="109">
        <v>1</v>
      </c>
      <c r="O183" s="144">
        <f t="shared" si="2"/>
        <v>917.49776957733968</v>
      </c>
      <c r="P183" s="137">
        <v>338.68818626570783</v>
      </c>
      <c r="Q183" s="137">
        <v>578.80958331163185</v>
      </c>
      <c r="R183" s="2" t="s">
        <v>1584</v>
      </c>
      <c r="S183" s="2">
        <v>1951999096</v>
      </c>
      <c r="T183" s="2" t="s">
        <v>1585</v>
      </c>
      <c r="U183" s="2" t="s">
        <v>1586</v>
      </c>
      <c r="V183" s="2" t="s">
        <v>1587</v>
      </c>
      <c r="W183" s="2" t="s">
        <v>1767</v>
      </c>
    </row>
    <row r="184" spans="1:23" x14ac:dyDescent="0.25">
      <c r="A184" s="143">
        <v>181</v>
      </c>
      <c r="B184" s="191" t="s">
        <v>1329</v>
      </c>
      <c r="C184" s="195" t="s">
        <v>172</v>
      </c>
      <c r="D184" s="143" t="s">
        <v>202</v>
      </c>
      <c r="E184" s="166" t="s">
        <v>1452</v>
      </c>
      <c r="F184" s="204">
        <v>294</v>
      </c>
      <c r="G184" s="146">
        <v>570280</v>
      </c>
      <c r="H184" s="137">
        <v>764</v>
      </c>
      <c r="I184" s="137">
        <v>1180570</v>
      </c>
      <c r="J184" s="24">
        <v>2.5986394557823131</v>
      </c>
      <c r="K184" s="24">
        <v>2.0701585186224309</v>
      </c>
      <c r="L184" s="24">
        <v>0.3</v>
      </c>
      <c r="M184" s="24">
        <v>0.7</v>
      </c>
      <c r="N184" s="109">
        <v>1</v>
      </c>
      <c r="O184" s="144">
        <f t="shared" si="2"/>
        <v>917.49776957733957</v>
      </c>
      <c r="P184" s="137">
        <v>399.41359993783004</v>
      </c>
      <c r="Q184" s="137">
        <v>518.08416963950958</v>
      </c>
      <c r="R184" s="2" t="s">
        <v>1584</v>
      </c>
      <c r="S184" s="2">
        <v>1920521313</v>
      </c>
      <c r="T184" s="2" t="s">
        <v>1585</v>
      </c>
      <c r="U184" s="2" t="s">
        <v>1586</v>
      </c>
      <c r="V184" s="2" t="s">
        <v>1587</v>
      </c>
      <c r="W184" s="2" t="s">
        <v>1768</v>
      </c>
    </row>
    <row r="185" spans="1:23" x14ac:dyDescent="0.25">
      <c r="A185" s="143">
        <v>182</v>
      </c>
      <c r="B185" s="191" t="s">
        <v>166</v>
      </c>
      <c r="C185" s="195" t="s">
        <v>172</v>
      </c>
      <c r="D185" s="143" t="s">
        <v>512</v>
      </c>
      <c r="E185" s="166" t="s">
        <v>1453</v>
      </c>
      <c r="F185" s="204">
        <v>497</v>
      </c>
      <c r="G185" s="146">
        <v>1021195</v>
      </c>
      <c r="H185" s="137">
        <v>429</v>
      </c>
      <c r="I185" s="137">
        <v>1151470</v>
      </c>
      <c r="J185" s="24">
        <v>0.86317907444668007</v>
      </c>
      <c r="K185" s="24">
        <v>1.1275711299017328</v>
      </c>
      <c r="L185" s="24">
        <v>0.25895372233400399</v>
      </c>
      <c r="M185" s="24">
        <v>0.7</v>
      </c>
      <c r="N185" s="109">
        <v>0.95895372233400389</v>
      </c>
      <c r="O185" s="144">
        <f t="shared" si="2"/>
        <v>879.83790136933612</v>
      </c>
      <c r="P185" s="137">
        <v>163.13582987016073</v>
      </c>
      <c r="Q185" s="137">
        <v>716.70207149917542</v>
      </c>
      <c r="R185" s="2" t="s">
        <v>1584</v>
      </c>
      <c r="S185" s="2">
        <v>1792413703</v>
      </c>
      <c r="T185" s="2" t="s">
        <v>1585</v>
      </c>
      <c r="U185" s="2" t="s">
        <v>1586</v>
      </c>
      <c r="V185" s="2" t="s">
        <v>1587</v>
      </c>
      <c r="W185" s="2" t="s">
        <v>1769</v>
      </c>
    </row>
    <row r="186" spans="1:23" x14ac:dyDescent="0.25">
      <c r="A186" s="143">
        <v>183</v>
      </c>
      <c r="B186" s="191" t="s">
        <v>166</v>
      </c>
      <c r="C186" s="195" t="s">
        <v>172</v>
      </c>
      <c r="D186" s="143" t="s">
        <v>515</v>
      </c>
      <c r="E186" s="166" t="s">
        <v>1454</v>
      </c>
      <c r="F186" s="204">
        <v>372</v>
      </c>
      <c r="G186" s="146">
        <v>763290</v>
      </c>
      <c r="H186" s="137">
        <v>434</v>
      </c>
      <c r="I186" s="137">
        <v>987080</v>
      </c>
      <c r="J186" s="24">
        <v>1.1666666666666667</v>
      </c>
      <c r="K186" s="24">
        <v>1.2931913165376201</v>
      </c>
      <c r="L186" s="24">
        <v>0.3</v>
      </c>
      <c r="M186" s="24">
        <v>0.7</v>
      </c>
      <c r="N186" s="109">
        <v>1</v>
      </c>
      <c r="O186" s="144">
        <f t="shared" si="2"/>
        <v>917.4977695773398</v>
      </c>
      <c r="P186" s="137">
        <v>270.44006165511104</v>
      </c>
      <c r="Q186" s="137">
        <v>647.0577079222287</v>
      </c>
      <c r="R186" s="2" t="s">
        <v>1584</v>
      </c>
      <c r="S186" s="2">
        <v>1676258068</v>
      </c>
      <c r="T186" s="2" t="s">
        <v>1585</v>
      </c>
      <c r="U186" s="2" t="s">
        <v>1586</v>
      </c>
      <c r="V186" s="2" t="s">
        <v>1587</v>
      </c>
      <c r="W186" s="2" t="s">
        <v>1770</v>
      </c>
    </row>
    <row r="187" spans="1:23" x14ac:dyDescent="0.25">
      <c r="A187" s="143">
        <v>184</v>
      </c>
      <c r="B187" s="191" t="s">
        <v>166</v>
      </c>
      <c r="C187" s="195" t="s">
        <v>172</v>
      </c>
      <c r="D187" s="143" t="s">
        <v>514</v>
      </c>
      <c r="E187" s="166" t="s">
        <v>1455</v>
      </c>
      <c r="F187" s="204">
        <v>351</v>
      </c>
      <c r="G187" s="146">
        <v>715390</v>
      </c>
      <c r="H187" s="137">
        <v>498</v>
      </c>
      <c r="I187" s="137">
        <v>989415</v>
      </c>
      <c r="J187" s="24">
        <v>1.4188034188034189</v>
      </c>
      <c r="K187" s="24">
        <v>1.3830428158067627</v>
      </c>
      <c r="L187" s="24">
        <v>0.3</v>
      </c>
      <c r="M187" s="24">
        <v>0.7</v>
      </c>
      <c r="N187" s="109">
        <v>1</v>
      </c>
      <c r="O187" s="144">
        <f t="shared" si="2"/>
        <v>917.49776957733957</v>
      </c>
      <c r="P187" s="137">
        <v>285.0051313056174</v>
      </c>
      <c r="Q187" s="137">
        <v>632.49263827172217</v>
      </c>
      <c r="R187" s="2" t="s">
        <v>1584</v>
      </c>
      <c r="S187" s="2">
        <v>1728122889</v>
      </c>
      <c r="T187" s="2" t="s">
        <v>1585</v>
      </c>
      <c r="U187" s="2" t="s">
        <v>1586</v>
      </c>
      <c r="V187" s="2" t="s">
        <v>1587</v>
      </c>
      <c r="W187" s="2" t="s">
        <v>1771</v>
      </c>
    </row>
    <row r="188" spans="1:23" x14ac:dyDescent="0.25">
      <c r="A188" s="143">
        <v>185</v>
      </c>
      <c r="B188" s="191" t="s">
        <v>167</v>
      </c>
      <c r="C188" s="195" t="s">
        <v>172</v>
      </c>
      <c r="D188" s="143" t="s">
        <v>579</v>
      </c>
      <c r="E188" s="166" t="s">
        <v>580</v>
      </c>
      <c r="F188" s="204">
        <v>698</v>
      </c>
      <c r="G188" s="146">
        <v>1353030</v>
      </c>
      <c r="H188" s="137">
        <v>699</v>
      </c>
      <c r="I188" s="137">
        <v>1319270</v>
      </c>
      <c r="J188" s="24">
        <v>1.0014326647564471</v>
      </c>
      <c r="K188" s="24">
        <v>0.97504859463574345</v>
      </c>
      <c r="L188" s="24">
        <v>0.3</v>
      </c>
      <c r="M188" s="24">
        <v>0.68253401624502041</v>
      </c>
      <c r="N188" s="109">
        <v>0.98253401624502046</v>
      </c>
      <c r="O188" s="144">
        <f t="shared" si="2"/>
        <v>901.47276843867189</v>
      </c>
      <c r="P188" s="137">
        <v>341.71218286435504</v>
      </c>
      <c r="Q188" s="137">
        <v>559.76058557431691</v>
      </c>
      <c r="R188" s="2" t="s">
        <v>1584</v>
      </c>
      <c r="S188" s="2">
        <v>1710451647</v>
      </c>
      <c r="T188" s="2" t="s">
        <v>1585</v>
      </c>
      <c r="U188" s="2" t="s">
        <v>1586</v>
      </c>
      <c r="V188" s="2" t="s">
        <v>1587</v>
      </c>
      <c r="W188" s="2" t="s">
        <v>1772</v>
      </c>
    </row>
    <row r="189" spans="1:23" x14ac:dyDescent="0.25">
      <c r="A189" s="143">
        <v>186</v>
      </c>
      <c r="B189" s="191" t="s">
        <v>167</v>
      </c>
      <c r="C189" s="195" t="s">
        <v>172</v>
      </c>
      <c r="D189" s="143" t="s">
        <v>581</v>
      </c>
      <c r="E189" s="166" t="s">
        <v>582</v>
      </c>
      <c r="F189" s="204">
        <v>553</v>
      </c>
      <c r="G189" s="146">
        <v>1192790</v>
      </c>
      <c r="H189" s="137">
        <v>760</v>
      </c>
      <c r="I189" s="137">
        <v>1963860</v>
      </c>
      <c r="J189" s="24">
        <v>1.3743218806509945</v>
      </c>
      <c r="K189" s="24">
        <v>1.646442374600726</v>
      </c>
      <c r="L189" s="24">
        <v>0.3</v>
      </c>
      <c r="M189" s="24">
        <v>0.7</v>
      </c>
      <c r="N189" s="109">
        <v>1</v>
      </c>
      <c r="O189" s="144">
        <f t="shared" si="2"/>
        <v>917.49776957733968</v>
      </c>
      <c r="P189" s="137">
        <v>198.51019556712768</v>
      </c>
      <c r="Q189" s="137">
        <v>718.98757401021203</v>
      </c>
      <c r="R189" s="2" t="s">
        <v>1584</v>
      </c>
      <c r="S189" s="2">
        <v>1736738080</v>
      </c>
      <c r="T189" s="2" t="s">
        <v>1585</v>
      </c>
      <c r="U189" s="2" t="s">
        <v>1586</v>
      </c>
      <c r="V189" s="2" t="s">
        <v>1587</v>
      </c>
      <c r="W189" s="2" t="s">
        <v>1773</v>
      </c>
    </row>
    <row r="190" spans="1:23" x14ac:dyDescent="0.25">
      <c r="A190" s="143">
        <v>187</v>
      </c>
      <c r="B190" s="191" t="s">
        <v>167</v>
      </c>
      <c r="C190" s="195" t="s">
        <v>172</v>
      </c>
      <c r="D190" s="143" t="s">
        <v>576</v>
      </c>
      <c r="E190" s="166" t="s">
        <v>1456</v>
      </c>
      <c r="F190" s="204">
        <v>460</v>
      </c>
      <c r="G190" s="146">
        <v>919445</v>
      </c>
      <c r="H190" s="137">
        <v>776</v>
      </c>
      <c r="I190" s="137">
        <v>1553355</v>
      </c>
      <c r="J190" s="24">
        <v>1.6869565217391305</v>
      </c>
      <c r="K190" s="24">
        <v>1.6894485260129752</v>
      </c>
      <c r="L190" s="24">
        <v>0.3</v>
      </c>
      <c r="M190" s="24">
        <v>0.7</v>
      </c>
      <c r="N190" s="109">
        <v>1</v>
      </c>
      <c r="O190" s="144">
        <f t="shared" si="2"/>
        <v>917.49776957733957</v>
      </c>
      <c r="P190" s="137">
        <v>294.23284849318435</v>
      </c>
      <c r="Q190" s="137">
        <v>623.26492108415528</v>
      </c>
      <c r="R190" s="2" t="s">
        <v>1584</v>
      </c>
      <c r="S190" s="2">
        <v>1728453297</v>
      </c>
      <c r="T190" s="2" t="s">
        <v>1585</v>
      </c>
      <c r="U190" s="2" t="s">
        <v>1586</v>
      </c>
      <c r="V190" s="2" t="s">
        <v>1587</v>
      </c>
      <c r="W190" s="2" t="s">
        <v>1774</v>
      </c>
    </row>
    <row r="191" spans="1:23" x14ac:dyDescent="0.25">
      <c r="A191" s="143">
        <v>188</v>
      </c>
      <c r="B191" s="191" t="s">
        <v>167</v>
      </c>
      <c r="C191" s="195" t="s">
        <v>172</v>
      </c>
      <c r="D191" s="143" t="s">
        <v>575</v>
      </c>
      <c r="E191" s="166" t="s">
        <v>1457</v>
      </c>
      <c r="F191" s="204">
        <v>440</v>
      </c>
      <c r="G191" s="146">
        <v>898050</v>
      </c>
      <c r="H191" s="137">
        <v>549</v>
      </c>
      <c r="I191" s="137">
        <v>1143325</v>
      </c>
      <c r="J191" s="24">
        <v>1.2477272727272728</v>
      </c>
      <c r="K191" s="24">
        <v>1.2731195367741217</v>
      </c>
      <c r="L191" s="24">
        <v>0.3</v>
      </c>
      <c r="M191" s="24">
        <v>0.7</v>
      </c>
      <c r="N191" s="109">
        <v>1</v>
      </c>
      <c r="O191" s="144">
        <f t="shared" si="2"/>
        <v>917.49776957733968</v>
      </c>
      <c r="P191" s="137">
        <v>330.76650655946014</v>
      </c>
      <c r="Q191" s="137">
        <v>586.73126301787954</v>
      </c>
      <c r="R191" s="2" t="s">
        <v>1584</v>
      </c>
      <c r="S191" s="2">
        <v>1989487795</v>
      </c>
      <c r="T191" s="2" t="s">
        <v>1585</v>
      </c>
      <c r="U191" s="2" t="s">
        <v>1586</v>
      </c>
      <c r="V191" s="2" t="s">
        <v>1587</v>
      </c>
      <c r="W191" s="2" t="s">
        <v>1775</v>
      </c>
    </row>
    <row r="192" spans="1:23" x14ac:dyDescent="0.25">
      <c r="A192" s="143">
        <v>189</v>
      </c>
      <c r="B192" s="191" t="s">
        <v>167</v>
      </c>
      <c r="C192" s="195" t="s">
        <v>172</v>
      </c>
      <c r="D192" s="143" t="s">
        <v>578</v>
      </c>
      <c r="E192" s="166" t="s">
        <v>1458</v>
      </c>
      <c r="F192" s="204">
        <v>395</v>
      </c>
      <c r="G192" s="146">
        <v>798510</v>
      </c>
      <c r="H192" s="137">
        <v>759</v>
      </c>
      <c r="I192" s="137">
        <v>1272725</v>
      </c>
      <c r="J192" s="24">
        <v>1.9215189873417722</v>
      </c>
      <c r="K192" s="24">
        <v>1.5938748418930258</v>
      </c>
      <c r="L192" s="24">
        <v>0.3</v>
      </c>
      <c r="M192" s="24">
        <v>0.7</v>
      </c>
      <c r="N192" s="109">
        <v>1</v>
      </c>
      <c r="O192" s="144">
        <f t="shared" si="2"/>
        <v>917.49776957733968</v>
      </c>
      <c r="P192" s="137">
        <v>413.81025530388138</v>
      </c>
      <c r="Q192" s="137">
        <v>503.68751427345831</v>
      </c>
      <c r="R192" s="2" t="s">
        <v>1584</v>
      </c>
      <c r="S192" s="2">
        <v>1723422367</v>
      </c>
      <c r="T192" s="2" t="s">
        <v>1585</v>
      </c>
      <c r="U192" s="2" t="s">
        <v>1586</v>
      </c>
      <c r="V192" s="2" t="s">
        <v>1587</v>
      </c>
      <c r="W192" s="2" t="s">
        <v>1776</v>
      </c>
    </row>
    <row r="193" spans="1:23" x14ac:dyDescent="0.25">
      <c r="A193" s="143">
        <v>190</v>
      </c>
      <c r="B193" s="191" t="s">
        <v>168</v>
      </c>
      <c r="C193" s="195" t="s">
        <v>172</v>
      </c>
      <c r="D193" s="143" t="s">
        <v>521</v>
      </c>
      <c r="E193" s="166" t="s">
        <v>522</v>
      </c>
      <c r="F193" s="204">
        <v>366</v>
      </c>
      <c r="G193" s="146">
        <v>821910</v>
      </c>
      <c r="H193" s="137">
        <v>526</v>
      </c>
      <c r="I193" s="137">
        <v>881190</v>
      </c>
      <c r="J193" s="24">
        <v>1.4371584699453552</v>
      </c>
      <c r="K193" s="24">
        <v>1.0721246851845092</v>
      </c>
      <c r="L193" s="24">
        <v>0.3</v>
      </c>
      <c r="M193" s="24">
        <v>0.7</v>
      </c>
      <c r="N193" s="109">
        <v>1</v>
      </c>
      <c r="O193" s="144">
        <f t="shared" si="2"/>
        <v>917.4977695773398</v>
      </c>
      <c r="P193" s="137">
        <v>330.78322090774287</v>
      </c>
      <c r="Q193" s="137">
        <v>586.71454866959687</v>
      </c>
      <c r="R193" s="2" t="s">
        <v>1584</v>
      </c>
      <c r="S193" s="2">
        <v>1918867166</v>
      </c>
      <c r="T193" s="2" t="s">
        <v>1585</v>
      </c>
      <c r="U193" s="2" t="s">
        <v>1586</v>
      </c>
      <c r="V193" s="2" t="s">
        <v>1587</v>
      </c>
      <c r="W193" s="2" t="s">
        <v>1777</v>
      </c>
    </row>
    <row r="194" spans="1:23" x14ac:dyDescent="0.25">
      <c r="A194" s="143">
        <v>191</v>
      </c>
      <c r="B194" s="191" t="s">
        <v>168</v>
      </c>
      <c r="C194" s="195" t="s">
        <v>172</v>
      </c>
      <c r="D194" s="143" t="s">
        <v>523</v>
      </c>
      <c r="E194" s="166" t="s">
        <v>1459</v>
      </c>
      <c r="F194" s="204">
        <v>481</v>
      </c>
      <c r="G194" s="146">
        <v>1043260</v>
      </c>
      <c r="H194" s="137">
        <v>544</v>
      </c>
      <c r="I194" s="137">
        <v>1814470</v>
      </c>
      <c r="J194" s="24">
        <v>1.130977130977131</v>
      </c>
      <c r="K194" s="24">
        <v>1.739230872457489</v>
      </c>
      <c r="L194" s="24">
        <v>0.3</v>
      </c>
      <c r="M194" s="24">
        <v>0.7</v>
      </c>
      <c r="N194" s="109">
        <v>1</v>
      </c>
      <c r="O194" s="144">
        <f t="shared" si="2"/>
        <v>917.49776957733968</v>
      </c>
      <c r="P194" s="137">
        <v>159.38597222292154</v>
      </c>
      <c r="Q194" s="137">
        <v>758.11179735441817</v>
      </c>
      <c r="R194" s="2" t="s">
        <v>1584</v>
      </c>
      <c r="S194" s="2">
        <v>1999121222</v>
      </c>
      <c r="T194" s="2" t="s">
        <v>1585</v>
      </c>
      <c r="U194" s="2" t="s">
        <v>1586</v>
      </c>
      <c r="V194" s="2" t="s">
        <v>1587</v>
      </c>
      <c r="W194" s="2" t="s">
        <v>1778</v>
      </c>
    </row>
    <row r="195" spans="1:23" x14ac:dyDescent="0.25">
      <c r="A195" s="143">
        <v>192</v>
      </c>
      <c r="B195" s="191" t="s">
        <v>168</v>
      </c>
      <c r="C195" s="195" t="s">
        <v>172</v>
      </c>
      <c r="D195" s="143" t="s">
        <v>520</v>
      </c>
      <c r="E195" s="166" t="s">
        <v>1132</v>
      </c>
      <c r="F195" s="204">
        <v>585</v>
      </c>
      <c r="G195" s="146">
        <v>1241340</v>
      </c>
      <c r="H195" s="137">
        <v>544</v>
      </c>
      <c r="I195" s="137">
        <v>1428595</v>
      </c>
      <c r="J195" s="24">
        <v>0.92991452991452994</v>
      </c>
      <c r="K195" s="24">
        <v>1.1508490824431663</v>
      </c>
      <c r="L195" s="24">
        <v>0.27897435897435896</v>
      </c>
      <c r="M195" s="24">
        <v>0.7</v>
      </c>
      <c r="N195" s="109">
        <v>0.97897435897435892</v>
      </c>
      <c r="O195" s="144">
        <f t="shared" si="2"/>
        <v>898.20679083238019</v>
      </c>
      <c r="P195" s="137">
        <v>219.94819484451415</v>
      </c>
      <c r="Q195" s="137">
        <v>678.2585959878661</v>
      </c>
      <c r="R195" s="2" t="s">
        <v>1584</v>
      </c>
      <c r="S195" s="2">
        <v>1876026807</v>
      </c>
      <c r="T195" s="2" t="s">
        <v>1585</v>
      </c>
      <c r="U195" s="2" t="s">
        <v>1586</v>
      </c>
      <c r="V195" s="2" t="s">
        <v>1587</v>
      </c>
      <c r="W195" s="2" t="s">
        <v>1779</v>
      </c>
    </row>
    <row r="196" spans="1:23" x14ac:dyDescent="0.25">
      <c r="A196" s="143">
        <v>193</v>
      </c>
      <c r="B196" s="191" t="s">
        <v>168</v>
      </c>
      <c r="C196" s="195" t="s">
        <v>172</v>
      </c>
      <c r="D196" s="143" t="s">
        <v>517</v>
      </c>
      <c r="E196" s="166" t="s">
        <v>1460</v>
      </c>
      <c r="F196" s="204">
        <v>308</v>
      </c>
      <c r="G196" s="146">
        <v>683030</v>
      </c>
      <c r="H196" s="137">
        <v>353</v>
      </c>
      <c r="I196" s="137">
        <v>707705</v>
      </c>
      <c r="J196" s="24">
        <v>1.1461038961038961</v>
      </c>
      <c r="K196" s="24">
        <v>1.0361257924249301</v>
      </c>
      <c r="L196" s="24">
        <v>0.3</v>
      </c>
      <c r="M196" s="24">
        <v>0.7</v>
      </c>
      <c r="N196" s="109">
        <v>1</v>
      </c>
      <c r="O196" s="144">
        <f t="shared" si="2"/>
        <v>917.49776957733968</v>
      </c>
      <c r="P196" s="137">
        <v>282.28057857288286</v>
      </c>
      <c r="Q196" s="137">
        <v>635.21719100445682</v>
      </c>
      <c r="R196" s="2" t="s">
        <v>1584</v>
      </c>
      <c r="S196" s="2">
        <v>1866340016</v>
      </c>
      <c r="T196" s="2" t="s">
        <v>1585</v>
      </c>
      <c r="U196" s="2" t="s">
        <v>1586</v>
      </c>
      <c r="V196" s="2" t="s">
        <v>1587</v>
      </c>
      <c r="W196" s="2" t="s">
        <v>1780</v>
      </c>
    </row>
    <row r="197" spans="1:23" x14ac:dyDescent="0.25">
      <c r="A197" s="143">
        <v>194</v>
      </c>
      <c r="B197" s="191" t="s">
        <v>1304</v>
      </c>
      <c r="C197" s="195" t="s">
        <v>172</v>
      </c>
      <c r="D197" s="143" t="s">
        <v>255</v>
      </c>
      <c r="E197" s="166" t="s">
        <v>1087</v>
      </c>
      <c r="F197" s="204">
        <v>770</v>
      </c>
      <c r="G197" s="146">
        <v>1358020</v>
      </c>
      <c r="H197" s="137">
        <v>1176</v>
      </c>
      <c r="I197" s="137">
        <v>1803560</v>
      </c>
      <c r="J197" s="24">
        <v>1.5272727272727273</v>
      </c>
      <c r="K197" s="24">
        <v>1.3280805879147584</v>
      </c>
      <c r="L197" s="24">
        <v>0.3</v>
      </c>
      <c r="M197" s="24">
        <v>0.7</v>
      </c>
      <c r="N197" s="109">
        <v>1</v>
      </c>
      <c r="O197" s="144">
        <f t="shared" ref="O197:O260" si="3">SUM(P197:Q197)</f>
        <v>917.49776957733957</v>
      </c>
      <c r="P197" s="137">
        <v>330.59343772180017</v>
      </c>
      <c r="Q197" s="137">
        <v>586.90433185553945</v>
      </c>
      <c r="R197" s="2" t="s">
        <v>1584</v>
      </c>
      <c r="S197" s="2">
        <v>1745044905</v>
      </c>
      <c r="T197" s="2" t="s">
        <v>1585</v>
      </c>
      <c r="U197" s="2" t="s">
        <v>1586</v>
      </c>
      <c r="V197" s="2" t="s">
        <v>1587</v>
      </c>
      <c r="W197" s="2" t="s">
        <v>1781</v>
      </c>
    </row>
    <row r="198" spans="1:23" x14ac:dyDescent="0.25">
      <c r="A198" s="143">
        <v>195</v>
      </c>
      <c r="B198" s="191" t="s">
        <v>1304</v>
      </c>
      <c r="C198" s="195" t="s">
        <v>172</v>
      </c>
      <c r="D198" s="143" t="s">
        <v>257</v>
      </c>
      <c r="E198" s="166" t="s">
        <v>1461</v>
      </c>
      <c r="F198" s="204">
        <v>553</v>
      </c>
      <c r="G198" s="146">
        <v>1023700</v>
      </c>
      <c r="H198" s="137">
        <v>893</v>
      </c>
      <c r="I198" s="137">
        <v>1253975</v>
      </c>
      <c r="J198" s="24">
        <v>1.6148282097649187</v>
      </c>
      <c r="K198" s="24">
        <v>1.224943831200547</v>
      </c>
      <c r="L198" s="24">
        <v>0.3</v>
      </c>
      <c r="M198" s="24">
        <v>0.7</v>
      </c>
      <c r="N198" s="109">
        <v>1</v>
      </c>
      <c r="O198" s="144">
        <f t="shared" si="3"/>
        <v>917.49776957733957</v>
      </c>
      <c r="P198" s="137">
        <v>389.95172750812674</v>
      </c>
      <c r="Q198" s="137">
        <v>527.54604206921283</v>
      </c>
      <c r="R198" s="2" t="s">
        <v>1584</v>
      </c>
      <c r="S198" s="2">
        <v>1712621942</v>
      </c>
      <c r="T198" s="2" t="s">
        <v>1585</v>
      </c>
      <c r="U198" s="2" t="s">
        <v>1586</v>
      </c>
      <c r="V198" s="2" t="s">
        <v>1587</v>
      </c>
      <c r="W198" s="2" t="s">
        <v>1782</v>
      </c>
    </row>
    <row r="199" spans="1:23" x14ac:dyDescent="0.25">
      <c r="A199" s="143">
        <v>196</v>
      </c>
      <c r="B199" s="191" t="s">
        <v>1304</v>
      </c>
      <c r="C199" s="195" t="s">
        <v>172</v>
      </c>
      <c r="D199" s="143" t="s">
        <v>256</v>
      </c>
      <c r="E199" s="166" t="s">
        <v>1462</v>
      </c>
      <c r="F199" s="204">
        <v>543</v>
      </c>
      <c r="G199" s="146">
        <v>982705</v>
      </c>
      <c r="H199" s="137">
        <v>763</v>
      </c>
      <c r="I199" s="137">
        <v>1163890</v>
      </c>
      <c r="J199" s="24">
        <v>1.4051565377532229</v>
      </c>
      <c r="K199" s="24">
        <v>1.1843737439007638</v>
      </c>
      <c r="L199" s="24">
        <v>0.3</v>
      </c>
      <c r="M199" s="24">
        <v>0.7</v>
      </c>
      <c r="N199" s="109">
        <v>1</v>
      </c>
      <c r="O199" s="144">
        <f t="shared" si="3"/>
        <v>917.4977695773398</v>
      </c>
      <c r="P199" s="137">
        <v>385.13177419985624</v>
      </c>
      <c r="Q199" s="137">
        <v>532.3659953774835</v>
      </c>
      <c r="R199" s="2" t="s">
        <v>1584</v>
      </c>
      <c r="S199" s="2">
        <v>1614809306</v>
      </c>
      <c r="T199" s="2" t="s">
        <v>1585</v>
      </c>
      <c r="U199" s="2" t="s">
        <v>1586</v>
      </c>
      <c r="V199" s="2" t="s">
        <v>1587</v>
      </c>
      <c r="W199" s="2" t="s">
        <v>1783</v>
      </c>
    </row>
    <row r="200" spans="1:23" x14ac:dyDescent="0.25">
      <c r="A200" s="143">
        <v>197</v>
      </c>
      <c r="B200" s="191" t="s">
        <v>2</v>
      </c>
      <c r="C200" s="195" t="s">
        <v>172</v>
      </c>
      <c r="D200" s="143" t="s">
        <v>196</v>
      </c>
      <c r="E200" s="166" t="s">
        <v>1463</v>
      </c>
      <c r="F200" s="204">
        <v>1556</v>
      </c>
      <c r="G200" s="146">
        <v>3275345</v>
      </c>
      <c r="H200" s="137">
        <v>2431</v>
      </c>
      <c r="I200" s="137">
        <v>3657680</v>
      </c>
      <c r="J200" s="24">
        <v>1.5623393316195373</v>
      </c>
      <c r="K200" s="24">
        <v>1.1167312145743427</v>
      </c>
      <c r="L200" s="24">
        <v>0.3</v>
      </c>
      <c r="M200" s="24">
        <v>0.7</v>
      </c>
      <c r="N200" s="109">
        <v>1</v>
      </c>
      <c r="O200" s="144">
        <f t="shared" si="3"/>
        <v>917.49776957733968</v>
      </c>
      <c r="P200" s="137">
        <v>327.82575723127638</v>
      </c>
      <c r="Q200" s="137">
        <v>589.6720123460633</v>
      </c>
      <c r="R200" s="2" t="s">
        <v>1584</v>
      </c>
      <c r="S200" s="2">
        <v>1921212220</v>
      </c>
      <c r="T200" s="2" t="s">
        <v>1585</v>
      </c>
      <c r="U200" s="2" t="s">
        <v>1586</v>
      </c>
      <c r="V200" s="2" t="s">
        <v>1587</v>
      </c>
      <c r="W200" s="2" t="s">
        <v>1784</v>
      </c>
    </row>
    <row r="201" spans="1:23" x14ac:dyDescent="0.25">
      <c r="A201" s="143">
        <v>198</v>
      </c>
      <c r="B201" s="191" t="s">
        <v>2</v>
      </c>
      <c r="C201" s="195" t="s">
        <v>172</v>
      </c>
      <c r="D201" s="143" t="s">
        <v>199</v>
      </c>
      <c r="E201" s="166" t="s">
        <v>1464</v>
      </c>
      <c r="F201" s="204">
        <v>378</v>
      </c>
      <c r="G201" s="146">
        <v>806625</v>
      </c>
      <c r="H201" s="137">
        <v>587</v>
      </c>
      <c r="I201" s="137">
        <v>858050</v>
      </c>
      <c r="J201" s="24">
        <v>1.552910052910053</v>
      </c>
      <c r="K201" s="24">
        <v>1.063753293041996</v>
      </c>
      <c r="L201" s="24">
        <v>0.3</v>
      </c>
      <c r="M201" s="24">
        <v>0.7</v>
      </c>
      <c r="N201" s="109">
        <v>1</v>
      </c>
      <c r="O201" s="144">
        <f t="shared" si="3"/>
        <v>917.49776957733968</v>
      </c>
      <c r="P201" s="137">
        <v>392.12262161158196</v>
      </c>
      <c r="Q201" s="137">
        <v>525.37514796575772</v>
      </c>
      <c r="R201" s="2" t="s">
        <v>1584</v>
      </c>
      <c r="S201" s="2">
        <v>1753692918</v>
      </c>
      <c r="T201" s="2" t="s">
        <v>1585</v>
      </c>
      <c r="U201" s="2" t="s">
        <v>1586</v>
      </c>
      <c r="V201" s="2" t="s">
        <v>1587</v>
      </c>
      <c r="W201" s="2" t="s">
        <v>1785</v>
      </c>
    </row>
    <row r="202" spans="1:23" x14ac:dyDescent="0.25">
      <c r="A202" s="143">
        <v>199</v>
      </c>
      <c r="B202" s="191" t="s">
        <v>2</v>
      </c>
      <c r="C202" s="195" t="s">
        <v>172</v>
      </c>
      <c r="D202" s="143" t="s">
        <v>197</v>
      </c>
      <c r="E202" s="166" t="s">
        <v>1465</v>
      </c>
      <c r="F202" s="204">
        <v>1977</v>
      </c>
      <c r="G202" s="146">
        <v>4030080</v>
      </c>
      <c r="H202" s="137">
        <v>2204</v>
      </c>
      <c r="I202" s="137">
        <v>3270750</v>
      </c>
      <c r="J202" s="24">
        <v>1.114820435002529</v>
      </c>
      <c r="K202" s="24">
        <v>0.81158438542162936</v>
      </c>
      <c r="L202" s="24">
        <v>0.3</v>
      </c>
      <c r="M202" s="24">
        <v>0.56810906979514053</v>
      </c>
      <c r="N202" s="109">
        <v>0.86810906979514058</v>
      </c>
      <c r="O202" s="144">
        <f t="shared" si="3"/>
        <v>796.48813528690062</v>
      </c>
      <c r="P202" s="137">
        <v>386.40750191990492</v>
      </c>
      <c r="Q202" s="137">
        <v>410.08063336699576</v>
      </c>
      <c r="R202" s="2" t="s">
        <v>1584</v>
      </c>
      <c r="S202" s="2">
        <v>1716392959</v>
      </c>
      <c r="T202" s="2" t="s">
        <v>1585</v>
      </c>
      <c r="U202" s="2" t="s">
        <v>1586</v>
      </c>
      <c r="V202" s="2" t="s">
        <v>1587</v>
      </c>
      <c r="W202" s="2" t="s">
        <v>1786</v>
      </c>
    </row>
    <row r="203" spans="1:23" x14ac:dyDescent="0.25">
      <c r="A203" s="143">
        <v>200</v>
      </c>
      <c r="B203" s="191" t="s">
        <v>2</v>
      </c>
      <c r="C203" s="195" t="s">
        <v>172</v>
      </c>
      <c r="D203" s="143" t="s">
        <v>200</v>
      </c>
      <c r="E203" s="166" t="s">
        <v>1466</v>
      </c>
      <c r="F203" s="204">
        <v>157</v>
      </c>
      <c r="G203" s="146">
        <v>360300</v>
      </c>
      <c r="H203" s="137">
        <v>463</v>
      </c>
      <c r="I203" s="137">
        <v>588270</v>
      </c>
      <c r="J203" s="24">
        <v>2.9490445859872612</v>
      </c>
      <c r="K203" s="24">
        <v>1.6327227310574521</v>
      </c>
      <c r="L203" s="24">
        <v>0.3</v>
      </c>
      <c r="M203" s="24">
        <v>0.7</v>
      </c>
      <c r="N203" s="109">
        <v>1</v>
      </c>
      <c r="O203" s="144">
        <f t="shared" si="3"/>
        <v>917.49776957733957</v>
      </c>
      <c r="P203" s="137">
        <v>485.9031061258928</v>
      </c>
      <c r="Q203" s="137">
        <v>431.59466345144682</v>
      </c>
      <c r="R203" s="2" t="s">
        <v>1584</v>
      </c>
      <c r="S203" s="2">
        <v>1609547073</v>
      </c>
      <c r="T203" s="2" t="s">
        <v>1585</v>
      </c>
      <c r="U203" s="2" t="s">
        <v>1586</v>
      </c>
      <c r="V203" s="2" t="s">
        <v>1587</v>
      </c>
      <c r="W203" s="2" t="s">
        <v>1787</v>
      </c>
    </row>
    <row r="204" spans="1:23" x14ac:dyDescent="0.25">
      <c r="A204" s="143">
        <v>201</v>
      </c>
      <c r="B204" s="191" t="s">
        <v>12</v>
      </c>
      <c r="C204" s="195" t="s">
        <v>172</v>
      </c>
      <c r="D204" s="143" t="s">
        <v>252</v>
      </c>
      <c r="E204" s="166" t="s">
        <v>1086</v>
      </c>
      <c r="F204" s="204">
        <v>555</v>
      </c>
      <c r="G204" s="146">
        <v>1145545</v>
      </c>
      <c r="H204" s="137">
        <v>652</v>
      </c>
      <c r="I204" s="137">
        <v>1083210</v>
      </c>
      <c r="J204" s="24">
        <v>1.1747747747747748</v>
      </c>
      <c r="K204" s="24">
        <v>0.94558485262473324</v>
      </c>
      <c r="L204" s="24">
        <v>0.3</v>
      </c>
      <c r="M204" s="24">
        <v>0.6619093968373132</v>
      </c>
      <c r="N204" s="109">
        <v>0.96190939683731314</v>
      </c>
      <c r="O204" s="144">
        <f t="shared" si="3"/>
        <v>882.54972613371888</v>
      </c>
      <c r="P204" s="137">
        <v>296.80226187508697</v>
      </c>
      <c r="Q204" s="137">
        <v>585.74746425863191</v>
      </c>
      <c r="R204" s="2" t="s">
        <v>1584</v>
      </c>
      <c r="S204" s="2">
        <v>1790944995</v>
      </c>
      <c r="T204" s="2" t="s">
        <v>1585</v>
      </c>
      <c r="U204" s="2" t="s">
        <v>1586</v>
      </c>
      <c r="V204" s="2" t="s">
        <v>1587</v>
      </c>
      <c r="W204" s="2" t="s">
        <v>1788</v>
      </c>
    </row>
    <row r="205" spans="1:23" x14ac:dyDescent="0.25">
      <c r="A205" s="143">
        <v>202</v>
      </c>
      <c r="B205" s="191" t="s">
        <v>12</v>
      </c>
      <c r="C205" s="195" t="s">
        <v>172</v>
      </c>
      <c r="D205" s="143" t="s">
        <v>253</v>
      </c>
      <c r="E205" s="166" t="s">
        <v>1467</v>
      </c>
      <c r="F205" s="204">
        <v>612</v>
      </c>
      <c r="G205" s="146">
        <v>1258465</v>
      </c>
      <c r="H205" s="137">
        <v>693</v>
      </c>
      <c r="I205" s="137">
        <v>1204755</v>
      </c>
      <c r="J205" s="24">
        <v>1.1323529411764706</v>
      </c>
      <c r="K205" s="24">
        <v>0.95732102203875358</v>
      </c>
      <c r="L205" s="24">
        <v>0.3</v>
      </c>
      <c r="M205" s="24">
        <v>0.67012471542712748</v>
      </c>
      <c r="N205" s="109">
        <v>0.97012471542712753</v>
      </c>
      <c r="O205" s="144">
        <f t="shared" si="3"/>
        <v>890.08726261624088</v>
      </c>
      <c r="P205" s="137">
        <v>256.96220003663194</v>
      </c>
      <c r="Q205" s="137">
        <v>633.12506257960899</v>
      </c>
      <c r="R205" s="2" t="s">
        <v>1584</v>
      </c>
      <c r="S205" s="2">
        <v>1721134272</v>
      </c>
      <c r="T205" s="2" t="s">
        <v>1585</v>
      </c>
      <c r="U205" s="2" t="s">
        <v>1586</v>
      </c>
      <c r="V205" s="2" t="s">
        <v>1587</v>
      </c>
      <c r="W205" s="2" t="s">
        <v>1789</v>
      </c>
    </row>
    <row r="206" spans="1:23" x14ac:dyDescent="0.25">
      <c r="A206" s="143">
        <v>203</v>
      </c>
      <c r="B206" s="191" t="s">
        <v>12</v>
      </c>
      <c r="C206" s="195" t="s">
        <v>172</v>
      </c>
      <c r="D206" s="143" t="s">
        <v>251</v>
      </c>
      <c r="E206" s="166" t="s">
        <v>1468</v>
      </c>
      <c r="F206" s="204">
        <v>610</v>
      </c>
      <c r="G206" s="146">
        <v>1238105</v>
      </c>
      <c r="H206" s="137">
        <v>681</v>
      </c>
      <c r="I206" s="137">
        <v>1219595</v>
      </c>
      <c r="J206" s="24">
        <v>1.1163934426229509</v>
      </c>
      <c r="K206" s="24">
        <v>0.98504973326171852</v>
      </c>
      <c r="L206" s="24">
        <v>0.3</v>
      </c>
      <c r="M206" s="24">
        <v>0.68953481328320287</v>
      </c>
      <c r="N206" s="109">
        <v>0.98953481328320292</v>
      </c>
      <c r="O206" s="144">
        <f t="shared" si="3"/>
        <v>907.89598410646795</v>
      </c>
      <c r="P206" s="137">
        <v>220.389778142924</v>
      </c>
      <c r="Q206" s="137">
        <v>687.50620596354395</v>
      </c>
      <c r="R206" s="2" t="s">
        <v>1584</v>
      </c>
      <c r="S206" s="2">
        <v>1723228483</v>
      </c>
      <c r="T206" s="2" t="s">
        <v>1585</v>
      </c>
      <c r="U206" s="2" t="s">
        <v>1586</v>
      </c>
      <c r="V206" s="2" t="s">
        <v>1587</v>
      </c>
      <c r="W206" s="2" t="s">
        <v>1790</v>
      </c>
    </row>
    <row r="207" spans="1:23" x14ac:dyDescent="0.25">
      <c r="A207" s="143">
        <v>204</v>
      </c>
      <c r="B207" s="191" t="s">
        <v>12</v>
      </c>
      <c r="C207" s="195" t="s">
        <v>172</v>
      </c>
      <c r="D207" s="143" t="s">
        <v>254</v>
      </c>
      <c r="E207" s="166" t="s">
        <v>1469</v>
      </c>
      <c r="F207" s="204">
        <v>693</v>
      </c>
      <c r="G207" s="146">
        <v>1308525</v>
      </c>
      <c r="H207" s="137">
        <v>631</v>
      </c>
      <c r="I207" s="137">
        <v>1110125</v>
      </c>
      <c r="J207" s="24">
        <v>0.91053391053391053</v>
      </c>
      <c r="K207" s="24">
        <v>0.84837889990638315</v>
      </c>
      <c r="L207" s="24">
        <v>0.27316017316017316</v>
      </c>
      <c r="M207" s="24">
        <v>0.59386522993446822</v>
      </c>
      <c r="N207" s="109">
        <v>0.86702540309464138</v>
      </c>
      <c r="O207" s="144">
        <f t="shared" si="3"/>
        <v>795.49387350622737</v>
      </c>
      <c r="P207" s="137">
        <v>223.9543444656392</v>
      </c>
      <c r="Q207" s="137">
        <v>571.53952904058815</v>
      </c>
      <c r="R207" s="2" t="s">
        <v>1584</v>
      </c>
      <c r="S207" s="2">
        <v>1303081257</v>
      </c>
      <c r="T207" s="2" t="s">
        <v>1585</v>
      </c>
      <c r="U207" s="2" t="s">
        <v>1586</v>
      </c>
      <c r="V207" s="2" t="s">
        <v>1587</v>
      </c>
      <c r="W207" s="2" t="s">
        <v>1791</v>
      </c>
    </row>
    <row r="208" spans="1:23" x14ac:dyDescent="0.25">
      <c r="A208" s="143">
        <v>205</v>
      </c>
      <c r="B208" s="191" t="s">
        <v>12</v>
      </c>
      <c r="C208" s="195" t="s">
        <v>172</v>
      </c>
      <c r="D208" s="143" t="s">
        <v>1114</v>
      </c>
      <c r="E208" s="166" t="s">
        <v>1470</v>
      </c>
      <c r="F208" s="204">
        <v>192</v>
      </c>
      <c r="G208" s="146">
        <v>413015</v>
      </c>
      <c r="H208" s="137">
        <v>300</v>
      </c>
      <c r="I208" s="137">
        <v>418410</v>
      </c>
      <c r="J208" s="24">
        <v>1.5625</v>
      </c>
      <c r="K208" s="24">
        <v>1.01306247957096</v>
      </c>
      <c r="L208" s="24">
        <v>0.3</v>
      </c>
      <c r="M208" s="24">
        <v>0.7</v>
      </c>
      <c r="N208" s="109">
        <v>1</v>
      </c>
      <c r="O208" s="144">
        <f t="shared" si="3"/>
        <v>917.4977695773398</v>
      </c>
      <c r="P208" s="137">
        <v>460.67432080828894</v>
      </c>
      <c r="Q208" s="137">
        <v>456.8234487690508</v>
      </c>
      <c r="R208" s="2" t="s">
        <v>1584</v>
      </c>
      <c r="S208" s="2">
        <v>1749978774</v>
      </c>
      <c r="T208" s="2" t="s">
        <v>1585</v>
      </c>
      <c r="U208" s="2" t="s">
        <v>1586</v>
      </c>
      <c r="V208" s="2" t="s">
        <v>1587</v>
      </c>
      <c r="W208" s="2" t="s">
        <v>1792</v>
      </c>
    </row>
    <row r="209" spans="1:23" x14ac:dyDescent="0.25">
      <c r="A209" s="143">
        <v>206</v>
      </c>
      <c r="B209" s="191" t="s">
        <v>12</v>
      </c>
      <c r="C209" s="195" t="s">
        <v>172</v>
      </c>
      <c r="D209" s="143" t="s">
        <v>1471</v>
      </c>
      <c r="E209" s="166" t="s">
        <v>1472</v>
      </c>
      <c r="F209" s="204">
        <v>343</v>
      </c>
      <c r="G209" s="146">
        <v>722460</v>
      </c>
      <c r="H209" s="137">
        <v>550</v>
      </c>
      <c r="I209" s="137">
        <v>718360</v>
      </c>
      <c r="J209" s="24">
        <v>1.6034985422740524</v>
      </c>
      <c r="K209" s="24">
        <v>0.99432494532569282</v>
      </c>
      <c r="L209" s="24">
        <v>0.3</v>
      </c>
      <c r="M209" s="24">
        <v>0.69602746172798491</v>
      </c>
      <c r="N209" s="109">
        <v>0.99602746172798495</v>
      </c>
      <c r="O209" s="144">
        <f t="shared" si="3"/>
        <v>913.8529745732053</v>
      </c>
      <c r="P209" s="137">
        <v>358.66610329349186</v>
      </c>
      <c r="Q209" s="137">
        <v>555.18687127971339</v>
      </c>
      <c r="R209" s="2" t="s">
        <v>1584</v>
      </c>
      <c r="S209" s="2">
        <v>1716048346</v>
      </c>
      <c r="T209" s="2" t="s">
        <v>1585</v>
      </c>
      <c r="U209" s="2" t="s">
        <v>1586</v>
      </c>
      <c r="V209" s="2" t="s">
        <v>1587</v>
      </c>
      <c r="W209" s="2" t="s">
        <v>1793</v>
      </c>
    </row>
    <row r="210" spans="1:23" x14ac:dyDescent="0.25">
      <c r="A210" s="143">
        <v>207</v>
      </c>
      <c r="B210" s="191" t="s">
        <v>165</v>
      </c>
      <c r="C210" s="195" t="s">
        <v>172</v>
      </c>
      <c r="D210" s="143" t="s">
        <v>606</v>
      </c>
      <c r="E210" s="166" t="s">
        <v>1473</v>
      </c>
      <c r="F210" s="204">
        <v>382</v>
      </c>
      <c r="G210" s="146">
        <v>906375</v>
      </c>
      <c r="H210" s="137">
        <v>713</v>
      </c>
      <c r="I210" s="137">
        <v>2429075</v>
      </c>
      <c r="J210" s="24">
        <v>1.8664921465968587</v>
      </c>
      <c r="K210" s="24">
        <v>2.6799889670390291</v>
      </c>
      <c r="L210" s="24">
        <v>0.3</v>
      </c>
      <c r="M210" s="24">
        <v>0.7</v>
      </c>
      <c r="N210" s="109">
        <v>1</v>
      </c>
      <c r="O210" s="144">
        <f t="shared" si="3"/>
        <v>917.4977695773398</v>
      </c>
      <c r="P210" s="137">
        <v>177.76961920184723</v>
      </c>
      <c r="Q210" s="137">
        <v>739.72815037549253</v>
      </c>
      <c r="R210" s="2" t="s">
        <v>1584</v>
      </c>
      <c r="S210" s="2">
        <v>1914845930</v>
      </c>
      <c r="T210" s="2" t="s">
        <v>1585</v>
      </c>
      <c r="U210" s="2" t="s">
        <v>1586</v>
      </c>
      <c r="V210" s="2" t="s">
        <v>1587</v>
      </c>
      <c r="W210" s="2" t="s">
        <v>1794</v>
      </c>
    </row>
    <row r="211" spans="1:23" x14ac:dyDescent="0.25">
      <c r="A211" s="143">
        <v>208</v>
      </c>
      <c r="B211" s="191" t="s">
        <v>165</v>
      </c>
      <c r="C211" s="195" t="s">
        <v>172</v>
      </c>
      <c r="D211" s="143" t="s">
        <v>610</v>
      </c>
      <c r="E211" s="166" t="s">
        <v>611</v>
      </c>
      <c r="F211" s="204">
        <v>128</v>
      </c>
      <c r="G211" s="146">
        <v>299365</v>
      </c>
      <c r="H211" s="137">
        <v>439</v>
      </c>
      <c r="I211" s="137">
        <v>843060</v>
      </c>
      <c r="J211" s="24">
        <v>3.4296875</v>
      </c>
      <c r="K211" s="24">
        <v>2.8161608738496486</v>
      </c>
      <c r="L211" s="24">
        <v>0.3</v>
      </c>
      <c r="M211" s="24">
        <v>0.7</v>
      </c>
      <c r="N211" s="109">
        <v>1</v>
      </c>
      <c r="O211" s="144">
        <f t="shared" si="3"/>
        <v>917.49776957733968</v>
      </c>
      <c r="P211" s="137">
        <v>273.89507854254612</v>
      </c>
      <c r="Q211" s="137">
        <v>643.60269103479357</v>
      </c>
      <c r="R211" s="2" t="s">
        <v>1584</v>
      </c>
      <c r="S211" s="2">
        <v>1759569588</v>
      </c>
      <c r="T211" s="2" t="s">
        <v>1585</v>
      </c>
      <c r="U211" s="2" t="s">
        <v>1586</v>
      </c>
      <c r="V211" s="2" t="s">
        <v>1587</v>
      </c>
      <c r="W211" s="2" t="s">
        <v>1795</v>
      </c>
    </row>
    <row r="212" spans="1:23" x14ac:dyDescent="0.25">
      <c r="A212" s="143">
        <v>209</v>
      </c>
      <c r="B212" s="191" t="s">
        <v>165</v>
      </c>
      <c r="C212" s="195" t="s">
        <v>172</v>
      </c>
      <c r="D212" s="143" t="s">
        <v>608</v>
      </c>
      <c r="E212" s="166" t="s">
        <v>609</v>
      </c>
      <c r="F212" s="204">
        <v>290</v>
      </c>
      <c r="G212" s="146">
        <v>689560</v>
      </c>
      <c r="H212" s="137">
        <v>637</v>
      </c>
      <c r="I212" s="137">
        <v>1551910</v>
      </c>
      <c r="J212" s="24">
        <v>2.1965517241379309</v>
      </c>
      <c r="K212" s="24">
        <v>2.2505800800510469</v>
      </c>
      <c r="L212" s="24">
        <v>0.3</v>
      </c>
      <c r="M212" s="24">
        <v>0.7</v>
      </c>
      <c r="N212" s="109">
        <v>1</v>
      </c>
      <c r="O212" s="144">
        <f t="shared" si="3"/>
        <v>917.4977695773398</v>
      </c>
      <c r="P212" s="137">
        <v>234.80017136889199</v>
      </c>
      <c r="Q212" s="137">
        <v>682.69759820844774</v>
      </c>
      <c r="R212" s="2" t="s">
        <v>1584</v>
      </c>
      <c r="S212" s="2">
        <v>1928711240</v>
      </c>
      <c r="T212" s="2" t="s">
        <v>1585</v>
      </c>
      <c r="U212" s="2" t="s">
        <v>1586</v>
      </c>
      <c r="V212" s="2" t="s">
        <v>1587</v>
      </c>
      <c r="W212" s="2" t="s">
        <v>1796</v>
      </c>
    </row>
    <row r="213" spans="1:23" x14ac:dyDescent="0.25">
      <c r="A213" s="143">
        <v>210</v>
      </c>
      <c r="B213" s="191" t="s">
        <v>165</v>
      </c>
      <c r="C213" s="195" t="s">
        <v>172</v>
      </c>
      <c r="D213" s="143" t="s">
        <v>604</v>
      </c>
      <c r="E213" s="166" t="s">
        <v>1136</v>
      </c>
      <c r="F213" s="204">
        <v>449</v>
      </c>
      <c r="G213" s="146">
        <v>1069485</v>
      </c>
      <c r="H213" s="137">
        <v>978</v>
      </c>
      <c r="I213" s="137">
        <v>2318140</v>
      </c>
      <c r="J213" s="24">
        <v>2.1781737193763919</v>
      </c>
      <c r="K213" s="24">
        <v>2.1675292313590186</v>
      </c>
      <c r="L213" s="24">
        <v>0.3</v>
      </c>
      <c r="M213" s="24">
        <v>0.7</v>
      </c>
      <c r="N213" s="109">
        <v>1</v>
      </c>
      <c r="O213" s="144">
        <f t="shared" si="3"/>
        <v>917.49776957733968</v>
      </c>
      <c r="P213" s="137">
        <v>178.69345284450597</v>
      </c>
      <c r="Q213" s="137">
        <v>738.80431673283374</v>
      </c>
      <c r="R213" s="2" t="s">
        <v>1584</v>
      </c>
      <c r="S213" s="2">
        <v>1750577357</v>
      </c>
      <c r="T213" s="2" t="s">
        <v>1585</v>
      </c>
      <c r="U213" s="2" t="s">
        <v>1586</v>
      </c>
      <c r="V213" s="2" t="s">
        <v>1587</v>
      </c>
      <c r="W213" s="2" t="s">
        <v>1797</v>
      </c>
    </row>
    <row r="214" spans="1:23" x14ac:dyDescent="0.25">
      <c r="A214" s="143">
        <v>211</v>
      </c>
      <c r="B214" s="191" t="s">
        <v>165</v>
      </c>
      <c r="C214" s="195" t="s">
        <v>172</v>
      </c>
      <c r="D214" s="143" t="s">
        <v>602</v>
      </c>
      <c r="E214" s="166" t="s">
        <v>1474</v>
      </c>
      <c r="F214" s="204">
        <v>322</v>
      </c>
      <c r="G214" s="146">
        <v>770980</v>
      </c>
      <c r="H214" s="137">
        <v>772</v>
      </c>
      <c r="I214" s="137">
        <v>2013220</v>
      </c>
      <c r="J214" s="24">
        <v>2.3975155279503104</v>
      </c>
      <c r="K214" s="24">
        <v>2.6112480219979766</v>
      </c>
      <c r="L214" s="24">
        <v>0.3</v>
      </c>
      <c r="M214" s="24">
        <v>0.7</v>
      </c>
      <c r="N214" s="109">
        <v>1</v>
      </c>
      <c r="O214" s="144">
        <f t="shared" si="3"/>
        <v>917.49776957733968</v>
      </c>
      <c r="P214" s="137">
        <v>163.17525943120199</v>
      </c>
      <c r="Q214" s="137">
        <v>754.32251014613769</v>
      </c>
      <c r="R214" s="2" t="s">
        <v>1584</v>
      </c>
      <c r="S214" s="2">
        <v>1735800536</v>
      </c>
      <c r="T214" s="2" t="s">
        <v>1585</v>
      </c>
      <c r="U214" s="2" t="s">
        <v>1586</v>
      </c>
      <c r="V214" s="2" t="s">
        <v>1587</v>
      </c>
      <c r="W214" s="2" t="s">
        <v>1798</v>
      </c>
    </row>
    <row r="215" spans="1:23" x14ac:dyDescent="0.25">
      <c r="A215" s="143">
        <v>212</v>
      </c>
      <c r="B215" s="191" t="s">
        <v>165</v>
      </c>
      <c r="C215" s="195" t="s">
        <v>172</v>
      </c>
      <c r="D215" s="143" t="s">
        <v>603</v>
      </c>
      <c r="E215" s="166" t="s">
        <v>1219</v>
      </c>
      <c r="F215" s="204">
        <v>322</v>
      </c>
      <c r="G215" s="146">
        <v>770980</v>
      </c>
      <c r="H215" s="137">
        <v>628</v>
      </c>
      <c r="I215" s="137">
        <v>1604525</v>
      </c>
      <c r="J215" s="24">
        <v>1.9503105590062111</v>
      </c>
      <c r="K215" s="24">
        <v>2.0811499649796361</v>
      </c>
      <c r="L215" s="24">
        <v>0.3</v>
      </c>
      <c r="M215" s="24">
        <v>0.7</v>
      </c>
      <c r="N215" s="109">
        <v>1</v>
      </c>
      <c r="O215" s="144">
        <f t="shared" si="3"/>
        <v>917.49776957733968</v>
      </c>
      <c r="P215" s="137">
        <v>232.51587264416932</v>
      </c>
      <c r="Q215" s="137">
        <v>684.98189693317033</v>
      </c>
      <c r="R215" s="2" t="s">
        <v>1584</v>
      </c>
      <c r="S215" s="2">
        <v>1907722909</v>
      </c>
      <c r="T215" s="2" t="s">
        <v>1585</v>
      </c>
      <c r="U215" s="2" t="s">
        <v>1586</v>
      </c>
      <c r="V215" s="2" t="s">
        <v>1587</v>
      </c>
      <c r="W215" s="2" t="s">
        <v>1799</v>
      </c>
    </row>
    <row r="216" spans="1:23" x14ac:dyDescent="0.25">
      <c r="A216" s="143">
        <v>213</v>
      </c>
      <c r="B216" s="191" t="s">
        <v>165</v>
      </c>
      <c r="C216" s="195" t="s">
        <v>172</v>
      </c>
      <c r="D216" s="143" t="s">
        <v>612</v>
      </c>
      <c r="E216" s="166" t="s">
        <v>1475</v>
      </c>
      <c r="F216" s="204">
        <v>1119</v>
      </c>
      <c r="G216" s="146">
        <v>2654740</v>
      </c>
      <c r="H216" s="137">
        <v>1029</v>
      </c>
      <c r="I216" s="137">
        <v>3961940</v>
      </c>
      <c r="J216" s="24">
        <v>0.91957104557640745</v>
      </c>
      <c r="K216" s="24">
        <v>1.4924022691487679</v>
      </c>
      <c r="L216" s="24">
        <v>0.27587131367292222</v>
      </c>
      <c r="M216" s="24">
        <v>0.7</v>
      </c>
      <c r="N216" s="109">
        <v>0.97587131367292224</v>
      </c>
      <c r="O216" s="144">
        <f t="shared" si="3"/>
        <v>895.35975368941445</v>
      </c>
      <c r="P216" s="137">
        <v>106.27416815246674</v>
      </c>
      <c r="Q216" s="137">
        <v>789.08558553694775</v>
      </c>
      <c r="R216" s="2" t="s">
        <v>1584</v>
      </c>
      <c r="S216" s="2">
        <v>1791674616</v>
      </c>
      <c r="T216" s="2" t="s">
        <v>1585</v>
      </c>
      <c r="U216" s="2" t="s">
        <v>1586</v>
      </c>
      <c r="V216" s="2" t="s">
        <v>1587</v>
      </c>
      <c r="W216" s="2" t="s">
        <v>1800</v>
      </c>
    </row>
    <row r="217" spans="1:23" x14ac:dyDescent="0.25">
      <c r="A217" s="143">
        <v>214</v>
      </c>
      <c r="B217" s="191" t="s">
        <v>165</v>
      </c>
      <c r="C217" s="195" t="s">
        <v>172</v>
      </c>
      <c r="D217" s="143" t="s">
        <v>1040</v>
      </c>
      <c r="E217" s="166" t="s">
        <v>1476</v>
      </c>
      <c r="F217" s="204">
        <v>180</v>
      </c>
      <c r="G217" s="146">
        <v>387015</v>
      </c>
      <c r="H217" s="137">
        <v>455</v>
      </c>
      <c r="I217" s="137">
        <v>736145</v>
      </c>
      <c r="J217" s="24">
        <v>2.5277777777777777</v>
      </c>
      <c r="K217" s="24">
        <v>1.9021097373486815</v>
      </c>
      <c r="L217" s="24">
        <v>0.3</v>
      </c>
      <c r="M217" s="24">
        <v>0.7</v>
      </c>
      <c r="N217" s="109">
        <v>1</v>
      </c>
      <c r="O217" s="144">
        <f t="shared" si="3"/>
        <v>917.49776957733957</v>
      </c>
      <c r="P217" s="137">
        <v>330.13195947575036</v>
      </c>
      <c r="Q217" s="137">
        <v>587.3658101015892</v>
      </c>
      <c r="R217" s="2" t="s">
        <v>1584</v>
      </c>
      <c r="S217" s="2">
        <v>1732363666</v>
      </c>
      <c r="T217" s="2" t="s">
        <v>1585</v>
      </c>
      <c r="U217" s="2" t="s">
        <v>1586</v>
      </c>
      <c r="V217" s="2" t="s">
        <v>1587</v>
      </c>
      <c r="W217" s="2" t="s">
        <v>1801</v>
      </c>
    </row>
    <row r="218" spans="1:23" x14ac:dyDescent="0.25">
      <c r="A218" s="143">
        <v>215</v>
      </c>
      <c r="B218" s="191" t="s">
        <v>163</v>
      </c>
      <c r="C218" s="195" t="s">
        <v>172</v>
      </c>
      <c r="D218" s="143" t="s">
        <v>556</v>
      </c>
      <c r="E218" s="166" t="s">
        <v>557</v>
      </c>
      <c r="F218" s="204">
        <v>547</v>
      </c>
      <c r="G218" s="146">
        <v>1275470</v>
      </c>
      <c r="H218" s="137">
        <v>969</v>
      </c>
      <c r="I218" s="137">
        <v>2129035</v>
      </c>
      <c r="J218" s="24">
        <v>1.7714808043875685</v>
      </c>
      <c r="K218" s="24">
        <v>1.6692160536900122</v>
      </c>
      <c r="L218" s="24">
        <v>0.3</v>
      </c>
      <c r="M218" s="24">
        <v>0.7</v>
      </c>
      <c r="N218" s="109">
        <v>1</v>
      </c>
      <c r="O218" s="144">
        <f t="shared" si="3"/>
        <v>917.49776957733968</v>
      </c>
      <c r="P218" s="137">
        <v>348.42579345563729</v>
      </c>
      <c r="Q218" s="137">
        <v>569.07197612170239</v>
      </c>
      <c r="R218" s="2" t="s">
        <v>1584</v>
      </c>
      <c r="S218" s="2">
        <v>1914614920</v>
      </c>
      <c r="T218" s="2" t="s">
        <v>1585</v>
      </c>
      <c r="U218" s="2" t="s">
        <v>1586</v>
      </c>
      <c r="V218" s="2" t="s">
        <v>1587</v>
      </c>
      <c r="W218" s="2" t="s">
        <v>1802</v>
      </c>
    </row>
    <row r="219" spans="1:23" x14ac:dyDescent="0.25">
      <c r="A219" s="143">
        <v>216</v>
      </c>
      <c r="B219" s="191" t="s">
        <v>163</v>
      </c>
      <c r="C219" s="195" t="s">
        <v>172</v>
      </c>
      <c r="D219" s="143" t="s">
        <v>562</v>
      </c>
      <c r="E219" s="166" t="s">
        <v>1477</v>
      </c>
      <c r="F219" s="204">
        <v>318</v>
      </c>
      <c r="G219" s="146">
        <v>749730</v>
      </c>
      <c r="H219" s="137">
        <v>648</v>
      </c>
      <c r="I219" s="137">
        <v>1232725</v>
      </c>
      <c r="J219" s="24">
        <v>2.0377358490566038</v>
      </c>
      <c r="K219" s="24">
        <v>1.6442252544249263</v>
      </c>
      <c r="L219" s="24">
        <v>0.3</v>
      </c>
      <c r="M219" s="24">
        <v>0.7</v>
      </c>
      <c r="N219" s="109">
        <v>1</v>
      </c>
      <c r="O219" s="144">
        <f t="shared" si="3"/>
        <v>917.49776957733968</v>
      </c>
      <c r="P219" s="137">
        <v>320.79022180671382</v>
      </c>
      <c r="Q219" s="137">
        <v>596.70754777062587</v>
      </c>
      <c r="R219" s="2" t="s">
        <v>1584</v>
      </c>
      <c r="S219" s="2">
        <v>1743143054</v>
      </c>
      <c r="T219" s="2" t="s">
        <v>1585</v>
      </c>
      <c r="U219" s="2" t="s">
        <v>1586</v>
      </c>
      <c r="V219" s="2" t="s">
        <v>1587</v>
      </c>
      <c r="W219" s="2" t="s">
        <v>1803</v>
      </c>
    </row>
    <row r="220" spans="1:23" x14ac:dyDescent="0.25">
      <c r="A220" s="143">
        <v>217</v>
      </c>
      <c r="B220" s="191" t="s">
        <v>163</v>
      </c>
      <c r="C220" s="195" t="s">
        <v>172</v>
      </c>
      <c r="D220" s="143" t="s">
        <v>560</v>
      </c>
      <c r="E220" s="166" t="s">
        <v>561</v>
      </c>
      <c r="F220" s="204">
        <v>301</v>
      </c>
      <c r="G220" s="146">
        <v>683525</v>
      </c>
      <c r="H220" s="137">
        <v>414</v>
      </c>
      <c r="I220" s="137">
        <v>1518925</v>
      </c>
      <c r="J220" s="24">
        <v>1.3754152823920265</v>
      </c>
      <c r="K220" s="24">
        <v>2.2221937749167915</v>
      </c>
      <c r="L220" s="24">
        <v>0.3</v>
      </c>
      <c r="M220" s="24">
        <v>0.7</v>
      </c>
      <c r="N220" s="109">
        <v>1</v>
      </c>
      <c r="O220" s="144">
        <f t="shared" si="3"/>
        <v>917.49776957733968</v>
      </c>
      <c r="P220" s="137">
        <v>236.32925579491169</v>
      </c>
      <c r="Q220" s="137">
        <v>681.16851378242802</v>
      </c>
      <c r="R220" s="2" t="s">
        <v>1584</v>
      </c>
      <c r="S220" s="2">
        <v>1789778882</v>
      </c>
      <c r="T220" s="2" t="s">
        <v>1585</v>
      </c>
      <c r="U220" s="2" t="s">
        <v>1586</v>
      </c>
      <c r="V220" s="2" t="s">
        <v>1587</v>
      </c>
      <c r="W220" s="2" t="s">
        <v>1804</v>
      </c>
    </row>
    <row r="221" spans="1:23" x14ac:dyDescent="0.25">
      <c r="A221" s="143">
        <v>218</v>
      </c>
      <c r="B221" s="191" t="s">
        <v>162</v>
      </c>
      <c r="C221" s="195" t="s">
        <v>172</v>
      </c>
      <c r="D221" s="143" t="s">
        <v>554</v>
      </c>
      <c r="E221" s="166" t="s">
        <v>1478</v>
      </c>
      <c r="F221" s="204">
        <v>814</v>
      </c>
      <c r="G221" s="146">
        <v>1875280</v>
      </c>
      <c r="H221" s="137">
        <v>1288</v>
      </c>
      <c r="I221" s="137">
        <v>3484290</v>
      </c>
      <c r="J221" s="24">
        <v>1.5823095823095823</v>
      </c>
      <c r="K221" s="24">
        <v>1.8580105370931275</v>
      </c>
      <c r="L221" s="24">
        <v>0.3</v>
      </c>
      <c r="M221" s="24">
        <v>0.7</v>
      </c>
      <c r="N221" s="109">
        <v>1</v>
      </c>
      <c r="O221" s="144">
        <f t="shared" si="3"/>
        <v>917.49776957733968</v>
      </c>
      <c r="P221" s="137">
        <v>162.78173492944612</v>
      </c>
      <c r="Q221" s="137">
        <v>754.71603464789359</v>
      </c>
      <c r="R221" s="2" t="s">
        <v>1584</v>
      </c>
      <c r="S221" s="2">
        <v>1736422212</v>
      </c>
      <c r="T221" s="2" t="s">
        <v>1585</v>
      </c>
      <c r="U221" s="2" t="s">
        <v>1586</v>
      </c>
      <c r="V221" s="2" t="s">
        <v>1587</v>
      </c>
      <c r="W221" s="2" t="s">
        <v>1805</v>
      </c>
    </row>
    <row r="222" spans="1:23" x14ac:dyDescent="0.25">
      <c r="A222" s="143">
        <v>219</v>
      </c>
      <c r="B222" s="191" t="s">
        <v>162</v>
      </c>
      <c r="C222" s="195" t="s">
        <v>172</v>
      </c>
      <c r="D222" s="143" t="s">
        <v>548</v>
      </c>
      <c r="E222" s="166" t="s">
        <v>549</v>
      </c>
      <c r="F222" s="204">
        <v>798</v>
      </c>
      <c r="G222" s="146">
        <v>1784485</v>
      </c>
      <c r="H222" s="137">
        <v>1576</v>
      </c>
      <c r="I222" s="137">
        <v>3397485</v>
      </c>
      <c r="J222" s="24">
        <v>1.9749373433583959</v>
      </c>
      <c r="K222" s="24">
        <v>1.9039022463063573</v>
      </c>
      <c r="L222" s="24">
        <v>0.3</v>
      </c>
      <c r="M222" s="24">
        <v>0.7</v>
      </c>
      <c r="N222" s="109">
        <v>1</v>
      </c>
      <c r="O222" s="144">
        <f t="shared" si="3"/>
        <v>917.49776957733968</v>
      </c>
      <c r="P222" s="137">
        <v>204.57117482463477</v>
      </c>
      <c r="Q222" s="137">
        <v>712.92659475270489</v>
      </c>
      <c r="R222" s="2" t="s">
        <v>1584</v>
      </c>
      <c r="S222" s="2">
        <v>1740991134</v>
      </c>
      <c r="T222" s="2" t="s">
        <v>1585</v>
      </c>
      <c r="U222" s="2" t="s">
        <v>1586</v>
      </c>
      <c r="V222" s="2" t="s">
        <v>1587</v>
      </c>
      <c r="W222" s="2" t="s">
        <v>1806</v>
      </c>
    </row>
    <row r="223" spans="1:23" x14ac:dyDescent="0.25">
      <c r="A223" s="143">
        <v>220</v>
      </c>
      <c r="B223" s="191" t="s">
        <v>162</v>
      </c>
      <c r="C223" s="195" t="s">
        <v>172</v>
      </c>
      <c r="D223" s="143" t="s">
        <v>552</v>
      </c>
      <c r="E223" s="166" t="s">
        <v>553</v>
      </c>
      <c r="F223" s="204">
        <v>559</v>
      </c>
      <c r="G223" s="146">
        <v>1614320</v>
      </c>
      <c r="H223" s="137">
        <v>871</v>
      </c>
      <c r="I223" s="137">
        <v>2865410</v>
      </c>
      <c r="J223" s="24">
        <v>1.558139534883721</v>
      </c>
      <c r="K223" s="24">
        <v>1.7749950443530402</v>
      </c>
      <c r="L223" s="24">
        <v>0.3</v>
      </c>
      <c r="M223" s="24">
        <v>0.7</v>
      </c>
      <c r="N223" s="109">
        <v>1</v>
      </c>
      <c r="O223" s="144">
        <f t="shared" si="3"/>
        <v>917.49776957733968</v>
      </c>
      <c r="P223" s="137">
        <v>100.24476484240073</v>
      </c>
      <c r="Q223" s="137">
        <v>817.25300473493894</v>
      </c>
      <c r="R223" s="2" t="s">
        <v>1584</v>
      </c>
      <c r="S223" s="2">
        <v>1911412342</v>
      </c>
      <c r="T223" s="2" t="s">
        <v>1585</v>
      </c>
      <c r="U223" s="2" t="s">
        <v>1586</v>
      </c>
      <c r="V223" s="2" t="s">
        <v>1587</v>
      </c>
      <c r="W223" s="2" t="s">
        <v>1807</v>
      </c>
    </row>
    <row r="224" spans="1:23" x14ac:dyDescent="0.25">
      <c r="A224" s="143">
        <v>221</v>
      </c>
      <c r="B224" s="191" t="s">
        <v>162</v>
      </c>
      <c r="C224" s="195" t="s">
        <v>172</v>
      </c>
      <c r="D224" s="143" t="s">
        <v>544</v>
      </c>
      <c r="E224" s="166" t="s">
        <v>545</v>
      </c>
      <c r="F224" s="204">
        <v>585</v>
      </c>
      <c r="G224" s="146">
        <v>1760575</v>
      </c>
      <c r="H224" s="137">
        <v>833</v>
      </c>
      <c r="I224" s="137">
        <v>3281940</v>
      </c>
      <c r="J224" s="24">
        <v>1.423931623931624</v>
      </c>
      <c r="K224" s="24">
        <v>1.8641296167445296</v>
      </c>
      <c r="L224" s="24">
        <v>0.3</v>
      </c>
      <c r="M224" s="24">
        <v>0.7</v>
      </c>
      <c r="N224" s="109">
        <v>1</v>
      </c>
      <c r="O224" s="144">
        <f t="shared" si="3"/>
        <v>917.4977695773398</v>
      </c>
      <c r="P224" s="137">
        <v>87.56365179954976</v>
      </c>
      <c r="Q224" s="137">
        <v>829.93411777778999</v>
      </c>
      <c r="R224" s="2" t="s">
        <v>1584</v>
      </c>
      <c r="S224" s="2">
        <v>1911806486</v>
      </c>
      <c r="T224" s="2" t="s">
        <v>1585</v>
      </c>
      <c r="U224" s="2" t="s">
        <v>1586</v>
      </c>
      <c r="V224" s="2" t="s">
        <v>1587</v>
      </c>
      <c r="W224" s="2" t="s">
        <v>1808</v>
      </c>
    </row>
    <row r="225" spans="1:23" x14ac:dyDescent="0.25">
      <c r="A225" s="143">
        <v>222</v>
      </c>
      <c r="B225" s="191" t="s">
        <v>162</v>
      </c>
      <c r="C225" s="195" t="s">
        <v>172</v>
      </c>
      <c r="D225" s="143" t="s">
        <v>550</v>
      </c>
      <c r="E225" s="166" t="s">
        <v>1479</v>
      </c>
      <c r="F225" s="204">
        <v>396</v>
      </c>
      <c r="G225" s="146">
        <v>847485</v>
      </c>
      <c r="H225" s="137">
        <v>956</v>
      </c>
      <c r="I225" s="137">
        <v>2019940</v>
      </c>
      <c r="J225" s="24">
        <v>2.4141414141414139</v>
      </c>
      <c r="K225" s="24">
        <v>2.383452214493472</v>
      </c>
      <c r="L225" s="24">
        <v>0.3</v>
      </c>
      <c r="M225" s="24">
        <v>0.7</v>
      </c>
      <c r="N225" s="109">
        <v>1</v>
      </c>
      <c r="O225" s="144">
        <f t="shared" si="3"/>
        <v>917.49776957733968</v>
      </c>
      <c r="P225" s="137">
        <v>244.19792215618747</v>
      </c>
      <c r="Q225" s="137">
        <v>673.29984742115221</v>
      </c>
      <c r="R225" s="2" t="s">
        <v>1584</v>
      </c>
      <c r="S225" s="2">
        <v>1997763111</v>
      </c>
      <c r="T225" s="2" t="s">
        <v>1585</v>
      </c>
      <c r="U225" s="2" t="s">
        <v>1586</v>
      </c>
      <c r="V225" s="2" t="s">
        <v>1587</v>
      </c>
      <c r="W225" s="2" t="s">
        <v>1809</v>
      </c>
    </row>
    <row r="226" spans="1:23" x14ac:dyDescent="0.25">
      <c r="A226" s="143">
        <v>223</v>
      </c>
      <c r="B226" s="191" t="s">
        <v>169</v>
      </c>
      <c r="C226" s="195" t="s">
        <v>172</v>
      </c>
      <c r="D226" s="143" t="s">
        <v>583</v>
      </c>
      <c r="E226" s="166" t="s">
        <v>366</v>
      </c>
      <c r="F226" s="204">
        <v>268</v>
      </c>
      <c r="G226" s="146">
        <v>599040</v>
      </c>
      <c r="H226" s="137">
        <v>399</v>
      </c>
      <c r="I226" s="137">
        <v>686455</v>
      </c>
      <c r="J226" s="24">
        <v>1.4888059701492538</v>
      </c>
      <c r="K226" s="24">
        <v>1.1459251469017093</v>
      </c>
      <c r="L226" s="24">
        <v>0.3</v>
      </c>
      <c r="M226" s="24">
        <v>0.7</v>
      </c>
      <c r="N226" s="109">
        <v>1</v>
      </c>
      <c r="O226" s="144">
        <f t="shared" si="3"/>
        <v>917.4977695773398</v>
      </c>
      <c r="P226" s="137">
        <v>285.03877912057334</v>
      </c>
      <c r="Q226" s="137">
        <v>632.4589904567664</v>
      </c>
      <c r="R226" s="2" t="s">
        <v>1584</v>
      </c>
      <c r="S226" s="2">
        <v>1703405745</v>
      </c>
      <c r="T226" s="2" t="s">
        <v>1585</v>
      </c>
      <c r="U226" s="2" t="s">
        <v>1586</v>
      </c>
      <c r="V226" s="2" t="s">
        <v>1587</v>
      </c>
      <c r="W226" s="2" t="s">
        <v>1810</v>
      </c>
    </row>
    <row r="227" spans="1:23" x14ac:dyDescent="0.25">
      <c r="A227" s="143">
        <v>224</v>
      </c>
      <c r="B227" s="191" t="s">
        <v>169</v>
      </c>
      <c r="C227" s="195" t="s">
        <v>172</v>
      </c>
      <c r="D227" s="143" t="s">
        <v>586</v>
      </c>
      <c r="E227" s="166" t="s">
        <v>587</v>
      </c>
      <c r="F227" s="204">
        <v>364</v>
      </c>
      <c r="G227" s="146">
        <v>794225</v>
      </c>
      <c r="H227" s="137">
        <v>567</v>
      </c>
      <c r="I227" s="137">
        <v>872925</v>
      </c>
      <c r="J227" s="24">
        <v>1.5576923076923077</v>
      </c>
      <c r="K227" s="24">
        <v>1.0990903081620447</v>
      </c>
      <c r="L227" s="24">
        <v>0.3</v>
      </c>
      <c r="M227" s="24">
        <v>0.7</v>
      </c>
      <c r="N227" s="109">
        <v>1</v>
      </c>
      <c r="O227" s="144">
        <f t="shared" si="3"/>
        <v>917.49776957733957</v>
      </c>
      <c r="P227" s="137">
        <v>321.93485045415269</v>
      </c>
      <c r="Q227" s="137">
        <v>595.56291912318693</v>
      </c>
      <c r="R227" s="2" t="s">
        <v>1584</v>
      </c>
      <c r="S227" s="2">
        <v>1862113330</v>
      </c>
      <c r="T227" s="2" t="s">
        <v>1585</v>
      </c>
      <c r="U227" s="2" t="s">
        <v>1586</v>
      </c>
      <c r="V227" s="2" t="s">
        <v>1587</v>
      </c>
      <c r="W227" s="2" t="s">
        <v>1811</v>
      </c>
    </row>
    <row r="228" spans="1:23" x14ac:dyDescent="0.25">
      <c r="A228" s="143">
        <v>225</v>
      </c>
      <c r="B228" s="191" t="s">
        <v>169</v>
      </c>
      <c r="C228" s="195" t="s">
        <v>172</v>
      </c>
      <c r="D228" s="143" t="s">
        <v>590</v>
      </c>
      <c r="E228" s="166" t="s">
        <v>1180</v>
      </c>
      <c r="F228" s="204">
        <v>349</v>
      </c>
      <c r="G228" s="146">
        <v>767670</v>
      </c>
      <c r="H228" s="137">
        <v>990</v>
      </c>
      <c r="I228" s="137">
        <v>1443370</v>
      </c>
      <c r="J228" s="24">
        <v>2.8366762177650431</v>
      </c>
      <c r="K228" s="24">
        <v>1.8801959175166412</v>
      </c>
      <c r="L228" s="24">
        <v>0.3</v>
      </c>
      <c r="M228" s="24">
        <v>0.7</v>
      </c>
      <c r="N228" s="109">
        <v>1</v>
      </c>
      <c r="O228" s="144">
        <f t="shared" si="3"/>
        <v>917.49776957733957</v>
      </c>
      <c r="P228" s="137">
        <v>404.35057695751726</v>
      </c>
      <c r="Q228" s="137">
        <v>513.14719261982236</v>
      </c>
      <c r="R228" s="2" t="s">
        <v>1584</v>
      </c>
      <c r="S228" s="2">
        <v>1834087088</v>
      </c>
      <c r="T228" s="2" t="s">
        <v>1585</v>
      </c>
      <c r="U228" s="2" t="s">
        <v>1586</v>
      </c>
      <c r="V228" s="2" t="s">
        <v>1587</v>
      </c>
      <c r="W228" s="2" t="s">
        <v>1812</v>
      </c>
    </row>
    <row r="229" spans="1:23" x14ac:dyDescent="0.25">
      <c r="A229" s="143">
        <v>226</v>
      </c>
      <c r="B229" s="191" t="s">
        <v>169</v>
      </c>
      <c r="C229" s="195" t="s">
        <v>172</v>
      </c>
      <c r="D229" s="143" t="s">
        <v>584</v>
      </c>
      <c r="E229" s="166" t="s">
        <v>585</v>
      </c>
      <c r="F229" s="204">
        <v>441</v>
      </c>
      <c r="G229" s="146">
        <v>951510</v>
      </c>
      <c r="H229" s="137">
        <v>550</v>
      </c>
      <c r="I229" s="137">
        <v>1283630</v>
      </c>
      <c r="J229" s="24">
        <v>1.2471655328798186</v>
      </c>
      <c r="K229" s="24">
        <v>1.34904520183708</v>
      </c>
      <c r="L229" s="24">
        <v>0.3</v>
      </c>
      <c r="M229" s="24">
        <v>0.7</v>
      </c>
      <c r="N229" s="109">
        <v>1</v>
      </c>
      <c r="O229" s="144">
        <f t="shared" si="3"/>
        <v>917.49776957733968</v>
      </c>
      <c r="P229" s="137">
        <v>247.80795267136912</v>
      </c>
      <c r="Q229" s="137">
        <v>669.68981690597059</v>
      </c>
      <c r="R229" s="2" t="s">
        <v>1584</v>
      </c>
      <c r="S229" s="2">
        <v>1738978120</v>
      </c>
      <c r="T229" s="2" t="s">
        <v>1585</v>
      </c>
      <c r="U229" s="2" t="s">
        <v>1586</v>
      </c>
      <c r="V229" s="2" t="s">
        <v>1587</v>
      </c>
      <c r="W229" s="2" t="s">
        <v>1813</v>
      </c>
    </row>
    <row r="230" spans="1:23" x14ac:dyDescent="0.25">
      <c r="A230" s="143">
        <v>227</v>
      </c>
      <c r="B230" s="191" t="s">
        <v>164</v>
      </c>
      <c r="C230" s="195" t="s">
        <v>172</v>
      </c>
      <c r="D230" s="143" t="s">
        <v>568</v>
      </c>
      <c r="E230" s="166" t="s">
        <v>569</v>
      </c>
      <c r="F230" s="204">
        <v>717</v>
      </c>
      <c r="G230" s="146">
        <v>1683295</v>
      </c>
      <c r="H230" s="137">
        <v>1386</v>
      </c>
      <c r="I230" s="137">
        <v>2673070</v>
      </c>
      <c r="J230" s="24">
        <v>1.9330543933054394</v>
      </c>
      <c r="K230" s="24">
        <v>1.5879985385805815</v>
      </c>
      <c r="L230" s="24">
        <v>0.3</v>
      </c>
      <c r="M230" s="24">
        <v>0.7</v>
      </c>
      <c r="N230" s="109">
        <v>1</v>
      </c>
      <c r="O230" s="144">
        <f t="shared" si="3"/>
        <v>917.49776957733968</v>
      </c>
      <c r="P230" s="137">
        <v>266.14333900847816</v>
      </c>
      <c r="Q230" s="137">
        <v>651.35443056886152</v>
      </c>
      <c r="R230" s="2" t="s">
        <v>1584</v>
      </c>
      <c r="S230" s="2">
        <v>1684354302</v>
      </c>
      <c r="T230" s="2" t="s">
        <v>1585</v>
      </c>
      <c r="U230" s="2" t="s">
        <v>1586</v>
      </c>
      <c r="V230" s="2" t="s">
        <v>1587</v>
      </c>
      <c r="W230" s="2" t="s">
        <v>1814</v>
      </c>
    </row>
    <row r="231" spans="1:23" x14ac:dyDescent="0.25">
      <c r="A231" s="143">
        <v>228</v>
      </c>
      <c r="B231" s="191" t="s">
        <v>164</v>
      </c>
      <c r="C231" s="195" t="s">
        <v>172</v>
      </c>
      <c r="D231" s="143" t="s">
        <v>570</v>
      </c>
      <c r="E231" s="166" t="s">
        <v>1480</v>
      </c>
      <c r="F231" s="204">
        <v>250</v>
      </c>
      <c r="G231" s="146">
        <v>592775</v>
      </c>
      <c r="H231" s="137">
        <v>774</v>
      </c>
      <c r="I231" s="137">
        <v>1195300</v>
      </c>
      <c r="J231" s="24">
        <v>3.0960000000000001</v>
      </c>
      <c r="K231" s="24">
        <v>2.0164480620808907</v>
      </c>
      <c r="L231" s="24">
        <v>0.3</v>
      </c>
      <c r="M231" s="24">
        <v>0.7</v>
      </c>
      <c r="N231" s="109">
        <v>1</v>
      </c>
      <c r="O231" s="144">
        <f t="shared" si="3"/>
        <v>917.4977695773398</v>
      </c>
      <c r="P231" s="137">
        <v>334.55988492817369</v>
      </c>
      <c r="Q231" s="137">
        <v>582.93788464916611</v>
      </c>
      <c r="R231" s="2" t="s">
        <v>1584</v>
      </c>
      <c r="S231" s="2">
        <v>1944332943</v>
      </c>
      <c r="T231" s="2" t="s">
        <v>1585</v>
      </c>
      <c r="U231" s="2" t="s">
        <v>1586</v>
      </c>
      <c r="V231" s="2" t="s">
        <v>1587</v>
      </c>
      <c r="W231" s="2" t="s">
        <v>1815</v>
      </c>
    </row>
    <row r="232" spans="1:23" x14ac:dyDescent="0.25">
      <c r="A232" s="143">
        <v>229</v>
      </c>
      <c r="B232" s="191" t="s">
        <v>164</v>
      </c>
      <c r="C232" s="195" t="s">
        <v>172</v>
      </c>
      <c r="D232" s="143" t="s">
        <v>564</v>
      </c>
      <c r="E232" s="166" t="s">
        <v>1481</v>
      </c>
      <c r="F232" s="204">
        <v>400</v>
      </c>
      <c r="G232" s="146">
        <v>951165</v>
      </c>
      <c r="H232" s="137">
        <v>922</v>
      </c>
      <c r="I232" s="137">
        <v>1631340</v>
      </c>
      <c r="J232" s="24">
        <v>2.3050000000000002</v>
      </c>
      <c r="K232" s="24">
        <v>1.7150967497752756</v>
      </c>
      <c r="L232" s="24">
        <v>0.3</v>
      </c>
      <c r="M232" s="24">
        <v>0.7</v>
      </c>
      <c r="N232" s="109">
        <v>1</v>
      </c>
      <c r="O232" s="144">
        <f t="shared" si="3"/>
        <v>917.49776957733968</v>
      </c>
      <c r="P232" s="137">
        <v>233.12950307558529</v>
      </c>
      <c r="Q232" s="137">
        <v>684.36826650175442</v>
      </c>
      <c r="R232" s="2" t="s">
        <v>1584</v>
      </c>
      <c r="S232" s="2">
        <v>1406052752</v>
      </c>
      <c r="T232" s="2" t="s">
        <v>1585</v>
      </c>
      <c r="U232" s="2" t="s">
        <v>1586</v>
      </c>
      <c r="V232" s="2" t="s">
        <v>1587</v>
      </c>
      <c r="W232" s="2" t="s">
        <v>1816</v>
      </c>
    </row>
    <row r="233" spans="1:23" x14ac:dyDescent="0.25">
      <c r="A233" s="143">
        <v>230</v>
      </c>
      <c r="B233" s="191" t="s">
        <v>164</v>
      </c>
      <c r="C233" s="195" t="s">
        <v>172</v>
      </c>
      <c r="D233" s="143" t="s">
        <v>572</v>
      </c>
      <c r="E233" s="166" t="s">
        <v>1482</v>
      </c>
      <c r="F233" s="204">
        <v>750</v>
      </c>
      <c r="G233" s="146">
        <v>1749650</v>
      </c>
      <c r="H233" s="137">
        <v>1602</v>
      </c>
      <c r="I233" s="137">
        <v>3501635</v>
      </c>
      <c r="J233" s="24">
        <v>2.1360000000000001</v>
      </c>
      <c r="K233" s="24">
        <v>2.0013345526248107</v>
      </c>
      <c r="L233" s="24">
        <v>0.3</v>
      </c>
      <c r="M233" s="24">
        <v>0.7</v>
      </c>
      <c r="N233" s="109">
        <v>1</v>
      </c>
      <c r="O233" s="144">
        <f t="shared" si="3"/>
        <v>917.4977695773398</v>
      </c>
      <c r="P233" s="137">
        <v>185.59409354036524</v>
      </c>
      <c r="Q233" s="137">
        <v>731.9036760369745</v>
      </c>
      <c r="R233" s="2" t="s">
        <v>1584</v>
      </c>
      <c r="S233" s="2">
        <v>1969802942</v>
      </c>
      <c r="T233" s="2" t="s">
        <v>1585</v>
      </c>
      <c r="U233" s="2" t="s">
        <v>1586</v>
      </c>
      <c r="V233" s="2" t="s">
        <v>1587</v>
      </c>
      <c r="W233" s="2" t="s">
        <v>1817</v>
      </c>
    </row>
    <row r="234" spans="1:23" x14ac:dyDescent="0.25">
      <c r="A234" s="143">
        <v>231</v>
      </c>
      <c r="B234" s="191" t="s">
        <v>164</v>
      </c>
      <c r="C234" s="195" t="s">
        <v>172</v>
      </c>
      <c r="D234" s="143" t="s">
        <v>573</v>
      </c>
      <c r="E234" s="166" t="s">
        <v>1483</v>
      </c>
      <c r="F234" s="204">
        <v>337</v>
      </c>
      <c r="G234" s="146">
        <v>814090</v>
      </c>
      <c r="H234" s="137">
        <v>735</v>
      </c>
      <c r="I234" s="137">
        <v>1412380</v>
      </c>
      <c r="J234" s="24">
        <v>2.1810089020771515</v>
      </c>
      <c r="K234" s="24">
        <v>1.7349187436278544</v>
      </c>
      <c r="L234" s="24">
        <v>0.3</v>
      </c>
      <c r="M234" s="24">
        <v>0.7</v>
      </c>
      <c r="N234" s="109">
        <v>1</v>
      </c>
      <c r="O234" s="144">
        <f t="shared" si="3"/>
        <v>917.49776957733957</v>
      </c>
      <c r="P234" s="137">
        <v>277.49577950144209</v>
      </c>
      <c r="Q234" s="137">
        <v>640.00199007589754</v>
      </c>
      <c r="R234" s="2" t="s">
        <v>1584</v>
      </c>
      <c r="S234" s="2">
        <v>1946576221</v>
      </c>
      <c r="T234" s="2" t="s">
        <v>1585</v>
      </c>
      <c r="U234" s="2" t="s">
        <v>1586</v>
      </c>
      <c r="V234" s="2" t="s">
        <v>1587</v>
      </c>
      <c r="W234" s="2" t="s">
        <v>1818</v>
      </c>
    </row>
    <row r="235" spans="1:23" x14ac:dyDescent="0.25">
      <c r="A235" s="143">
        <v>232</v>
      </c>
      <c r="B235" s="191" t="s">
        <v>164</v>
      </c>
      <c r="C235" s="195" t="s">
        <v>172</v>
      </c>
      <c r="D235" s="143" t="s">
        <v>566</v>
      </c>
      <c r="E235" s="166" t="s">
        <v>567</v>
      </c>
      <c r="F235" s="204">
        <v>466</v>
      </c>
      <c r="G235" s="146">
        <v>1100900</v>
      </c>
      <c r="H235" s="137">
        <v>823</v>
      </c>
      <c r="I235" s="137">
        <v>1837885</v>
      </c>
      <c r="J235" s="24">
        <v>1.7660944206008584</v>
      </c>
      <c r="K235" s="24">
        <v>1.6694386411118176</v>
      </c>
      <c r="L235" s="24">
        <v>0.3</v>
      </c>
      <c r="M235" s="24">
        <v>0.7</v>
      </c>
      <c r="N235" s="109">
        <v>1</v>
      </c>
      <c r="O235" s="144">
        <f t="shared" si="3"/>
        <v>917.49776957733968</v>
      </c>
      <c r="P235" s="137">
        <v>173.76368599688041</v>
      </c>
      <c r="Q235" s="137">
        <v>743.73408358045924</v>
      </c>
      <c r="R235" s="2" t="s">
        <v>1584</v>
      </c>
      <c r="S235" s="2">
        <v>1759737884</v>
      </c>
      <c r="T235" s="2" t="s">
        <v>1585</v>
      </c>
      <c r="U235" s="2" t="s">
        <v>1586</v>
      </c>
      <c r="V235" s="2" t="s">
        <v>1587</v>
      </c>
      <c r="W235" s="2" t="s">
        <v>1819</v>
      </c>
    </row>
    <row r="236" spans="1:23" x14ac:dyDescent="0.25">
      <c r="A236" s="143">
        <v>233</v>
      </c>
      <c r="B236" s="191" t="s">
        <v>164</v>
      </c>
      <c r="C236" s="195" t="s">
        <v>172</v>
      </c>
      <c r="D236" s="143" t="s">
        <v>574</v>
      </c>
      <c r="E236" s="166" t="s">
        <v>1484</v>
      </c>
      <c r="F236" s="204">
        <v>376</v>
      </c>
      <c r="G236" s="146">
        <v>902580</v>
      </c>
      <c r="H236" s="137">
        <v>667</v>
      </c>
      <c r="I236" s="137">
        <v>1439135</v>
      </c>
      <c r="J236" s="24">
        <v>1.7739361702127661</v>
      </c>
      <c r="K236" s="24">
        <v>1.5944680803917659</v>
      </c>
      <c r="L236" s="24">
        <v>0.3</v>
      </c>
      <c r="M236" s="24">
        <v>0.7</v>
      </c>
      <c r="N236" s="109">
        <v>1</v>
      </c>
      <c r="O236" s="144">
        <f t="shared" si="3"/>
        <v>917.49776957733957</v>
      </c>
      <c r="P236" s="137">
        <v>224.10184531249212</v>
      </c>
      <c r="Q236" s="137">
        <v>693.39592426484751</v>
      </c>
      <c r="R236" s="2" t="s">
        <v>1584</v>
      </c>
      <c r="S236" s="2">
        <v>1926776258</v>
      </c>
      <c r="T236" s="2" t="s">
        <v>1585</v>
      </c>
      <c r="U236" s="2" t="s">
        <v>1586</v>
      </c>
      <c r="V236" s="2" t="s">
        <v>1587</v>
      </c>
      <c r="W236" s="2" t="s">
        <v>1820</v>
      </c>
    </row>
    <row r="237" spans="1:23" x14ac:dyDescent="0.25">
      <c r="A237" s="143">
        <v>234</v>
      </c>
      <c r="B237" s="191" t="s">
        <v>170</v>
      </c>
      <c r="C237" s="195" t="s">
        <v>172</v>
      </c>
      <c r="D237" s="143" t="s">
        <v>597</v>
      </c>
      <c r="E237" s="166" t="s">
        <v>598</v>
      </c>
      <c r="F237" s="204">
        <v>323</v>
      </c>
      <c r="G237" s="146">
        <v>719420</v>
      </c>
      <c r="H237" s="137">
        <v>739</v>
      </c>
      <c r="I237" s="137">
        <v>956495</v>
      </c>
      <c r="J237" s="24">
        <v>2.2879256965944275</v>
      </c>
      <c r="K237" s="24">
        <v>1.3295362931250174</v>
      </c>
      <c r="L237" s="24">
        <v>0.3</v>
      </c>
      <c r="M237" s="24">
        <v>0.7</v>
      </c>
      <c r="N237" s="109">
        <v>1</v>
      </c>
      <c r="O237" s="144">
        <f t="shared" si="3"/>
        <v>917.49776957733957</v>
      </c>
      <c r="P237" s="137">
        <v>362.23753882507305</v>
      </c>
      <c r="Q237" s="137">
        <v>555.26023075226658</v>
      </c>
      <c r="R237" s="2" t="s">
        <v>1584</v>
      </c>
      <c r="S237" s="2">
        <v>1735276475</v>
      </c>
      <c r="T237" s="2" t="s">
        <v>1585</v>
      </c>
      <c r="U237" s="2" t="s">
        <v>1586</v>
      </c>
      <c r="V237" s="2" t="s">
        <v>1587</v>
      </c>
      <c r="W237" s="2" t="s">
        <v>1821</v>
      </c>
    </row>
    <row r="238" spans="1:23" x14ac:dyDescent="0.25">
      <c r="A238" s="143">
        <v>235</v>
      </c>
      <c r="B238" s="191" t="s">
        <v>170</v>
      </c>
      <c r="C238" s="195" t="s">
        <v>172</v>
      </c>
      <c r="D238" s="143" t="s">
        <v>595</v>
      </c>
      <c r="E238" s="166" t="s">
        <v>1485</v>
      </c>
      <c r="F238" s="204">
        <v>292</v>
      </c>
      <c r="G238" s="146">
        <v>626535</v>
      </c>
      <c r="H238" s="137">
        <v>539</v>
      </c>
      <c r="I238" s="137">
        <v>1170095</v>
      </c>
      <c r="J238" s="24">
        <v>1.845890410958904</v>
      </c>
      <c r="K238" s="24">
        <v>1.8675652597221224</v>
      </c>
      <c r="L238" s="24">
        <v>0.3</v>
      </c>
      <c r="M238" s="24">
        <v>0.7</v>
      </c>
      <c r="N238" s="109">
        <v>1</v>
      </c>
      <c r="O238" s="144">
        <f t="shared" si="3"/>
        <v>917.49776957733968</v>
      </c>
      <c r="P238" s="137">
        <v>207.30666475626364</v>
      </c>
      <c r="Q238" s="137">
        <v>710.19110482107601</v>
      </c>
      <c r="R238" s="2" t="s">
        <v>1584</v>
      </c>
      <c r="S238" s="2">
        <v>1765627262</v>
      </c>
      <c r="T238" s="2" t="s">
        <v>1585</v>
      </c>
      <c r="U238" s="2" t="s">
        <v>1586</v>
      </c>
      <c r="V238" s="2" t="s">
        <v>1587</v>
      </c>
      <c r="W238" s="2" t="s">
        <v>1822</v>
      </c>
    </row>
    <row r="239" spans="1:23" x14ac:dyDescent="0.25">
      <c r="A239" s="143">
        <v>236</v>
      </c>
      <c r="B239" s="191" t="s">
        <v>170</v>
      </c>
      <c r="C239" s="195" t="s">
        <v>172</v>
      </c>
      <c r="D239" s="143" t="s">
        <v>593</v>
      </c>
      <c r="E239" s="166" t="s">
        <v>594</v>
      </c>
      <c r="F239" s="204">
        <v>322</v>
      </c>
      <c r="G239" s="146">
        <v>704945</v>
      </c>
      <c r="H239" s="137">
        <v>677</v>
      </c>
      <c r="I239" s="137">
        <v>993560</v>
      </c>
      <c r="J239" s="24">
        <v>2.1024844720496896</v>
      </c>
      <c r="K239" s="24">
        <v>1.4094149188943819</v>
      </c>
      <c r="L239" s="24">
        <v>0.3</v>
      </c>
      <c r="M239" s="24">
        <v>0.7</v>
      </c>
      <c r="N239" s="109">
        <v>1</v>
      </c>
      <c r="O239" s="144">
        <f t="shared" si="3"/>
        <v>917.49776957733957</v>
      </c>
      <c r="P239" s="137">
        <v>308.95701288045592</v>
      </c>
      <c r="Q239" s="137">
        <v>608.5407566968837</v>
      </c>
      <c r="R239" s="2" t="s">
        <v>1584</v>
      </c>
      <c r="S239" s="2">
        <v>1942248969</v>
      </c>
      <c r="T239" s="2" t="s">
        <v>1585</v>
      </c>
      <c r="U239" s="2" t="s">
        <v>1586</v>
      </c>
      <c r="V239" s="2" t="s">
        <v>1587</v>
      </c>
      <c r="W239" s="2" t="s">
        <v>1823</v>
      </c>
    </row>
    <row r="240" spans="1:23" x14ac:dyDescent="0.25">
      <c r="A240" s="143">
        <v>237</v>
      </c>
      <c r="B240" s="191" t="s">
        <v>170</v>
      </c>
      <c r="C240" s="195" t="s">
        <v>172</v>
      </c>
      <c r="D240" s="143" t="s">
        <v>591</v>
      </c>
      <c r="E240" s="166" t="s">
        <v>1486</v>
      </c>
      <c r="F240" s="204">
        <v>240</v>
      </c>
      <c r="G240" s="146">
        <v>519465</v>
      </c>
      <c r="H240" s="137">
        <v>501</v>
      </c>
      <c r="I240" s="137">
        <v>779515</v>
      </c>
      <c r="J240" s="24">
        <v>2.0874999999999999</v>
      </c>
      <c r="K240" s="24">
        <v>1.500611205759772</v>
      </c>
      <c r="L240" s="24">
        <v>0.3</v>
      </c>
      <c r="M240" s="24">
        <v>0.7</v>
      </c>
      <c r="N240" s="109">
        <v>1</v>
      </c>
      <c r="O240" s="144">
        <f t="shared" si="3"/>
        <v>917.49776957733968</v>
      </c>
      <c r="P240" s="137">
        <v>253.32150563689038</v>
      </c>
      <c r="Q240" s="137">
        <v>664.1762639404493</v>
      </c>
      <c r="R240" s="2" t="s">
        <v>1584</v>
      </c>
      <c r="S240" s="2">
        <v>1720226799</v>
      </c>
      <c r="T240" s="2" t="s">
        <v>1585</v>
      </c>
      <c r="U240" s="2" t="s">
        <v>1586</v>
      </c>
      <c r="V240" s="2" t="s">
        <v>1587</v>
      </c>
      <c r="W240" s="2" t="s">
        <v>1824</v>
      </c>
    </row>
    <row r="241" spans="1:23" x14ac:dyDescent="0.25">
      <c r="A241" s="143">
        <v>238</v>
      </c>
      <c r="B241" s="191" t="s">
        <v>170</v>
      </c>
      <c r="C241" s="195" t="s">
        <v>172</v>
      </c>
      <c r="D241" s="143" t="s">
        <v>601</v>
      </c>
      <c r="E241" s="166" t="s">
        <v>1487</v>
      </c>
      <c r="F241" s="204">
        <v>346</v>
      </c>
      <c r="G241" s="146">
        <v>736375</v>
      </c>
      <c r="H241" s="137">
        <v>403</v>
      </c>
      <c r="I241" s="137">
        <v>1011785</v>
      </c>
      <c r="J241" s="24">
        <v>1.1647398843930636</v>
      </c>
      <c r="K241" s="24">
        <v>1.3740078085214735</v>
      </c>
      <c r="L241" s="24">
        <v>0.3</v>
      </c>
      <c r="M241" s="24">
        <v>0.7</v>
      </c>
      <c r="N241" s="109">
        <v>1</v>
      </c>
      <c r="O241" s="144">
        <f t="shared" si="3"/>
        <v>917.49776957733968</v>
      </c>
      <c r="P241" s="137">
        <v>166.2622013583381</v>
      </c>
      <c r="Q241" s="137">
        <v>751.23556821900161</v>
      </c>
      <c r="R241" s="2" t="s">
        <v>1584</v>
      </c>
      <c r="S241" s="2">
        <v>1711038636</v>
      </c>
      <c r="T241" s="2" t="s">
        <v>1585</v>
      </c>
      <c r="U241" s="2" t="s">
        <v>1586</v>
      </c>
      <c r="V241" s="2" t="s">
        <v>1587</v>
      </c>
      <c r="W241" s="2" t="s">
        <v>1825</v>
      </c>
    </row>
    <row r="242" spans="1:23" x14ac:dyDescent="0.25">
      <c r="A242" s="143">
        <v>239</v>
      </c>
      <c r="B242" s="191" t="s">
        <v>170</v>
      </c>
      <c r="C242" s="195" t="s">
        <v>172</v>
      </c>
      <c r="D242" s="143" t="s">
        <v>599</v>
      </c>
      <c r="E242" s="166" t="s">
        <v>1488</v>
      </c>
      <c r="F242" s="204">
        <v>193</v>
      </c>
      <c r="G242" s="146">
        <v>418815</v>
      </c>
      <c r="H242" s="137">
        <v>319</v>
      </c>
      <c r="I242" s="137">
        <v>456445</v>
      </c>
      <c r="J242" s="24">
        <v>1.6528497409326426</v>
      </c>
      <c r="K242" s="24">
        <v>1.0898487398970906</v>
      </c>
      <c r="L242" s="24">
        <v>0.3</v>
      </c>
      <c r="M242" s="24">
        <v>0.7</v>
      </c>
      <c r="N242" s="109">
        <v>1</v>
      </c>
      <c r="O242" s="144">
        <f t="shared" si="3"/>
        <v>917.49776957733968</v>
      </c>
      <c r="P242" s="137">
        <v>321.2486562276581</v>
      </c>
      <c r="Q242" s="137">
        <v>596.24911334968158</v>
      </c>
      <c r="R242" s="2" t="s">
        <v>1584</v>
      </c>
      <c r="S242" s="2">
        <v>1790790661</v>
      </c>
      <c r="T242" s="2" t="s">
        <v>1585</v>
      </c>
      <c r="U242" s="2" t="s">
        <v>1586</v>
      </c>
      <c r="V242" s="2" t="s">
        <v>1587</v>
      </c>
      <c r="W242" s="2" t="s">
        <v>1826</v>
      </c>
    </row>
    <row r="243" spans="1:23" x14ac:dyDescent="0.25">
      <c r="A243" s="143">
        <v>240</v>
      </c>
      <c r="B243" s="191" t="s">
        <v>9</v>
      </c>
      <c r="C243" s="195" t="s">
        <v>172</v>
      </c>
      <c r="D243" s="143" t="s">
        <v>244</v>
      </c>
      <c r="E243" s="166" t="s">
        <v>1489</v>
      </c>
      <c r="F243" s="204">
        <v>275</v>
      </c>
      <c r="G243" s="146">
        <v>650945</v>
      </c>
      <c r="H243" s="137">
        <v>616</v>
      </c>
      <c r="I243" s="137">
        <v>1356625</v>
      </c>
      <c r="J243" s="24">
        <v>2.2400000000000002</v>
      </c>
      <c r="K243" s="24">
        <v>2.0840854450068744</v>
      </c>
      <c r="L243" s="24">
        <v>0.3</v>
      </c>
      <c r="M243" s="24">
        <v>0.7</v>
      </c>
      <c r="N243" s="109">
        <v>1</v>
      </c>
      <c r="O243" s="144">
        <f t="shared" si="3"/>
        <v>917.49776957733968</v>
      </c>
      <c r="P243" s="137">
        <v>191.47770417088324</v>
      </c>
      <c r="Q243" s="137">
        <v>726.02006540645641</v>
      </c>
      <c r="R243" s="2" t="s">
        <v>1584</v>
      </c>
      <c r="S243" s="2">
        <v>1622223366</v>
      </c>
      <c r="T243" s="2" t="s">
        <v>1585</v>
      </c>
      <c r="U243" s="2" t="s">
        <v>1586</v>
      </c>
      <c r="V243" s="2" t="s">
        <v>1587</v>
      </c>
      <c r="W243" s="2" t="s">
        <v>1827</v>
      </c>
    </row>
    <row r="244" spans="1:23" x14ac:dyDescent="0.25">
      <c r="A244" s="143">
        <v>241</v>
      </c>
      <c r="B244" s="191" t="s">
        <v>10</v>
      </c>
      <c r="C244" s="195" t="s">
        <v>172</v>
      </c>
      <c r="D244" s="143" t="s">
        <v>245</v>
      </c>
      <c r="E244" s="166" t="s">
        <v>246</v>
      </c>
      <c r="F244" s="204">
        <v>298</v>
      </c>
      <c r="G244" s="146">
        <v>727595</v>
      </c>
      <c r="H244" s="137">
        <v>643</v>
      </c>
      <c r="I244" s="137">
        <v>1500365</v>
      </c>
      <c r="J244" s="24">
        <v>2.1577181208053693</v>
      </c>
      <c r="K244" s="24">
        <v>2.062088112205279</v>
      </c>
      <c r="L244" s="24">
        <v>0.3</v>
      </c>
      <c r="M244" s="24">
        <v>0.7</v>
      </c>
      <c r="N244" s="109">
        <v>1</v>
      </c>
      <c r="O244" s="144">
        <f t="shared" si="3"/>
        <v>917.49776957733957</v>
      </c>
      <c r="P244" s="137">
        <v>218.12858057951647</v>
      </c>
      <c r="Q244" s="137">
        <v>699.36918899782313</v>
      </c>
      <c r="R244" s="2" t="s">
        <v>1584</v>
      </c>
      <c r="S244" s="2">
        <v>1752799443</v>
      </c>
      <c r="T244" s="2" t="s">
        <v>1585</v>
      </c>
      <c r="U244" s="2" t="s">
        <v>1586</v>
      </c>
      <c r="V244" s="2" t="s">
        <v>1587</v>
      </c>
      <c r="W244" s="2" t="s">
        <v>1828</v>
      </c>
    </row>
    <row r="245" spans="1:23" x14ac:dyDescent="0.25">
      <c r="A245" s="143">
        <v>242</v>
      </c>
      <c r="B245" s="191" t="s">
        <v>10</v>
      </c>
      <c r="C245" s="195" t="s">
        <v>172</v>
      </c>
      <c r="D245" s="143" t="s">
        <v>248</v>
      </c>
      <c r="E245" s="166" t="s">
        <v>1490</v>
      </c>
      <c r="F245" s="204">
        <v>730</v>
      </c>
      <c r="G245" s="146">
        <v>1745105</v>
      </c>
      <c r="H245" s="137">
        <v>1152</v>
      </c>
      <c r="I245" s="137">
        <v>2624535</v>
      </c>
      <c r="J245" s="24">
        <v>1.5780821917808219</v>
      </c>
      <c r="K245" s="24">
        <v>1.5039410236060293</v>
      </c>
      <c r="L245" s="24">
        <v>0.3</v>
      </c>
      <c r="M245" s="24">
        <v>0.7</v>
      </c>
      <c r="N245" s="109">
        <v>1</v>
      </c>
      <c r="O245" s="144">
        <f t="shared" si="3"/>
        <v>917.4977695773398</v>
      </c>
      <c r="P245" s="137">
        <v>221.21207228023133</v>
      </c>
      <c r="Q245" s="137">
        <v>696.28569729710841</v>
      </c>
      <c r="R245" s="2" t="s">
        <v>1584</v>
      </c>
      <c r="S245" s="2">
        <v>1910408070</v>
      </c>
      <c r="T245" s="2" t="s">
        <v>1585</v>
      </c>
      <c r="U245" s="2" t="s">
        <v>1586</v>
      </c>
      <c r="V245" s="2" t="s">
        <v>1587</v>
      </c>
      <c r="W245" s="2" t="s">
        <v>1829</v>
      </c>
    </row>
    <row r="246" spans="1:23" x14ac:dyDescent="0.25">
      <c r="A246" s="143">
        <v>243</v>
      </c>
      <c r="B246" s="191" t="s">
        <v>11</v>
      </c>
      <c r="C246" s="195" t="s">
        <v>172</v>
      </c>
      <c r="D246" s="143" t="s">
        <v>249</v>
      </c>
      <c r="E246" s="166" t="s">
        <v>1117</v>
      </c>
      <c r="F246" s="204">
        <v>624</v>
      </c>
      <c r="G246" s="146">
        <v>1238530</v>
      </c>
      <c r="H246" s="137">
        <v>771</v>
      </c>
      <c r="I246" s="137">
        <v>1432870</v>
      </c>
      <c r="J246" s="24">
        <v>1.2355769230769231</v>
      </c>
      <c r="K246" s="24">
        <v>1.1569118228868094</v>
      </c>
      <c r="L246" s="24">
        <v>0.3</v>
      </c>
      <c r="M246" s="24">
        <v>0.7</v>
      </c>
      <c r="N246" s="109">
        <v>1</v>
      </c>
      <c r="O246" s="144">
        <f t="shared" si="3"/>
        <v>917.49776957733968</v>
      </c>
      <c r="P246" s="137">
        <v>301.82204154457474</v>
      </c>
      <c r="Q246" s="137">
        <v>615.67572803276494</v>
      </c>
      <c r="R246" s="2" t="s">
        <v>1584</v>
      </c>
      <c r="S246" s="2">
        <v>1724060700</v>
      </c>
      <c r="T246" s="2" t="s">
        <v>1585</v>
      </c>
      <c r="U246" s="2" t="s">
        <v>1586</v>
      </c>
      <c r="V246" s="2" t="s">
        <v>1587</v>
      </c>
      <c r="W246" s="2" t="s">
        <v>1830</v>
      </c>
    </row>
    <row r="247" spans="1:23" x14ac:dyDescent="0.25">
      <c r="A247" s="143">
        <v>244</v>
      </c>
      <c r="B247" s="191" t="s">
        <v>1349</v>
      </c>
      <c r="C247" s="195" t="s">
        <v>172</v>
      </c>
      <c r="D247" s="143" t="s">
        <v>234</v>
      </c>
      <c r="E247" s="166" t="s">
        <v>1240</v>
      </c>
      <c r="F247" s="204">
        <v>408</v>
      </c>
      <c r="G247" s="146">
        <v>745310</v>
      </c>
      <c r="H247" s="137">
        <v>430</v>
      </c>
      <c r="I247" s="137">
        <v>620750</v>
      </c>
      <c r="J247" s="24">
        <v>1.053921568627451</v>
      </c>
      <c r="K247" s="24">
        <v>0.83287491111081291</v>
      </c>
      <c r="L247" s="24">
        <v>0.3</v>
      </c>
      <c r="M247" s="24">
        <v>0.58301243777756895</v>
      </c>
      <c r="N247" s="109">
        <v>0.88301243777756899</v>
      </c>
      <c r="O247" s="144">
        <f t="shared" si="3"/>
        <v>810.16194216996882</v>
      </c>
      <c r="P247" s="137">
        <v>276.75366868649519</v>
      </c>
      <c r="Q247" s="137">
        <v>533.40827348347364</v>
      </c>
      <c r="R247" s="2" t="s">
        <v>1584</v>
      </c>
      <c r="S247" s="2">
        <v>1684470357</v>
      </c>
      <c r="T247" s="2" t="s">
        <v>1585</v>
      </c>
      <c r="U247" s="2" t="s">
        <v>1586</v>
      </c>
      <c r="V247" s="2" t="s">
        <v>1587</v>
      </c>
      <c r="W247" s="2" t="s">
        <v>1831</v>
      </c>
    </row>
    <row r="248" spans="1:23" x14ac:dyDescent="0.25">
      <c r="A248" s="143">
        <v>245</v>
      </c>
      <c r="B248" s="191" t="s">
        <v>1349</v>
      </c>
      <c r="C248" s="195" t="s">
        <v>172</v>
      </c>
      <c r="D248" s="143" t="s">
        <v>231</v>
      </c>
      <c r="E248" s="166" t="s">
        <v>232</v>
      </c>
      <c r="F248" s="204">
        <v>377</v>
      </c>
      <c r="G248" s="146">
        <v>692260</v>
      </c>
      <c r="H248" s="137">
        <v>910</v>
      </c>
      <c r="I248" s="137">
        <v>1425915</v>
      </c>
      <c r="J248" s="24">
        <v>2.4137931034482758</v>
      </c>
      <c r="K248" s="24">
        <v>2.0597968971195795</v>
      </c>
      <c r="L248" s="24">
        <v>0.3</v>
      </c>
      <c r="M248" s="24">
        <v>0.7</v>
      </c>
      <c r="N248" s="109">
        <v>1</v>
      </c>
      <c r="O248" s="144">
        <f t="shared" si="3"/>
        <v>917.4977695773398</v>
      </c>
      <c r="P248" s="137">
        <v>344.74124919650848</v>
      </c>
      <c r="Q248" s="137">
        <v>572.75652038083126</v>
      </c>
      <c r="R248" s="2" t="s">
        <v>1584</v>
      </c>
      <c r="S248" s="2">
        <v>1966315161</v>
      </c>
      <c r="T248" s="2" t="s">
        <v>1585</v>
      </c>
      <c r="U248" s="2" t="s">
        <v>1586</v>
      </c>
      <c r="V248" s="2" t="s">
        <v>1587</v>
      </c>
      <c r="W248" s="2" t="s">
        <v>1832</v>
      </c>
    </row>
    <row r="249" spans="1:23" x14ac:dyDescent="0.25">
      <c r="A249" s="143">
        <v>246</v>
      </c>
      <c r="B249" s="191" t="s">
        <v>1349</v>
      </c>
      <c r="C249" s="195" t="s">
        <v>172</v>
      </c>
      <c r="D249" s="143" t="s">
        <v>233</v>
      </c>
      <c r="E249" s="143" t="s">
        <v>1491</v>
      </c>
      <c r="F249" s="204">
        <v>260</v>
      </c>
      <c r="G249" s="146">
        <v>470765</v>
      </c>
      <c r="H249" s="137">
        <v>446</v>
      </c>
      <c r="I249" s="137">
        <v>551485</v>
      </c>
      <c r="J249" s="24">
        <v>1.7153846153846153</v>
      </c>
      <c r="K249" s="24">
        <v>1.1714655932365405</v>
      </c>
      <c r="L249" s="24">
        <v>0.3</v>
      </c>
      <c r="M249" s="24">
        <v>0.7</v>
      </c>
      <c r="N249" s="109">
        <v>1</v>
      </c>
      <c r="O249" s="144">
        <f t="shared" si="3"/>
        <v>917.49776957733957</v>
      </c>
      <c r="P249" s="137">
        <v>459.11905488165684</v>
      </c>
      <c r="Q249" s="137">
        <v>458.37871469568279</v>
      </c>
      <c r="R249" s="2" t="s">
        <v>1584</v>
      </c>
      <c r="S249" s="2">
        <v>1316600938</v>
      </c>
      <c r="T249" s="2" t="s">
        <v>1585</v>
      </c>
      <c r="U249" s="2" t="s">
        <v>1586</v>
      </c>
      <c r="V249" s="2" t="s">
        <v>1587</v>
      </c>
      <c r="W249" s="2" t="s">
        <v>1833</v>
      </c>
    </row>
    <row r="250" spans="1:23" x14ac:dyDescent="0.25">
      <c r="A250" s="143">
        <v>247</v>
      </c>
      <c r="B250" s="166" t="s">
        <v>30</v>
      </c>
      <c r="C250" s="168" t="s">
        <v>41</v>
      </c>
      <c r="D250" s="143" t="s">
        <v>389</v>
      </c>
      <c r="E250" s="166" t="s">
        <v>1492</v>
      </c>
      <c r="F250" s="204">
        <v>570</v>
      </c>
      <c r="G250" s="146">
        <v>1403845</v>
      </c>
      <c r="H250" s="137">
        <v>472</v>
      </c>
      <c r="I250" s="137">
        <v>1148715</v>
      </c>
      <c r="J250" s="24">
        <v>0.82807017543859651</v>
      </c>
      <c r="K250" s="24">
        <v>0.81826341227129773</v>
      </c>
      <c r="L250" s="24">
        <v>0.24842105263157893</v>
      </c>
      <c r="M250" s="24">
        <v>0.57278438858990832</v>
      </c>
      <c r="N250" s="109">
        <v>0.82120544122148731</v>
      </c>
      <c r="O250" s="144">
        <f t="shared" si="3"/>
        <v>753.45416068548957</v>
      </c>
      <c r="P250" s="137">
        <v>165.16210254567719</v>
      </c>
      <c r="Q250" s="137">
        <v>588.29205813981241</v>
      </c>
      <c r="R250" s="2" t="s">
        <v>1584</v>
      </c>
      <c r="S250" s="2">
        <v>1791939165</v>
      </c>
      <c r="T250" s="2" t="s">
        <v>1585</v>
      </c>
      <c r="U250" s="2" t="s">
        <v>1586</v>
      </c>
      <c r="V250" s="2" t="s">
        <v>1587</v>
      </c>
      <c r="W250" s="2" t="s">
        <v>1834</v>
      </c>
    </row>
    <row r="251" spans="1:23" x14ac:dyDescent="0.25">
      <c r="A251" s="143">
        <v>248</v>
      </c>
      <c r="B251" s="166" t="s">
        <v>30</v>
      </c>
      <c r="C251" s="168" t="s">
        <v>41</v>
      </c>
      <c r="D251" s="143" t="s">
        <v>383</v>
      </c>
      <c r="E251" s="166" t="s">
        <v>1493</v>
      </c>
      <c r="F251" s="204">
        <v>169</v>
      </c>
      <c r="G251" s="146">
        <v>383765</v>
      </c>
      <c r="H251" s="137">
        <v>138</v>
      </c>
      <c r="I251" s="137">
        <v>355125</v>
      </c>
      <c r="J251" s="24">
        <v>0.81656804733727806</v>
      </c>
      <c r="K251" s="24">
        <v>0.92537099527054312</v>
      </c>
      <c r="L251" s="24">
        <v>0.2449704142011834</v>
      </c>
      <c r="M251" s="24">
        <v>0.64775969668938016</v>
      </c>
      <c r="N251" s="109">
        <v>0.89273011089056353</v>
      </c>
      <c r="O251" s="144">
        <f t="shared" si="3"/>
        <v>819.0778855766232</v>
      </c>
      <c r="P251" s="137">
        <v>190.88098743483971</v>
      </c>
      <c r="Q251" s="137">
        <v>628.19689814178355</v>
      </c>
      <c r="R251" s="2" t="s">
        <v>1584</v>
      </c>
      <c r="S251" s="2">
        <v>1880888450</v>
      </c>
      <c r="T251" s="2" t="s">
        <v>1585</v>
      </c>
      <c r="U251" s="2" t="s">
        <v>1586</v>
      </c>
      <c r="V251" s="2" t="s">
        <v>1587</v>
      </c>
      <c r="W251" s="2" t="s">
        <v>1835</v>
      </c>
    </row>
    <row r="252" spans="1:23" x14ac:dyDescent="0.25">
      <c r="A252" s="143">
        <v>249</v>
      </c>
      <c r="B252" s="166" t="s">
        <v>36</v>
      </c>
      <c r="C252" s="168" t="s">
        <v>41</v>
      </c>
      <c r="D252" s="143" t="s">
        <v>426</v>
      </c>
      <c r="E252" s="166" t="s">
        <v>1020</v>
      </c>
      <c r="F252" s="204">
        <v>387</v>
      </c>
      <c r="G252" s="146">
        <v>1193390</v>
      </c>
      <c r="H252" s="137">
        <v>305</v>
      </c>
      <c r="I252" s="137">
        <v>1175125</v>
      </c>
      <c r="J252" s="24">
        <v>0.78811369509043927</v>
      </c>
      <c r="K252" s="24">
        <v>0.98469486085856262</v>
      </c>
      <c r="L252" s="24">
        <v>0.23643410852713176</v>
      </c>
      <c r="M252" s="24">
        <v>0.68928640260099383</v>
      </c>
      <c r="N252" s="109">
        <v>0.92572051112812559</v>
      </c>
      <c r="O252" s="144">
        <f t="shared" si="3"/>
        <v>849.34650421205004</v>
      </c>
      <c r="P252" s="137">
        <v>61.386599668919878</v>
      </c>
      <c r="Q252" s="137">
        <v>787.95990454313016</v>
      </c>
      <c r="R252" s="2" t="s">
        <v>1584</v>
      </c>
      <c r="S252" s="2">
        <v>1644335366</v>
      </c>
      <c r="T252" s="2" t="s">
        <v>1585</v>
      </c>
      <c r="U252" s="2" t="s">
        <v>1586</v>
      </c>
      <c r="V252" s="2" t="s">
        <v>1587</v>
      </c>
      <c r="W252" s="2" t="s">
        <v>1836</v>
      </c>
    </row>
    <row r="253" spans="1:23" x14ac:dyDescent="0.25">
      <c r="A253" s="143">
        <v>250</v>
      </c>
      <c r="B253" s="166" t="s">
        <v>36</v>
      </c>
      <c r="C253" s="168" t="s">
        <v>41</v>
      </c>
      <c r="D253" s="143" t="s">
        <v>425</v>
      </c>
      <c r="E253" s="166" t="s">
        <v>1494</v>
      </c>
      <c r="F253" s="204">
        <v>222</v>
      </c>
      <c r="G253" s="146">
        <v>547590</v>
      </c>
      <c r="H253" s="137">
        <v>431</v>
      </c>
      <c r="I253" s="137">
        <v>635855</v>
      </c>
      <c r="J253" s="24">
        <v>1.9414414414414414</v>
      </c>
      <c r="K253" s="24">
        <v>1.1611881151956756</v>
      </c>
      <c r="L253" s="24">
        <v>0.3</v>
      </c>
      <c r="M253" s="24">
        <v>0.7</v>
      </c>
      <c r="N253" s="109">
        <v>1</v>
      </c>
      <c r="O253" s="144">
        <f t="shared" si="3"/>
        <v>917.49776957733968</v>
      </c>
      <c r="P253" s="137">
        <v>342.52984296165187</v>
      </c>
      <c r="Q253" s="137">
        <v>574.96792661568782</v>
      </c>
      <c r="R253" s="2" t="s">
        <v>1584</v>
      </c>
      <c r="S253" s="2">
        <v>1625324898</v>
      </c>
      <c r="T253" s="2" t="s">
        <v>1585</v>
      </c>
      <c r="U253" s="2" t="s">
        <v>1586</v>
      </c>
      <c r="V253" s="2" t="s">
        <v>1587</v>
      </c>
      <c r="W253" s="2" t="s">
        <v>1837</v>
      </c>
    </row>
    <row r="254" spans="1:23" x14ac:dyDescent="0.25">
      <c r="A254" s="143">
        <v>251</v>
      </c>
      <c r="B254" s="166" t="s">
        <v>36</v>
      </c>
      <c r="C254" s="168" t="s">
        <v>41</v>
      </c>
      <c r="D254" s="143" t="s">
        <v>427</v>
      </c>
      <c r="E254" s="166" t="s">
        <v>428</v>
      </c>
      <c r="F254" s="204">
        <v>201</v>
      </c>
      <c r="G254" s="146">
        <v>458605</v>
      </c>
      <c r="H254" s="137">
        <v>307</v>
      </c>
      <c r="I254" s="137">
        <v>383720</v>
      </c>
      <c r="J254" s="24">
        <v>1.527363184079602</v>
      </c>
      <c r="K254" s="24">
        <v>0.83671133110192863</v>
      </c>
      <c r="L254" s="24">
        <v>0.3</v>
      </c>
      <c r="M254" s="24">
        <v>0.58569793177134999</v>
      </c>
      <c r="N254" s="109">
        <v>0.88569793177135003</v>
      </c>
      <c r="O254" s="144">
        <f t="shared" si="3"/>
        <v>812.62587691947647</v>
      </c>
      <c r="P254" s="137">
        <v>356.85446174255554</v>
      </c>
      <c r="Q254" s="137">
        <v>455.77141517692098</v>
      </c>
      <c r="R254" s="2" t="s">
        <v>1584</v>
      </c>
      <c r="S254" s="2">
        <v>1959102453</v>
      </c>
      <c r="T254" s="2" t="s">
        <v>1585</v>
      </c>
      <c r="U254" s="2" t="s">
        <v>1586</v>
      </c>
      <c r="V254" s="2" t="s">
        <v>1587</v>
      </c>
      <c r="W254" s="2" t="s">
        <v>1838</v>
      </c>
    </row>
    <row r="255" spans="1:23" x14ac:dyDescent="0.25">
      <c r="A255" s="143">
        <v>252</v>
      </c>
      <c r="B255" s="166" t="s">
        <v>1325</v>
      </c>
      <c r="C255" s="168" t="s">
        <v>41</v>
      </c>
      <c r="D255" s="143" t="s">
        <v>451</v>
      </c>
      <c r="E255" s="166" t="s">
        <v>1495</v>
      </c>
      <c r="F255" s="204">
        <v>876</v>
      </c>
      <c r="G255" s="146">
        <v>2026395</v>
      </c>
      <c r="H255" s="137">
        <v>1154</v>
      </c>
      <c r="I255" s="137">
        <v>1533085</v>
      </c>
      <c r="J255" s="24">
        <v>1.317351598173516</v>
      </c>
      <c r="K255" s="24">
        <v>0.75655782806412375</v>
      </c>
      <c r="L255" s="24">
        <v>0.3</v>
      </c>
      <c r="M255" s="24">
        <v>0.52959047964488659</v>
      </c>
      <c r="N255" s="109">
        <v>0.82959047964488652</v>
      </c>
      <c r="O255" s="144">
        <f t="shared" si="3"/>
        <v>761.14741473677873</v>
      </c>
      <c r="P255" s="137">
        <v>295.69160974887694</v>
      </c>
      <c r="Q255" s="137">
        <v>465.45580498790184</v>
      </c>
      <c r="R255" s="2" t="s">
        <v>1584</v>
      </c>
      <c r="S255" s="2">
        <v>1631903222</v>
      </c>
      <c r="T255" s="2" t="s">
        <v>1585</v>
      </c>
      <c r="U255" s="2" t="s">
        <v>1586</v>
      </c>
      <c r="V255" s="2" t="s">
        <v>1587</v>
      </c>
      <c r="W255" s="2" t="s">
        <v>1839</v>
      </c>
    </row>
    <row r="256" spans="1:23" x14ac:dyDescent="0.25">
      <c r="A256" s="143">
        <v>253</v>
      </c>
      <c r="B256" s="166" t="s">
        <v>58</v>
      </c>
      <c r="C256" s="168" t="s">
        <v>41</v>
      </c>
      <c r="D256" s="143" t="s">
        <v>511</v>
      </c>
      <c r="E256" s="166" t="s">
        <v>1496</v>
      </c>
      <c r="F256" s="204">
        <v>124</v>
      </c>
      <c r="G256" s="146">
        <v>301940</v>
      </c>
      <c r="H256" s="137">
        <v>201</v>
      </c>
      <c r="I256" s="137">
        <v>282380</v>
      </c>
      <c r="J256" s="24">
        <v>1.6209677419354838</v>
      </c>
      <c r="K256" s="24">
        <v>0.93521891766576137</v>
      </c>
      <c r="L256" s="24">
        <v>0.3</v>
      </c>
      <c r="M256" s="24">
        <v>0.65465324236603295</v>
      </c>
      <c r="N256" s="109">
        <v>0.95465324236603299</v>
      </c>
      <c r="O256" s="144">
        <f t="shared" si="3"/>
        <v>875.8922205906108</v>
      </c>
      <c r="P256" s="137">
        <v>327.59391534694578</v>
      </c>
      <c r="Q256" s="137">
        <v>548.29830524366503</v>
      </c>
      <c r="R256" s="2" t="s">
        <v>1584</v>
      </c>
      <c r="S256" s="2">
        <v>1740525958</v>
      </c>
      <c r="T256" s="2" t="s">
        <v>1585</v>
      </c>
      <c r="U256" s="2" t="s">
        <v>1586</v>
      </c>
      <c r="V256" s="2" t="s">
        <v>1587</v>
      </c>
      <c r="W256" s="2" t="s">
        <v>1840</v>
      </c>
    </row>
    <row r="257" spans="1:23" x14ac:dyDescent="0.25">
      <c r="A257" s="143">
        <v>254</v>
      </c>
      <c r="B257" s="166" t="s">
        <v>4</v>
      </c>
      <c r="C257" s="168" t="s">
        <v>41</v>
      </c>
      <c r="D257" s="143" t="s">
        <v>209</v>
      </c>
      <c r="E257" s="166" t="s">
        <v>210</v>
      </c>
      <c r="F257" s="204">
        <v>269</v>
      </c>
      <c r="G257" s="146">
        <v>540690</v>
      </c>
      <c r="H257" s="137">
        <v>422</v>
      </c>
      <c r="I257" s="137">
        <v>489450</v>
      </c>
      <c r="J257" s="24">
        <v>1.5687732342007434</v>
      </c>
      <c r="K257" s="24">
        <v>0.90523220329578868</v>
      </c>
      <c r="L257" s="24">
        <v>0.3</v>
      </c>
      <c r="M257" s="24">
        <v>0.63366254230705199</v>
      </c>
      <c r="N257" s="109">
        <v>0.93366254230705192</v>
      </c>
      <c r="O257" s="144">
        <f t="shared" si="3"/>
        <v>856.63330010462869</v>
      </c>
      <c r="P257" s="137">
        <v>482.96222725378777</v>
      </c>
      <c r="Q257" s="137">
        <v>373.67107285084091</v>
      </c>
      <c r="R257" s="2" t="s">
        <v>1584</v>
      </c>
      <c r="S257" s="2">
        <v>1869011575</v>
      </c>
      <c r="T257" s="2" t="s">
        <v>1585</v>
      </c>
      <c r="U257" s="2" t="s">
        <v>1586</v>
      </c>
      <c r="V257" s="2" t="s">
        <v>1587</v>
      </c>
      <c r="W257" s="2" t="s">
        <v>1841</v>
      </c>
    </row>
    <row r="258" spans="1:23" x14ac:dyDescent="0.25">
      <c r="A258" s="143">
        <v>255</v>
      </c>
      <c r="B258" s="166" t="s">
        <v>4</v>
      </c>
      <c r="C258" s="168" t="s">
        <v>41</v>
      </c>
      <c r="D258" s="143" t="s">
        <v>205</v>
      </c>
      <c r="E258" s="166" t="s">
        <v>1497</v>
      </c>
      <c r="F258" s="204">
        <v>384</v>
      </c>
      <c r="G258" s="146">
        <v>818725</v>
      </c>
      <c r="H258" s="137">
        <v>505</v>
      </c>
      <c r="I258" s="137">
        <v>1193395</v>
      </c>
      <c r="J258" s="24">
        <v>1.3151041666666667</v>
      </c>
      <c r="K258" s="24">
        <v>1.4576261870591469</v>
      </c>
      <c r="L258" s="24">
        <v>0.3</v>
      </c>
      <c r="M258" s="24">
        <v>0.7</v>
      </c>
      <c r="N258" s="109">
        <v>1</v>
      </c>
      <c r="O258" s="144">
        <f t="shared" si="3"/>
        <v>917.49776957733957</v>
      </c>
      <c r="P258" s="137">
        <v>184.85106118184606</v>
      </c>
      <c r="Q258" s="137">
        <v>732.64670839549353</v>
      </c>
      <c r="R258" s="2" t="s">
        <v>1584</v>
      </c>
      <c r="S258" s="2">
        <v>1745835803</v>
      </c>
      <c r="T258" s="2" t="s">
        <v>1585</v>
      </c>
      <c r="U258" s="2" t="s">
        <v>1586</v>
      </c>
      <c r="V258" s="2" t="s">
        <v>1587</v>
      </c>
      <c r="W258" s="2" t="s">
        <v>1842</v>
      </c>
    </row>
    <row r="259" spans="1:23" x14ac:dyDescent="0.25">
      <c r="A259" s="143">
        <v>256</v>
      </c>
      <c r="B259" s="166" t="s">
        <v>4</v>
      </c>
      <c r="C259" s="168" t="s">
        <v>41</v>
      </c>
      <c r="D259" s="143" t="s">
        <v>213</v>
      </c>
      <c r="E259" s="166" t="s">
        <v>1498</v>
      </c>
      <c r="F259" s="204">
        <v>180</v>
      </c>
      <c r="G259" s="146">
        <v>367535</v>
      </c>
      <c r="H259" s="137">
        <v>426</v>
      </c>
      <c r="I259" s="137">
        <v>604635</v>
      </c>
      <c r="J259" s="24">
        <v>2.3666666666666667</v>
      </c>
      <c r="K259" s="24">
        <v>1.6451086291101529</v>
      </c>
      <c r="L259" s="24">
        <v>0.3</v>
      </c>
      <c r="M259" s="24">
        <v>0.7</v>
      </c>
      <c r="N259" s="109">
        <v>1</v>
      </c>
      <c r="O259" s="144">
        <f t="shared" si="3"/>
        <v>917.49776957733968</v>
      </c>
      <c r="P259" s="137">
        <v>507.65039666398252</v>
      </c>
      <c r="Q259" s="137">
        <v>409.84737291335716</v>
      </c>
      <c r="R259" s="2" t="s">
        <v>1584</v>
      </c>
      <c r="S259" s="2">
        <v>1799480712</v>
      </c>
      <c r="T259" s="2" t="s">
        <v>1585</v>
      </c>
      <c r="U259" s="2" t="s">
        <v>1586</v>
      </c>
      <c r="V259" s="2" t="s">
        <v>1587</v>
      </c>
      <c r="W259" s="2" t="s">
        <v>1843</v>
      </c>
    </row>
    <row r="260" spans="1:23" x14ac:dyDescent="0.25">
      <c r="A260" s="143">
        <v>257</v>
      </c>
      <c r="B260" s="166" t="s">
        <v>7</v>
      </c>
      <c r="C260" s="168" t="s">
        <v>41</v>
      </c>
      <c r="D260" s="143" t="s">
        <v>241</v>
      </c>
      <c r="E260" s="166" t="s">
        <v>242</v>
      </c>
      <c r="F260" s="204">
        <v>185</v>
      </c>
      <c r="G260" s="146">
        <v>296205</v>
      </c>
      <c r="H260" s="137">
        <v>377</v>
      </c>
      <c r="I260" s="137">
        <v>490820</v>
      </c>
      <c r="J260" s="24">
        <v>2.0378378378378379</v>
      </c>
      <c r="K260" s="24">
        <v>1.6570280717746155</v>
      </c>
      <c r="L260" s="24">
        <v>0.3</v>
      </c>
      <c r="M260" s="24">
        <v>0.7</v>
      </c>
      <c r="N260" s="109">
        <v>1</v>
      </c>
      <c r="O260" s="144">
        <f t="shared" si="3"/>
        <v>917.4977695773398</v>
      </c>
      <c r="P260" s="137">
        <v>558.51722411056949</v>
      </c>
      <c r="Q260" s="137">
        <v>358.98054546677025</v>
      </c>
      <c r="R260" s="2" t="s">
        <v>1584</v>
      </c>
      <c r="S260" s="2">
        <v>1756688555</v>
      </c>
      <c r="T260" s="2" t="s">
        <v>1585</v>
      </c>
      <c r="U260" s="2" t="s">
        <v>1586</v>
      </c>
      <c r="V260" s="2" t="s">
        <v>1587</v>
      </c>
      <c r="W260" s="2" t="s">
        <v>1844</v>
      </c>
    </row>
    <row r="261" spans="1:23" x14ac:dyDescent="0.25">
      <c r="A261" s="143">
        <v>258</v>
      </c>
      <c r="B261" s="166" t="s">
        <v>7</v>
      </c>
      <c r="C261" s="168" t="s">
        <v>41</v>
      </c>
      <c r="D261" s="143" t="s">
        <v>237</v>
      </c>
      <c r="E261" s="166" t="s">
        <v>238</v>
      </c>
      <c r="F261" s="204">
        <v>185</v>
      </c>
      <c r="G261" s="146">
        <v>296205</v>
      </c>
      <c r="H261" s="137">
        <v>380</v>
      </c>
      <c r="I261" s="137">
        <v>592010</v>
      </c>
      <c r="J261" s="24">
        <v>2.0540540540540539</v>
      </c>
      <c r="K261" s="24">
        <v>1.99864958390304</v>
      </c>
      <c r="L261" s="24">
        <v>0.3</v>
      </c>
      <c r="M261" s="24">
        <v>0.7</v>
      </c>
      <c r="N261" s="109">
        <v>1</v>
      </c>
      <c r="O261" s="144">
        <f t="shared" ref="O261:O324" si="4">SUM(P261:Q261)</f>
        <v>917.49776957733968</v>
      </c>
      <c r="P261" s="137">
        <v>372.09175435858094</v>
      </c>
      <c r="Q261" s="137">
        <v>545.40601521875874</v>
      </c>
      <c r="R261" s="2" t="s">
        <v>1584</v>
      </c>
      <c r="S261" s="2">
        <v>1737304430</v>
      </c>
      <c r="T261" s="2" t="s">
        <v>1585</v>
      </c>
      <c r="U261" s="2" t="s">
        <v>1586</v>
      </c>
      <c r="V261" s="2" t="s">
        <v>1587</v>
      </c>
      <c r="W261" s="2" t="s">
        <v>1845</v>
      </c>
    </row>
    <row r="262" spans="1:23" x14ac:dyDescent="0.25">
      <c r="A262" s="143">
        <v>259</v>
      </c>
      <c r="B262" s="166" t="s">
        <v>7</v>
      </c>
      <c r="C262" s="168" t="s">
        <v>41</v>
      </c>
      <c r="D262" s="143" t="s">
        <v>235</v>
      </c>
      <c r="E262" s="166" t="s">
        <v>236</v>
      </c>
      <c r="F262" s="204">
        <v>183</v>
      </c>
      <c r="G262" s="146">
        <v>293805</v>
      </c>
      <c r="H262" s="137">
        <v>377</v>
      </c>
      <c r="I262" s="137">
        <v>731940</v>
      </c>
      <c r="J262" s="24">
        <v>2.0601092896174862</v>
      </c>
      <c r="K262" s="24">
        <v>2.4912441925767093</v>
      </c>
      <c r="L262" s="24">
        <v>0.3</v>
      </c>
      <c r="M262" s="24">
        <v>0.7</v>
      </c>
      <c r="N262" s="109">
        <v>1</v>
      </c>
      <c r="O262" s="144">
        <f t="shared" si="4"/>
        <v>917.4977695773398</v>
      </c>
      <c r="P262" s="137">
        <v>277.66610779445926</v>
      </c>
      <c r="Q262" s="137">
        <v>639.83166178288047</v>
      </c>
      <c r="R262" s="2" t="s">
        <v>1584</v>
      </c>
      <c r="S262" s="2">
        <v>1737293452</v>
      </c>
      <c r="T262" s="2" t="s">
        <v>1585</v>
      </c>
      <c r="U262" s="2" t="s">
        <v>1586</v>
      </c>
      <c r="V262" s="2" t="s">
        <v>1587</v>
      </c>
      <c r="W262" s="2" t="s">
        <v>1846</v>
      </c>
    </row>
    <row r="263" spans="1:23" x14ac:dyDescent="0.25">
      <c r="A263" s="143">
        <v>260</v>
      </c>
      <c r="B263" s="166" t="s">
        <v>7</v>
      </c>
      <c r="C263" s="168" t="s">
        <v>41</v>
      </c>
      <c r="D263" s="143" t="s">
        <v>239</v>
      </c>
      <c r="E263" s="166" t="s">
        <v>1499</v>
      </c>
      <c r="F263" s="204">
        <v>1171</v>
      </c>
      <c r="G263" s="146">
        <v>2175575</v>
      </c>
      <c r="H263" s="137">
        <v>1776</v>
      </c>
      <c r="I263" s="137">
        <v>2878920</v>
      </c>
      <c r="J263" s="24">
        <v>1.5166524338172502</v>
      </c>
      <c r="K263" s="24">
        <v>1.3232915436149064</v>
      </c>
      <c r="L263" s="24">
        <v>0.3</v>
      </c>
      <c r="M263" s="24">
        <v>0.7</v>
      </c>
      <c r="N263" s="109">
        <v>1</v>
      </c>
      <c r="O263" s="144">
        <f t="shared" si="4"/>
        <v>917.49776957733968</v>
      </c>
      <c r="P263" s="137">
        <v>349.68557596942742</v>
      </c>
      <c r="Q263" s="137">
        <v>567.81219360791226</v>
      </c>
      <c r="R263" s="2" t="s">
        <v>1584</v>
      </c>
      <c r="S263" s="2">
        <v>1736888926</v>
      </c>
      <c r="T263" s="2" t="s">
        <v>1585</v>
      </c>
      <c r="U263" s="2" t="s">
        <v>1586</v>
      </c>
      <c r="V263" s="2" t="s">
        <v>1587</v>
      </c>
      <c r="W263" s="2" t="s">
        <v>1847</v>
      </c>
    </row>
    <row r="264" spans="1:23" x14ac:dyDescent="0.25">
      <c r="A264" s="143">
        <v>261</v>
      </c>
      <c r="B264" s="166" t="s">
        <v>15</v>
      </c>
      <c r="C264" s="168" t="s">
        <v>41</v>
      </c>
      <c r="D264" s="143" t="s">
        <v>217</v>
      </c>
      <c r="E264" s="166" t="s">
        <v>1500</v>
      </c>
      <c r="F264" s="204">
        <v>313</v>
      </c>
      <c r="G264" s="146">
        <v>701495</v>
      </c>
      <c r="H264" s="137">
        <v>683</v>
      </c>
      <c r="I264" s="137">
        <v>1171710</v>
      </c>
      <c r="J264" s="24">
        <v>2.1821086261980831</v>
      </c>
      <c r="K264" s="24">
        <v>1.6703041361663304</v>
      </c>
      <c r="L264" s="24">
        <v>0.3</v>
      </c>
      <c r="M264" s="24">
        <v>0.7</v>
      </c>
      <c r="N264" s="109">
        <v>1</v>
      </c>
      <c r="O264" s="144">
        <f t="shared" si="4"/>
        <v>917.49776957733968</v>
      </c>
      <c r="P264" s="137">
        <v>364.96632033950175</v>
      </c>
      <c r="Q264" s="137">
        <v>552.53144923783793</v>
      </c>
      <c r="R264" s="2" t="s">
        <v>1584</v>
      </c>
      <c r="S264" s="2">
        <v>1755758589</v>
      </c>
      <c r="T264" s="2" t="s">
        <v>1585</v>
      </c>
      <c r="U264" s="2" t="s">
        <v>1586</v>
      </c>
      <c r="V264" s="2" t="s">
        <v>1587</v>
      </c>
      <c r="W264" s="2" t="s">
        <v>1848</v>
      </c>
    </row>
    <row r="265" spans="1:23" x14ac:dyDescent="0.25">
      <c r="A265" s="143">
        <v>262</v>
      </c>
      <c r="B265" s="166" t="s">
        <v>15</v>
      </c>
      <c r="C265" s="168" t="s">
        <v>41</v>
      </c>
      <c r="D265" s="143" t="s">
        <v>215</v>
      </c>
      <c r="E265" s="166" t="s">
        <v>1501</v>
      </c>
      <c r="F265" s="204">
        <v>265</v>
      </c>
      <c r="G265" s="146">
        <v>525865</v>
      </c>
      <c r="H265" s="137">
        <v>496</v>
      </c>
      <c r="I265" s="137">
        <v>749830</v>
      </c>
      <c r="J265" s="24">
        <v>1.8716981132075472</v>
      </c>
      <c r="K265" s="24">
        <v>1.4258982818784289</v>
      </c>
      <c r="L265" s="24">
        <v>0.3</v>
      </c>
      <c r="M265" s="24">
        <v>0.7</v>
      </c>
      <c r="N265" s="109">
        <v>1</v>
      </c>
      <c r="O265" s="144">
        <f t="shared" si="4"/>
        <v>917.49776957733968</v>
      </c>
      <c r="P265" s="137">
        <v>329.00467106866665</v>
      </c>
      <c r="Q265" s="137">
        <v>588.49309850867303</v>
      </c>
      <c r="R265" s="2" t="s">
        <v>1584</v>
      </c>
      <c r="S265" s="2">
        <v>1912143413</v>
      </c>
      <c r="T265" s="2" t="s">
        <v>1585</v>
      </c>
      <c r="U265" s="2" t="s">
        <v>1586</v>
      </c>
      <c r="V265" s="2" t="s">
        <v>1587</v>
      </c>
      <c r="W265" s="2" t="s">
        <v>1849</v>
      </c>
    </row>
    <row r="266" spans="1:23" x14ac:dyDescent="0.25">
      <c r="A266" s="143">
        <v>263</v>
      </c>
      <c r="B266" s="166" t="s">
        <v>15</v>
      </c>
      <c r="C266" s="168" t="s">
        <v>41</v>
      </c>
      <c r="D266" s="143" t="s">
        <v>219</v>
      </c>
      <c r="E266" s="166" t="s">
        <v>220</v>
      </c>
      <c r="F266" s="204">
        <v>324</v>
      </c>
      <c r="G266" s="146">
        <v>662530</v>
      </c>
      <c r="H266" s="137">
        <v>749</v>
      </c>
      <c r="I266" s="137">
        <v>1138860</v>
      </c>
      <c r="J266" s="24">
        <v>2.3117283950617282</v>
      </c>
      <c r="K266" s="24">
        <v>1.7189561227416117</v>
      </c>
      <c r="L266" s="24">
        <v>0.3</v>
      </c>
      <c r="M266" s="24">
        <v>0.7</v>
      </c>
      <c r="N266" s="109">
        <v>1</v>
      </c>
      <c r="O266" s="144">
        <f t="shared" si="4"/>
        <v>917.4977695773398</v>
      </c>
      <c r="P266" s="137">
        <v>337.06259053576673</v>
      </c>
      <c r="Q266" s="137">
        <v>580.43517904157306</v>
      </c>
      <c r="R266" s="2" t="s">
        <v>1584</v>
      </c>
      <c r="S266" s="2">
        <v>1715223338</v>
      </c>
      <c r="T266" s="2" t="s">
        <v>1585</v>
      </c>
      <c r="U266" s="2" t="s">
        <v>1586</v>
      </c>
      <c r="V266" s="2" t="s">
        <v>1587</v>
      </c>
      <c r="W266" s="2" t="s">
        <v>1850</v>
      </c>
    </row>
    <row r="267" spans="1:23" x14ac:dyDescent="0.25">
      <c r="A267" s="143">
        <v>264</v>
      </c>
      <c r="B267" s="166" t="s">
        <v>6</v>
      </c>
      <c r="C267" s="168" t="s">
        <v>41</v>
      </c>
      <c r="D267" s="143" t="s">
        <v>225</v>
      </c>
      <c r="E267" s="166" t="s">
        <v>1502</v>
      </c>
      <c r="F267" s="204">
        <v>321</v>
      </c>
      <c r="G267" s="146">
        <v>661630</v>
      </c>
      <c r="H267" s="137">
        <v>743</v>
      </c>
      <c r="I267" s="137">
        <v>1218820</v>
      </c>
      <c r="J267" s="24">
        <v>2.3146417445482865</v>
      </c>
      <c r="K267" s="24">
        <v>1.8421474237867086</v>
      </c>
      <c r="L267" s="24">
        <v>0.3</v>
      </c>
      <c r="M267" s="24">
        <v>0.7</v>
      </c>
      <c r="N267" s="109">
        <v>1</v>
      </c>
      <c r="O267" s="144">
        <f t="shared" si="4"/>
        <v>917.49776957733957</v>
      </c>
      <c r="P267" s="137">
        <v>323.57777282796275</v>
      </c>
      <c r="Q267" s="137">
        <v>593.91999674937688</v>
      </c>
      <c r="R267" s="2" t="s">
        <v>1584</v>
      </c>
      <c r="S267" s="2">
        <v>1718357354</v>
      </c>
      <c r="T267" s="2" t="s">
        <v>1585</v>
      </c>
      <c r="U267" s="2" t="s">
        <v>1586</v>
      </c>
      <c r="V267" s="2" t="s">
        <v>1587</v>
      </c>
      <c r="W267" s="2" t="s">
        <v>1851</v>
      </c>
    </row>
    <row r="268" spans="1:23" x14ac:dyDescent="0.25">
      <c r="A268" s="143">
        <v>265</v>
      </c>
      <c r="B268" s="166" t="s">
        <v>81</v>
      </c>
      <c r="C268" s="168" t="s">
        <v>41</v>
      </c>
      <c r="D268" s="143" t="s">
        <v>718</v>
      </c>
      <c r="E268" s="166" t="s">
        <v>1503</v>
      </c>
      <c r="F268" s="204">
        <v>771</v>
      </c>
      <c r="G268" s="146">
        <v>1872065</v>
      </c>
      <c r="H268" s="137">
        <v>1606</v>
      </c>
      <c r="I268" s="137">
        <v>3465135</v>
      </c>
      <c r="J268" s="24">
        <v>2.0830090791180287</v>
      </c>
      <c r="K268" s="24">
        <v>1.8509693840758734</v>
      </c>
      <c r="L268" s="24">
        <v>0.3</v>
      </c>
      <c r="M268" s="24">
        <v>0.7</v>
      </c>
      <c r="N268" s="109">
        <v>1</v>
      </c>
      <c r="O268" s="144">
        <f t="shared" si="4"/>
        <v>917.4977695773398</v>
      </c>
      <c r="P268" s="137">
        <v>223.40978708843926</v>
      </c>
      <c r="Q268" s="137">
        <v>694.08798248890048</v>
      </c>
      <c r="R268" s="2" t="s">
        <v>1584</v>
      </c>
      <c r="S268" s="2">
        <v>1780039086</v>
      </c>
      <c r="T268" s="2" t="s">
        <v>1585</v>
      </c>
      <c r="U268" s="2" t="s">
        <v>1586</v>
      </c>
      <c r="V268" s="2" t="s">
        <v>1587</v>
      </c>
      <c r="W268" s="2" t="s">
        <v>1852</v>
      </c>
    </row>
    <row r="269" spans="1:23" x14ac:dyDescent="0.25">
      <c r="A269" s="143">
        <v>266</v>
      </c>
      <c r="B269" s="166" t="s">
        <v>81</v>
      </c>
      <c r="C269" s="168" t="s">
        <v>41</v>
      </c>
      <c r="D269" s="143" t="s">
        <v>717</v>
      </c>
      <c r="E269" s="166" t="s">
        <v>1504</v>
      </c>
      <c r="F269" s="204">
        <v>396</v>
      </c>
      <c r="G269" s="146">
        <v>967305</v>
      </c>
      <c r="H269" s="137">
        <v>707</v>
      </c>
      <c r="I269" s="137">
        <v>1573870</v>
      </c>
      <c r="J269" s="24">
        <v>1.7853535353535352</v>
      </c>
      <c r="K269" s="24">
        <v>1.6270669540630929</v>
      </c>
      <c r="L269" s="24">
        <v>0.3</v>
      </c>
      <c r="M269" s="24">
        <v>0.7</v>
      </c>
      <c r="N269" s="109">
        <v>1</v>
      </c>
      <c r="O269" s="144">
        <f t="shared" si="4"/>
        <v>917.49776957733957</v>
      </c>
      <c r="P269" s="137">
        <v>241.85699876244331</v>
      </c>
      <c r="Q269" s="137">
        <v>675.64077081489631</v>
      </c>
      <c r="R269" s="2" t="s">
        <v>1584</v>
      </c>
      <c r="S269" s="2">
        <v>1735113030</v>
      </c>
      <c r="T269" s="2" t="s">
        <v>1585</v>
      </c>
      <c r="U269" s="2" t="s">
        <v>1586</v>
      </c>
      <c r="V269" s="2" t="s">
        <v>1587</v>
      </c>
      <c r="W269" s="2" t="s">
        <v>1853</v>
      </c>
    </row>
    <row r="270" spans="1:23" x14ac:dyDescent="0.25">
      <c r="A270" s="143">
        <v>267</v>
      </c>
      <c r="B270" s="166" t="s">
        <v>78</v>
      </c>
      <c r="C270" s="168" t="s">
        <v>41</v>
      </c>
      <c r="D270" s="143" t="s">
        <v>689</v>
      </c>
      <c r="E270" s="166" t="s">
        <v>1505</v>
      </c>
      <c r="F270" s="204">
        <v>760</v>
      </c>
      <c r="G270" s="146">
        <v>1517905</v>
      </c>
      <c r="H270" s="137">
        <v>787</v>
      </c>
      <c r="I270" s="137">
        <v>1433505</v>
      </c>
      <c r="J270" s="24">
        <v>1.0355263157894736</v>
      </c>
      <c r="K270" s="24">
        <v>0.94439704724603979</v>
      </c>
      <c r="L270" s="24">
        <v>0.3</v>
      </c>
      <c r="M270" s="24">
        <v>0.66107793307222784</v>
      </c>
      <c r="N270" s="109">
        <v>0.96107793307222789</v>
      </c>
      <c r="O270" s="144">
        <f t="shared" si="4"/>
        <v>881.78685998376886</v>
      </c>
      <c r="P270" s="137">
        <v>420.57556890417953</v>
      </c>
      <c r="Q270" s="137">
        <v>461.21129107958939</v>
      </c>
      <c r="R270" s="2" t="s">
        <v>1584</v>
      </c>
      <c r="S270" s="2">
        <v>1917010202</v>
      </c>
      <c r="T270" s="2" t="s">
        <v>1585</v>
      </c>
      <c r="U270" s="2" t="s">
        <v>1586</v>
      </c>
      <c r="V270" s="2" t="s">
        <v>1587</v>
      </c>
      <c r="W270" s="2" t="s">
        <v>1854</v>
      </c>
    </row>
    <row r="271" spans="1:23" x14ac:dyDescent="0.25">
      <c r="A271" s="143">
        <v>268</v>
      </c>
      <c r="B271" s="166" t="s">
        <v>78</v>
      </c>
      <c r="C271" s="168" t="s">
        <v>41</v>
      </c>
      <c r="D271" s="143" t="s">
        <v>687</v>
      </c>
      <c r="E271" s="166" t="s">
        <v>688</v>
      </c>
      <c r="F271" s="204">
        <v>189</v>
      </c>
      <c r="G271" s="146">
        <v>379995</v>
      </c>
      <c r="H271" s="137">
        <v>162</v>
      </c>
      <c r="I271" s="137">
        <v>320540</v>
      </c>
      <c r="J271" s="24">
        <v>0.8571428571428571</v>
      </c>
      <c r="K271" s="24">
        <v>0.84353741496598644</v>
      </c>
      <c r="L271" s="24">
        <v>0.25714285714285712</v>
      </c>
      <c r="M271" s="24">
        <v>0.59047619047619049</v>
      </c>
      <c r="N271" s="109">
        <v>0.84761904761904761</v>
      </c>
      <c r="O271" s="144">
        <f t="shared" si="4"/>
        <v>777.68858564174502</v>
      </c>
      <c r="P271" s="137">
        <v>247.47062998520619</v>
      </c>
      <c r="Q271" s="137">
        <v>530.21795565653883</v>
      </c>
      <c r="R271" s="2" t="s">
        <v>1584</v>
      </c>
      <c r="S271" s="2">
        <v>1923873233</v>
      </c>
      <c r="T271" s="2" t="s">
        <v>1585</v>
      </c>
      <c r="U271" s="2" t="s">
        <v>1586</v>
      </c>
      <c r="V271" s="2" t="s">
        <v>1587</v>
      </c>
      <c r="W271" s="2" t="s">
        <v>1855</v>
      </c>
    </row>
    <row r="272" spans="1:23" x14ac:dyDescent="0.25">
      <c r="A272" s="143">
        <v>269</v>
      </c>
      <c r="B272" s="166" t="s">
        <v>78</v>
      </c>
      <c r="C272" s="168" t="s">
        <v>41</v>
      </c>
      <c r="D272" s="143" t="s">
        <v>683</v>
      </c>
      <c r="E272" s="166" t="s">
        <v>684</v>
      </c>
      <c r="F272" s="204">
        <v>617</v>
      </c>
      <c r="G272" s="146">
        <v>1221345</v>
      </c>
      <c r="H272" s="137">
        <v>549</v>
      </c>
      <c r="I272" s="137">
        <v>1483710</v>
      </c>
      <c r="J272" s="24">
        <v>0.8897893030794165</v>
      </c>
      <c r="K272" s="24">
        <v>1.2148164523537575</v>
      </c>
      <c r="L272" s="24">
        <v>0.26693679092382494</v>
      </c>
      <c r="M272" s="24">
        <v>0.7</v>
      </c>
      <c r="N272" s="109">
        <v>0.9669367909238249</v>
      </c>
      <c r="O272" s="144">
        <f t="shared" si="4"/>
        <v>887.16234899487972</v>
      </c>
      <c r="P272" s="137">
        <v>150.39050355725607</v>
      </c>
      <c r="Q272" s="137">
        <v>736.77184543762371</v>
      </c>
      <c r="R272" s="2" t="s">
        <v>1584</v>
      </c>
      <c r="S272" s="2">
        <v>1742798301</v>
      </c>
      <c r="T272" s="2" t="s">
        <v>1585</v>
      </c>
      <c r="U272" s="2" t="s">
        <v>1586</v>
      </c>
      <c r="V272" s="2" t="s">
        <v>1587</v>
      </c>
      <c r="W272" s="2" t="s">
        <v>1856</v>
      </c>
    </row>
    <row r="273" spans="1:23" x14ac:dyDescent="0.25">
      <c r="A273" s="143">
        <v>270</v>
      </c>
      <c r="B273" s="166" t="s">
        <v>78</v>
      </c>
      <c r="C273" s="168" t="s">
        <v>41</v>
      </c>
      <c r="D273" s="143" t="s">
        <v>681</v>
      </c>
      <c r="E273" s="166" t="s">
        <v>1506</v>
      </c>
      <c r="F273" s="204">
        <v>429</v>
      </c>
      <c r="G273" s="146">
        <v>848055</v>
      </c>
      <c r="H273" s="137">
        <v>546</v>
      </c>
      <c r="I273" s="137">
        <v>892875</v>
      </c>
      <c r="J273" s="24">
        <v>1.2727272727272727</v>
      </c>
      <c r="K273" s="24">
        <v>1.0528503457912517</v>
      </c>
      <c r="L273" s="24">
        <v>0.3</v>
      </c>
      <c r="M273" s="24">
        <v>0.7</v>
      </c>
      <c r="N273" s="109">
        <v>1</v>
      </c>
      <c r="O273" s="144">
        <f t="shared" si="4"/>
        <v>917.49776957733968</v>
      </c>
      <c r="P273" s="137">
        <v>423.02326687576925</v>
      </c>
      <c r="Q273" s="137">
        <v>494.47450270157043</v>
      </c>
      <c r="R273" s="2" t="s">
        <v>1584</v>
      </c>
      <c r="S273" s="2">
        <v>1798020611</v>
      </c>
      <c r="T273" s="2" t="s">
        <v>1585</v>
      </c>
      <c r="U273" s="2" t="s">
        <v>1586</v>
      </c>
      <c r="V273" s="2" t="s">
        <v>1587</v>
      </c>
      <c r="W273" s="2" t="s">
        <v>1857</v>
      </c>
    </row>
    <row r="274" spans="1:23" x14ac:dyDescent="0.25">
      <c r="A274" s="143">
        <v>271</v>
      </c>
      <c r="B274" s="166" t="s">
        <v>78</v>
      </c>
      <c r="C274" s="168" t="s">
        <v>41</v>
      </c>
      <c r="D274" s="143" t="s">
        <v>691</v>
      </c>
      <c r="E274" s="166" t="s">
        <v>1507</v>
      </c>
      <c r="F274" s="204">
        <v>323</v>
      </c>
      <c r="G274" s="146">
        <v>641185</v>
      </c>
      <c r="H274" s="137">
        <v>307</v>
      </c>
      <c r="I274" s="137">
        <v>517355</v>
      </c>
      <c r="J274" s="24">
        <v>0.9504643962848297</v>
      </c>
      <c r="K274" s="24">
        <v>0.80687321131966594</v>
      </c>
      <c r="L274" s="24">
        <v>0.28513931888544891</v>
      </c>
      <c r="M274" s="24">
        <v>0.56481124792376614</v>
      </c>
      <c r="N274" s="109">
        <v>0.8499505668092151</v>
      </c>
      <c r="O274" s="144">
        <f t="shared" si="4"/>
        <v>779.8277492984505</v>
      </c>
      <c r="P274" s="137">
        <v>330.70122036848943</v>
      </c>
      <c r="Q274" s="137">
        <v>449.12652892996107</v>
      </c>
      <c r="R274" s="2" t="s">
        <v>1584</v>
      </c>
      <c r="S274" s="2">
        <v>1951560428</v>
      </c>
      <c r="T274" s="2" t="s">
        <v>1585</v>
      </c>
      <c r="U274" s="2" t="s">
        <v>1586</v>
      </c>
      <c r="V274" s="2" t="s">
        <v>1587</v>
      </c>
      <c r="W274" s="2" t="s">
        <v>1858</v>
      </c>
    </row>
    <row r="275" spans="1:23" x14ac:dyDescent="0.25">
      <c r="A275" s="143">
        <v>272</v>
      </c>
      <c r="B275" s="166" t="s">
        <v>78</v>
      </c>
      <c r="C275" s="168" t="s">
        <v>41</v>
      </c>
      <c r="D275" s="143" t="s">
        <v>685</v>
      </c>
      <c r="E275" s="166" t="s">
        <v>686</v>
      </c>
      <c r="F275" s="204">
        <v>375</v>
      </c>
      <c r="G275" s="146">
        <v>735060</v>
      </c>
      <c r="H275" s="137">
        <v>369</v>
      </c>
      <c r="I275" s="137">
        <v>622595</v>
      </c>
      <c r="J275" s="24">
        <v>0.98399999999999999</v>
      </c>
      <c r="K275" s="24">
        <v>0.8469988844448072</v>
      </c>
      <c r="L275" s="24">
        <v>0.29519999999999996</v>
      </c>
      <c r="M275" s="24">
        <v>0.59289921911136501</v>
      </c>
      <c r="N275" s="109">
        <v>0.88809921911136502</v>
      </c>
      <c r="O275" s="144">
        <f t="shared" si="4"/>
        <v>814.82905269805451</v>
      </c>
      <c r="P275" s="137">
        <v>317.76930754221235</v>
      </c>
      <c r="Q275" s="137">
        <v>497.05974515584211</v>
      </c>
      <c r="R275" s="2" t="s">
        <v>1584</v>
      </c>
      <c r="S275" s="2">
        <v>1951213251</v>
      </c>
      <c r="T275" s="2" t="s">
        <v>1585</v>
      </c>
      <c r="U275" s="2" t="s">
        <v>1586</v>
      </c>
      <c r="V275" s="2" t="s">
        <v>1587</v>
      </c>
      <c r="W275" s="2" t="s">
        <v>1859</v>
      </c>
    </row>
    <row r="276" spans="1:23" x14ac:dyDescent="0.25">
      <c r="A276" s="143">
        <v>273</v>
      </c>
      <c r="B276" s="166" t="s">
        <v>83</v>
      </c>
      <c r="C276" s="168" t="s">
        <v>41</v>
      </c>
      <c r="D276" s="143" t="s">
        <v>723</v>
      </c>
      <c r="E276" s="166" t="s">
        <v>1508</v>
      </c>
      <c r="F276" s="204">
        <v>902</v>
      </c>
      <c r="G276" s="146">
        <v>1976025</v>
      </c>
      <c r="H276" s="137">
        <v>943</v>
      </c>
      <c r="I276" s="137">
        <v>2336725</v>
      </c>
      <c r="J276" s="24">
        <v>1.0454545454545454</v>
      </c>
      <c r="K276" s="24">
        <v>1.1825381763894687</v>
      </c>
      <c r="L276" s="24">
        <v>0.3</v>
      </c>
      <c r="M276" s="24">
        <v>0.7</v>
      </c>
      <c r="N276" s="109">
        <v>1</v>
      </c>
      <c r="O276" s="144">
        <f t="shared" si="4"/>
        <v>917.49776957733957</v>
      </c>
      <c r="P276" s="137">
        <v>171.27350652706392</v>
      </c>
      <c r="Q276" s="137">
        <v>746.22426305027568</v>
      </c>
      <c r="R276" s="2" t="s">
        <v>1584</v>
      </c>
      <c r="S276" s="2">
        <v>1820948434</v>
      </c>
      <c r="T276" s="2" t="s">
        <v>1585</v>
      </c>
      <c r="U276" s="2" t="s">
        <v>1586</v>
      </c>
      <c r="V276" s="2" t="s">
        <v>1587</v>
      </c>
      <c r="W276" s="2" t="s">
        <v>1860</v>
      </c>
    </row>
    <row r="277" spans="1:23" x14ac:dyDescent="0.25">
      <c r="A277" s="143">
        <v>274</v>
      </c>
      <c r="B277" s="166" t="s">
        <v>83</v>
      </c>
      <c r="C277" s="168" t="s">
        <v>41</v>
      </c>
      <c r="D277" s="143" t="s">
        <v>720</v>
      </c>
      <c r="E277" s="166" t="s">
        <v>1509</v>
      </c>
      <c r="F277" s="204">
        <v>437</v>
      </c>
      <c r="G277" s="146">
        <v>945255</v>
      </c>
      <c r="H277" s="137">
        <v>772</v>
      </c>
      <c r="I277" s="137">
        <v>1245380</v>
      </c>
      <c r="J277" s="24">
        <v>1.7665903890160184</v>
      </c>
      <c r="K277" s="24">
        <v>1.3175069161231625</v>
      </c>
      <c r="L277" s="24">
        <v>0.3</v>
      </c>
      <c r="M277" s="24">
        <v>0.7</v>
      </c>
      <c r="N277" s="109">
        <v>1</v>
      </c>
      <c r="O277" s="144">
        <f t="shared" si="4"/>
        <v>917.49776957733968</v>
      </c>
      <c r="P277" s="137">
        <v>414.2029857743272</v>
      </c>
      <c r="Q277" s="137">
        <v>503.29478380301248</v>
      </c>
      <c r="R277" s="2" t="s">
        <v>1584</v>
      </c>
      <c r="S277" s="2">
        <v>1745189347</v>
      </c>
      <c r="T277" s="2" t="s">
        <v>1585</v>
      </c>
      <c r="U277" s="2" t="s">
        <v>1586</v>
      </c>
      <c r="V277" s="2" t="s">
        <v>1587</v>
      </c>
      <c r="W277" s="2" t="s">
        <v>1861</v>
      </c>
    </row>
    <row r="278" spans="1:23" x14ac:dyDescent="0.25">
      <c r="A278" s="143">
        <v>275</v>
      </c>
      <c r="B278" s="166" t="s">
        <v>83</v>
      </c>
      <c r="C278" s="168" t="s">
        <v>41</v>
      </c>
      <c r="D278" s="143" t="s">
        <v>721</v>
      </c>
      <c r="E278" s="166" t="s">
        <v>1510</v>
      </c>
      <c r="F278" s="204">
        <v>616</v>
      </c>
      <c r="G278" s="146">
        <v>1325255</v>
      </c>
      <c r="H278" s="137">
        <v>910</v>
      </c>
      <c r="I278" s="137">
        <v>1581865</v>
      </c>
      <c r="J278" s="24">
        <v>1.4772727272727273</v>
      </c>
      <c r="K278" s="24">
        <v>1.1936306597598199</v>
      </c>
      <c r="L278" s="24">
        <v>0.3</v>
      </c>
      <c r="M278" s="24">
        <v>0.7</v>
      </c>
      <c r="N278" s="109">
        <v>1</v>
      </c>
      <c r="O278" s="144">
        <f t="shared" si="4"/>
        <v>917.49776957733968</v>
      </c>
      <c r="P278" s="137">
        <v>387.56571495347691</v>
      </c>
      <c r="Q278" s="137">
        <v>529.93205462386277</v>
      </c>
      <c r="R278" s="2" t="s">
        <v>1584</v>
      </c>
      <c r="S278" s="2">
        <v>1727986301</v>
      </c>
      <c r="T278" s="2" t="s">
        <v>1585</v>
      </c>
      <c r="U278" s="2" t="s">
        <v>1586</v>
      </c>
      <c r="V278" s="2" t="s">
        <v>1587</v>
      </c>
      <c r="W278" s="2" t="s">
        <v>1862</v>
      </c>
    </row>
    <row r="279" spans="1:23" x14ac:dyDescent="0.25">
      <c r="A279" s="143">
        <v>276</v>
      </c>
      <c r="B279" s="166" t="s">
        <v>83</v>
      </c>
      <c r="C279" s="168" t="s">
        <v>41</v>
      </c>
      <c r="D279" s="143" t="s">
        <v>719</v>
      </c>
      <c r="E279" s="166" t="s">
        <v>1511</v>
      </c>
      <c r="F279" s="204">
        <v>616</v>
      </c>
      <c r="G279" s="146">
        <v>1325255</v>
      </c>
      <c r="H279" s="137">
        <v>801</v>
      </c>
      <c r="I279" s="137">
        <v>1537030</v>
      </c>
      <c r="J279" s="24">
        <v>1.3003246753246753</v>
      </c>
      <c r="K279" s="24">
        <v>1.1597994348257505</v>
      </c>
      <c r="L279" s="24">
        <v>0.3</v>
      </c>
      <c r="M279" s="24">
        <v>0.7</v>
      </c>
      <c r="N279" s="109">
        <v>1</v>
      </c>
      <c r="O279" s="144">
        <f t="shared" si="4"/>
        <v>917.49776957733957</v>
      </c>
      <c r="P279" s="137">
        <v>434.74045256199315</v>
      </c>
      <c r="Q279" s="137">
        <v>482.75731701534647</v>
      </c>
      <c r="R279" s="2" t="s">
        <v>1584</v>
      </c>
      <c r="S279" s="2">
        <v>1714226522</v>
      </c>
      <c r="T279" s="2" t="s">
        <v>1585</v>
      </c>
      <c r="U279" s="2" t="s">
        <v>1586</v>
      </c>
      <c r="V279" s="2" t="s">
        <v>1587</v>
      </c>
      <c r="W279" s="2" t="s">
        <v>1863</v>
      </c>
    </row>
    <row r="280" spans="1:23" x14ac:dyDescent="0.25">
      <c r="A280" s="143">
        <v>277</v>
      </c>
      <c r="B280" s="166" t="s">
        <v>48</v>
      </c>
      <c r="C280" s="168" t="s">
        <v>41</v>
      </c>
      <c r="D280" s="143" t="s">
        <v>472</v>
      </c>
      <c r="E280" s="166" t="s">
        <v>1512</v>
      </c>
      <c r="F280" s="204">
        <v>386</v>
      </c>
      <c r="G280" s="146">
        <v>876605</v>
      </c>
      <c r="H280" s="137">
        <v>314</v>
      </c>
      <c r="I280" s="137">
        <v>723420</v>
      </c>
      <c r="J280" s="24">
        <v>0.81347150259067358</v>
      </c>
      <c r="K280" s="24">
        <v>0.8252519663930733</v>
      </c>
      <c r="L280" s="24">
        <v>0.24404145077720207</v>
      </c>
      <c r="M280" s="24">
        <v>0.57767637647515124</v>
      </c>
      <c r="N280" s="109">
        <v>0.82171782725235332</v>
      </c>
      <c r="O280" s="144">
        <f t="shared" si="4"/>
        <v>753.92427372597183</v>
      </c>
      <c r="P280" s="137">
        <v>175.75100152214188</v>
      </c>
      <c r="Q280" s="137">
        <v>578.17327220382992</v>
      </c>
      <c r="R280" s="2" t="s">
        <v>1584</v>
      </c>
      <c r="S280" s="2">
        <v>1960514086</v>
      </c>
      <c r="T280" s="2" t="s">
        <v>1585</v>
      </c>
      <c r="U280" s="2" t="s">
        <v>1586</v>
      </c>
      <c r="V280" s="2" t="s">
        <v>1587</v>
      </c>
      <c r="W280" s="2" t="s">
        <v>1864</v>
      </c>
    </row>
    <row r="281" spans="1:23" x14ac:dyDescent="0.25">
      <c r="A281" s="143">
        <v>278</v>
      </c>
      <c r="B281" s="166" t="s">
        <v>50</v>
      </c>
      <c r="C281" s="168" t="s">
        <v>41</v>
      </c>
      <c r="D281" s="143" t="s">
        <v>468</v>
      </c>
      <c r="E281" s="166" t="s">
        <v>1154</v>
      </c>
      <c r="F281" s="204">
        <v>281</v>
      </c>
      <c r="G281" s="146">
        <v>623580</v>
      </c>
      <c r="H281" s="137">
        <v>496</v>
      </c>
      <c r="I281" s="137">
        <v>674040</v>
      </c>
      <c r="J281" s="24">
        <v>1.7651245551601424</v>
      </c>
      <c r="K281" s="24">
        <v>1.0809198498989705</v>
      </c>
      <c r="L281" s="24">
        <v>0.3</v>
      </c>
      <c r="M281" s="24">
        <v>0.7</v>
      </c>
      <c r="N281" s="109">
        <v>1</v>
      </c>
      <c r="O281" s="144">
        <f t="shared" si="4"/>
        <v>917.49776957733957</v>
      </c>
      <c r="P281" s="137">
        <v>443.21768552619665</v>
      </c>
      <c r="Q281" s="137">
        <v>474.28008405114298</v>
      </c>
      <c r="R281" s="2" t="s">
        <v>1584</v>
      </c>
      <c r="S281" s="2">
        <v>1738509388</v>
      </c>
      <c r="T281" s="2" t="s">
        <v>1585</v>
      </c>
      <c r="U281" s="2" t="s">
        <v>1586</v>
      </c>
      <c r="V281" s="2" t="s">
        <v>1587</v>
      </c>
      <c r="W281" s="2" t="s">
        <v>1865</v>
      </c>
    </row>
    <row r="282" spans="1:23" x14ac:dyDescent="0.25">
      <c r="A282" s="143">
        <v>279</v>
      </c>
      <c r="B282" s="166" t="s">
        <v>50</v>
      </c>
      <c r="C282" s="168" t="s">
        <v>41</v>
      </c>
      <c r="D282" s="143" t="s">
        <v>470</v>
      </c>
      <c r="E282" s="166" t="s">
        <v>1153</v>
      </c>
      <c r="F282" s="204">
        <v>646</v>
      </c>
      <c r="G282" s="146">
        <v>1544305</v>
      </c>
      <c r="H282" s="137">
        <v>727</v>
      </c>
      <c r="I282" s="137">
        <v>1413325</v>
      </c>
      <c r="J282" s="24">
        <v>1.1253869969040247</v>
      </c>
      <c r="K282" s="24">
        <v>0.91518514801156503</v>
      </c>
      <c r="L282" s="24">
        <v>0.3</v>
      </c>
      <c r="M282" s="24">
        <v>0.64062960360809551</v>
      </c>
      <c r="N282" s="109">
        <v>0.94062960360809544</v>
      </c>
      <c r="O282" s="144">
        <f t="shared" si="4"/>
        <v>863.02556330884477</v>
      </c>
      <c r="P282" s="137">
        <v>264.40796281148801</v>
      </c>
      <c r="Q282" s="137">
        <v>598.61760049735676</v>
      </c>
      <c r="R282" s="2" t="s">
        <v>1584</v>
      </c>
      <c r="S282" s="2">
        <v>1700500444</v>
      </c>
      <c r="T282" s="2" t="s">
        <v>1585</v>
      </c>
      <c r="U282" s="2" t="s">
        <v>1586</v>
      </c>
      <c r="V282" s="2" t="s">
        <v>1587</v>
      </c>
      <c r="W282" s="2" t="s">
        <v>1866</v>
      </c>
    </row>
    <row r="283" spans="1:23" x14ac:dyDescent="0.25">
      <c r="A283" s="143">
        <v>280</v>
      </c>
      <c r="B283" s="166" t="s">
        <v>50</v>
      </c>
      <c r="C283" s="168" t="s">
        <v>41</v>
      </c>
      <c r="D283" s="143" t="s">
        <v>1177</v>
      </c>
      <c r="E283" s="166" t="s">
        <v>469</v>
      </c>
      <c r="F283" s="204">
        <v>453</v>
      </c>
      <c r="G283" s="146">
        <v>993670</v>
      </c>
      <c r="H283" s="137">
        <v>743</v>
      </c>
      <c r="I283" s="137">
        <v>1160705</v>
      </c>
      <c r="J283" s="24">
        <v>1.640176600441501</v>
      </c>
      <c r="K283" s="24">
        <v>1.1680990670947096</v>
      </c>
      <c r="L283" s="24">
        <v>0.3</v>
      </c>
      <c r="M283" s="24">
        <v>0.7</v>
      </c>
      <c r="N283" s="109">
        <v>1</v>
      </c>
      <c r="O283" s="144">
        <f t="shared" si="4"/>
        <v>917.49776957733968</v>
      </c>
      <c r="P283" s="137">
        <v>378.56599593965018</v>
      </c>
      <c r="Q283" s="137">
        <v>538.9317736376895</v>
      </c>
      <c r="R283" s="2" t="s">
        <v>1584</v>
      </c>
      <c r="S283" s="2">
        <v>1928399254</v>
      </c>
      <c r="T283" s="2" t="s">
        <v>1585</v>
      </c>
      <c r="U283" s="2" t="s">
        <v>1586</v>
      </c>
      <c r="V283" s="2" t="s">
        <v>1587</v>
      </c>
      <c r="W283" s="2" t="s">
        <v>1867</v>
      </c>
    </row>
    <row r="284" spans="1:23" x14ac:dyDescent="0.25">
      <c r="A284" s="143">
        <v>281</v>
      </c>
      <c r="B284" s="166" t="s">
        <v>50</v>
      </c>
      <c r="C284" s="168" t="s">
        <v>41</v>
      </c>
      <c r="D284" s="143" t="s">
        <v>1178</v>
      </c>
      <c r="E284" s="166" t="s">
        <v>1513</v>
      </c>
      <c r="F284" s="204">
        <v>405</v>
      </c>
      <c r="G284" s="146">
        <v>1021530</v>
      </c>
      <c r="H284" s="137">
        <v>365</v>
      </c>
      <c r="I284" s="137">
        <v>974150</v>
      </c>
      <c r="J284" s="24">
        <v>0.90123456790123457</v>
      </c>
      <c r="K284" s="24">
        <v>0.95361859172026275</v>
      </c>
      <c r="L284" s="24">
        <v>0.27037037037037037</v>
      </c>
      <c r="M284" s="24">
        <v>0.66753301420418387</v>
      </c>
      <c r="N284" s="109">
        <v>0.93790338457455424</v>
      </c>
      <c r="O284" s="144">
        <f t="shared" si="4"/>
        <v>860.5242634261914</v>
      </c>
      <c r="P284" s="137">
        <v>151.23991083631702</v>
      </c>
      <c r="Q284" s="137">
        <v>709.2843525898744</v>
      </c>
      <c r="R284" s="2" t="s">
        <v>1584</v>
      </c>
      <c r="S284" s="2">
        <v>1716450061</v>
      </c>
      <c r="T284" s="2" t="s">
        <v>1585</v>
      </c>
      <c r="U284" s="2" t="s">
        <v>1586</v>
      </c>
      <c r="V284" s="2" t="s">
        <v>1587</v>
      </c>
      <c r="W284" s="2" t="s">
        <v>1868</v>
      </c>
    </row>
    <row r="285" spans="1:23" x14ac:dyDescent="0.25">
      <c r="A285" s="143">
        <v>282</v>
      </c>
      <c r="B285" s="166" t="s">
        <v>1514</v>
      </c>
      <c r="C285" s="168" t="s">
        <v>41</v>
      </c>
      <c r="D285" s="143" t="s">
        <v>478</v>
      </c>
      <c r="E285" s="166" t="s">
        <v>1515</v>
      </c>
      <c r="F285" s="204">
        <v>277</v>
      </c>
      <c r="G285" s="146">
        <v>735350</v>
      </c>
      <c r="H285" s="137">
        <v>477</v>
      </c>
      <c r="I285" s="137">
        <v>957940</v>
      </c>
      <c r="J285" s="24">
        <v>1.7220216606498195</v>
      </c>
      <c r="K285" s="24">
        <v>1.3026993948459917</v>
      </c>
      <c r="L285" s="24">
        <v>0.3</v>
      </c>
      <c r="M285" s="24">
        <v>0.7</v>
      </c>
      <c r="N285" s="109">
        <v>1</v>
      </c>
      <c r="O285" s="144">
        <f t="shared" si="4"/>
        <v>917.49776957733968</v>
      </c>
      <c r="P285" s="137">
        <v>339.98078038580945</v>
      </c>
      <c r="Q285" s="137">
        <v>577.51698919153023</v>
      </c>
      <c r="R285" s="2" t="s">
        <v>1584</v>
      </c>
      <c r="S285" s="2">
        <v>1530069822</v>
      </c>
      <c r="T285" s="2" t="s">
        <v>1585</v>
      </c>
      <c r="U285" s="2" t="s">
        <v>1586</v>
      </c>
      <c r="V285" s="2" t="s">
        <v>1587</v>
      </c>
      <c r="W285" s="2" t="s">
        <v>1869</v>
      </c>
    </row>
    <row r="286" spans="1:23" x14ac:dyDescent="0.25">
      <c r="A286" s="143">
        <v>283</v>
      </c>
      <c r="B286" s="166" t="s">
        <v>1514</v>
      </c>
      <c r="C286" s="168" t="s">
        <v>41</v>
      </c>
      <c r="D286" s="143" t="s">
        <v>476</v>
      </c>
      <c r="E286" s="166" t="s">
        <v>1516</v>
      </c>
      <c r="F286" s="204">
        <v>338</v>
      </c>
      <c r="G286" s="146">
        <v>924440</v>
      </c>
      <c r="H286" s="137">
        <v>419</v>
      </c>
      <c r="I286" s="137">
        <v>735465</v>
      </c>
      <c r="J286" s="24">
        <v>1.2396449704142012</v>
      </c>
      <c r="K286" s="24">
        <v>0.79557894509108218</v>
      </c>
      <c r="L286" s="24">
        <v>0.3</v>
      </c>
      <c r="M286" s="24">
        <v>0.55690526156375753</v>
      </c>
      <c r="N286" s="109">
        <v>0.85690526156375757</v>
      </c>
      <c r="O286" s="144">
        <f t="shared" si="4"/>
        <v>786.20866622383448</v>
      </c>
      <c r="P286" s="137">
        <v>270.99578396657569</v>
      </c>
      <c r="Q286" s="137">
        <v>515.2128822572588</v>
      </c>
      <c r="R286" s="2" t="s">
        <v>1584</v>
      </c>
      <c r="S286" s="2">
        <v>1930042598</v>
      </c>
      <c r="T286" s="2" t="s">
        <v>1585</v>
      </c>
      <c r="U286" s="2" t="s">
        <v>1586</v>
      </c>
      <c r="V286" s="2" t="s">
        <v>1587</v>
      </c>
      <c r="W286" s="2" t="s">
        <v>1870</v>
      </c>
    </row>
    <row r="287" spans="1:23" x14ac:dyDescent="0.25">
      <c r="A287" s="143">
        <v>284</v>
      </c>
      <c r="B287" s="166" t="s">
        <v>1514</v>
      </c>
      <c r="C287" s="168" t="s">
        <v>41</v>
      </c>
      <c r="D287" s="143" t="s">
        <v>479</v>
      </c>
      <c r="E287" s="166" t="s">
        <v>1517</v>
      </c>
      <c r="F287" s="204">
        <v>234</v>
      </c>
      <c r="G287" s="146">
        <v>633030</v>
      </c>
      <c r="H287" s="137">
        <v>356</v>
      </c>
      <c r="I287" s="137">
        <v>622590</v>
      </c>
      <c r="J287" s="24">
        <v>1.5213675213675213</v>
      </c>
      <c r="K287" s="24">
        <v>0.98350789062129762</v>
      </c>
      <c r="L287" s="24">
        <v>0.3</v>
      </c>
      <c r="M287" s="24">
        <v>0.68845552343490835</v>
      </c>
      <c r="N287" s="109">
        <v>0.98845552343490839</v>
      </c>
      <c r="O287" s="144">
        <f t="shared" si="4"/>
        <v>906.90573807793021</v>
      </c>
      <c r="P287" s="137">
        <v>363.5938420397249</v>
      </c>
      <c r="Q287" s="137">
        <v>543.3118960382053</v>
      </c>
      <c r="R287" s="2" t="s">
        <v>1584</v>
      </c>
      <c r="S287" s="2">
        <v>1757315468</v>
      </c>
      <c r="T287" s="2" t="s">
        <v>1585</v>
      </c>
      <c r="U287" s="2" t="s">
        <v>1586</v>
      </c>
      <c r="V287" s="2" t="s">
        <v>1587</v>
      </c>
      <c r="W287" s="2" t="s">
        <v>1871</v>
      </c>
    </row>
    <row r="288" spans="1:23" x14ac:dyDescent="0.25">
      <c r="A288" s="143">
        <v>285</v>
      </c>
      <c r="B288" s="166" t="s">
        <v>1514</v>
      </c>
      <c r="C288" s="168" t="s">
        <v>41</v>
      </c>
      <c r="D288" s="143" t="s">
        <v>480</v>
      </c>
      <c r="E288" s="166" t="s">
        <v>1518</v>
      </c>
      <c r="F288" s="204">
        <v>354</v>
      </c>
      <c r="G288" s="146">
        <v>962195</v>
      </c>
      <c r="H288" s="137">
        <v>795</v>
      </c>
      <c r="I288" s="137">
        <v>1574755</v>
      </c>
      <c r="J288" s="24">
        <v>2.2457627118644066</v>
      </c>
      <c r="K288" s="24">
        <v>1.6366277105992029</v>
      </c>
      <c r="L288" s="24">
        <v>0.3</v>
      </c>
      <c r="M288" s="24">
        <v>0.7</v>
      </c>
      <c r="N288" s="109">
        <v>1</v>
      </c>
      <c r="O288" s="144">
        <f t="shared" si="4"/>
        <v>917.49776957733968</v>
      </c>
      <c r="P288" s="137">
        <v>377.74717324488427</v>
      </c>
      <c r="Q288" s="137">
        <v>539.75059633245542</v>
      </c>
      <c r="R288" s="2" t="s">
        <v>1584</v>
      </c>
      <c r="S288" s="2">
        <v>1911929020</v>
      </c>
      <c r="T288" s="2" t="s">
        <v>1585</v>
      </c>
      <c r="U288" s="2" t="s">
        <v>1586</v>
      </c>
      <c r="V288" s="2" t="s">
        <v>1587</v>
      </c>
      <c r="W288" s="2" t="s">
        <v>1872</v>
      </c>
    </row>
    <row r="289" spans="1:23" x14ac:dyDescent="0.25">
      <c r="A289" s="143">
        <v>286</v>
      </c>
      <c r="B289" s="166" t="s">
        <v>1514</v>
      </c>
      <c r="C289" s="168" t="s">
        <v>41</v>
      </c>
      <c r="D289" s="143" t="s">
        <v>475</v>
      </c>
      <c r="E289" s="166" t="s">
        <v>1519</v>
      </c>
      <c r="F289" s="204">
        <v>266</v>
      </c>
      <c r="G289" s="146">
        <v>715950</v>
      </c>
      <c r="H289" s="137">
        <v>429</v>
      </c>
      <c r="I289" s="137">
        <v>959560</v>
      </c>
      <c r="J289" s="24">
        <v>1.612781954887218</v>
      </c>
      <c r="K289" s="24">
        <v>1.3402611914239821</v>
      </c>
      <c r="L289" s="24">
        <v>0.3</v>
      </c>
      <c r="M289" s="24">
        <v>0.7</v>
      </c>
      <c r="N289" s="109">
        <v>1</v>
      </c>
      <c r="O289" s="144">
        <f t="shared" si="4"/>
        <v>917.49776957733957</v>
      </c>
      <c r="P289" s="137">
        <v>265.02264528414815</v>
      </c>
      <c r="Q289" s="137">
        <v>652.47512429319147</v>
      </c>
      <c r="R289" s="2" t="s">
        <v>1584</v>
      </c>
      <c r="S289" s="2">
        <v>1709097727</v>
      </c>
      <c r="T289" s="2" t="s">
        <v>1585</v>
      </c>
      <c r="U289" s="2" t="s">
        <v>1586</v>
      </c>
      <c r="V289" s="2" t="s">
        <v>1587</v>
      </c>
      <c r="W289" s="2" t="s">
        <v>1873</v>
      </c>
    </row>
    <row r="290" spans="1:23" x14ac:dyDescent="0.25">
      <c r="A290" s="143">
        <v>287</v>
      </c>
      <c r="B290" s="166" t="s">
        <v>40</v>
      </c>
      <c r="C290" s="168" t="s">
        <v>41</v>
      </c>
      <c r="D290" s="143" t="s">
        <v>447</v>
      </c>
      <c r="E290" s="166" t="s">
        <v>1520</v>
      </c>
      <c r="F290" s="204">
        <v>339</v>
      </c>
      <c r="G290" s="146">
        <v>701940</v>
      </c>
      <c r="H290" s="137">
        <v>313</v>
      </c>
      <c r="I290" s="137">
        <v>529990</v>
      </c>
      <c r="J290" s="24">
        <v>0.92330383480825962</v>
      </c>
      <c r="K290" s="24">
        <v>0.75503604296663529</v>
      </c>
      <c r="L290" s="24">
        <v>0.27699115044247785</v>
      </c>
      <c r="M290" s="24">
        <v>0.52852523007664465</v>
      </c>
      <c r="N290" s="109">
        <v>0.80551638051912255</v>
      </c>
      <c r="O290" s="144">
        <f t="shared" si="4"/>
        <v>739.05948248430661</v>
      </c>
      <c r="P290" s="137">
        <v>218.9609614137735</v>
      </c>
      <c r="Q290" s="137">
        <v>520.09852107053314</v>
      </c>
      <c r="R290" s="2" t="s">
        <v>1584</v>
      </c>
      <c r="S290" s="2">
        <v>1868401671</v>
      </c>
      <c r="T290" s="2" t="s">
        <v>1585</v>
      </c>
      <c r="U290" s="2" t="s">
        <v>1586</v>
      </c>
      <c r="V290" s="2" t="s">
        <v>1587</v>
      </c>
      <c r="W290" s="2" t="s">
        <v>1874</v>
      </c>
    </row>
    <row r="291" spans="1:23" x14ac:dyDescent="0.25">
      <c r="A291" s="143">
        <v>288</v>
      </c>
      <c r="B291" s="166" t="s">
        <v>40</v>
      </c>
      <c r="C291" s="168" t="s">
        <v>41</v>
      </c>
      <c r="D291" s="143" t="s">
        <v>442</v>
      </c>
      <c r="E291" s="166" t="s">
        <v>1024</v>
      </c>
      <c r="F291" s="204">
        <v>394</v>
      </c>
      <c r="G291" s="146">
        <v>1332380</v>
      </c>
      <c r="H291" s="137">
        <v>465</v>
      </c>
      <c r="I291" s="137">
        <v>1124045</v>
      </c>
      <c r="J291" s="24">
        <v>1.1802030456852792</v>
      </c>
      <c r="K291" s="24">
        <v>0.84363695041955</v>
      </c>
      <c r="L291" s="24">
        <v>0.3</v>
      </c>
      <c r="M291" s="24">
        <v>0.59054586529368491</v>
      </c>
      <c r="N291" s="109">
        <v>0.89054586529368485</v>
      </c>
      <c r="O291" s="144">
        <f t="shared" si="4"/>
        <v>817.0738451132778</v>
      </c>
      <c r="P291" s="137">
        <v>207.88390464324894</v>
      </c>
      <c r="Q291" s="137">
        <v>609.18994047002889</v>
      </c>
      <c r="R291" s="2" t="s">
        <v>1584</v>
      </c>
      <c r="S291" s="2">
        <v>1815206030</v>
      </c>
      <c r="T291" s="2" t="s">
        <v>1585</v>
      </c>
      <c r="U291" s="2" t="s">
        <v>1586</v>
      </c>
      <c r="V291" s="2" t="s">
        <v>1587</v>
      </c>
      <c r="W291" s="2" t="s">
        <v>1875</v>
      </c>
    </row>
    <row r="292" spans="1:23" x14ac:dyDescent="0.25">
      <c r="A292" s="143">
        <v>289</v>
      </c>
      <c r="B292" s="166" t="s">
        <v>1321</v>
      </c>
      <c r="C292" s="168" t="s">
        <v>41</v>
      </c>
      <c r="D292" s="143" t="s">
        <v>482</v>
      </c>
      <c r="E292" s="166" t="s">
        <v>1028</v>
      </c>
      <c r="F292" s="204">
        <v>540</v>
      </c>
      <c r="G292" s="146">
        <v>955860</v>
      </c>
      <c r="H292" s="137">
        <v>567</v>
      </c>
      <c r="I292" s="137">
        <v>965230</v>
      </c>
      <c r="J292" s="24">
        <v>1.05</v>
      </c>
      <c r="K292" s="24">
        <v>1.009802690770615</v>
      </c>
      <c r="L292" s="24">
        <v>0.3</v>
      </c>
      <c r="M292" s="24">
        <v>0.7</v>
      </c>
      <c r="N292" s="109">
        <v>1</v>
      </c>
      <c r="O292" s="144">
        <f t="shared" si="4"/>
        <v>917.49776957733957</v>
      </c>
      <c r="P292" s="137">
        <v>339.82033387264738</v>
      </c>
      <c r="Q292" s="137">
        <v>577.67743570469224</v>
      </c>
      <c r="R292" s="2" t="s">
        <v>1584</v>
      </c>
      <c r="S292" s="2">
        <v>1615500769</v>
      </c>
      <c r="T292" s="2" t="s">
        <v>1585</v>
      </c>
      <c r="U292" s="2" t="s">
        <v>1586</v>
      </c>
      <c r="V292" s="2" t="s">
        <v>1587</v>
      </c>
      <c r="W292" s="2" t="s">
        <v>1876</v>
      </c>
    </row>
    <row r="293" spans="1:23" x14ac:dyDescent="0.25">
      <c r="A293" s="143">
        <v>290</v>
      </c>
      <c r="B293" s="166" t="s">
        <v>1321</v>
      </c>
      <c r="C293" s="168" t="s">
        <v>41</v>
      </c>
      <c r="D293" s="143" t="s">
        <v>483</v>
      </c>
      <c r="E293" s="166" t="s">
        <v>446</v>
      </c>
      <c r="F293" s="204">
        <v>414</v>
      </c>
      <c r="G293" s="146">
        <v>1891780</v>
      </c>
      <c r="H293" s="137">
        <v>461</v>
      </c>
      <c r="I293" s="137">
        <v>1521565</v>
      </c>
      <c r="J293" s="24">
        <v>1.1135265700483092</v>
      </c>
      <c r="K293" s="24">
        <v>0.8043033545126812</v>
      </c>
      <c r="L293" s="24">
        <v>0.3</v>
      </c>
      <c r="M293" s="24">
        <v>0.5630123481588768</v>
      </c>
      <c r="N293" s="109">
        <v>0.86301234815887673</v>
      </c>
      <c r="O293" s="144">
        <f t="shared" si="4"/>
        <v>791.81190455347189</v>
      </c>
      <c r="P293" s="137">
        <v>112.34927040977594</v>
      </c>
      <c r="Q293" s="137">
        <v>679.46263414369594</v>
      </c>
      <c r="R293" s="2" t="s">
        <v>1584</v>
      </c>
      <c r="S293" s="2">
        <v>1951912679</v>
      </c>
      <c r="T293" s="2" t="s">
        <v>1585</v>
      </c>
      <c r="U293" s="2" t="s">
        <v>1586</v>
      </c>
      <c r="V293" s="2" t="s">
        <v>1587</v>
      </c>
      <c r="W293" s="2" t="s">
        <v>1877</v>
      </c>
    </row>
    <row r="294" spans="1:23" x14ac:dyDescent="0.25">
      <c r="A294" s="143">
        <v>291</v>
      </c>
      <c r="B294" s="166" t="s">
        <v>176</v>
      </c>
      <c r="C294" s="168" t="s">
        <v>41</v>
      </c>
      <c r="D294" s="143" t="s">
        <v>488</v>
      </c>
      <c r="E294" s="166" t="s">
        <v>1521</v>
      </c>
      <c r="F294" s="204">
        <v>336</v>
      </c>
      <c r="G294" s="146">
        <v>803485</v>
      </c>
      <c r="H294" s="137">
        <v>417</v>
      </c>
      <c r="I294" s="137">
        <v>746875</v>
      </c>
      <c r="J294" s="24">
        <v>1.2410714285714286</v>
      </c>
      <c r="K294" s="24">
        <v>0.92954442211117816</v>
      </c>
      <c r="L294" s="24">
        <v>0.3</v>
      </c>
      <c r="M294" s="24">
        <v>0.65068109547782471</v>
      </c>
      <c r="N294" s="109">
        <v>0.95068109547782464</v>
      </c>
      <c r="O294" s="144">
        <f t="shared" si="4"/>
        <v>872.24778468024601</v>
      </c>
      <c r="P294" s="137">
        <v>287.52150795750038</v>
      </c>
      <c r="Q294" s="137">
        <v>584.72627672274564</v>
      </c>
      <c r="R294" s="2" t="s">
        <v>1584</v>
      </c>
      <c r="S294" s="2">
        <v>1858870161</v>
      </c>
      <c r="T294" s="2" t="s">
        <v>1585</v>
      </c>
      <c r="U294" s="2" t="s">
        <v>1586</v>
      </c>
      <c r="V294" s="2" t="s">
        <v>1587</v>
      </c>
      <c r="W294" s="2" t="s">
        <v>1878</v>
      </c>
    </row>
    <row r="295" spans="1:23" x14ac:dyDescent="0.25">
      <c r="A295" s="143">
        <v>292</v>
      </c>
      <c r="B295" s="166" t="s">
        <v>176</v>
      </c>
      <c r="C295" s="168" t="s">
        <v>41</v>
      </c>
      <c r="D295" s="143" t="s">
        <v>489</v>
      </c>
      <c r="E295" s="166" t="s">
        <v>1522</v>
      </c>
      <c r="F295" s="204">
        <v>461</v>
      </c>
      <c r="G295" s="146">
        <v>1293355</v>
      </c>
      <c r="H295" s="137">
        <v>907</v>
      </c>
      <c r="I295" s="137">
        <v>2382705</v>
      </c>
      <c r="J295" s="24">
        <v>1.9674620390455531</v>
      </c>
      <c r="K295" s="24">
        <v>1.8422668176950643</v>
      </c>
      <c r="L295" s="24">
        <v>0.3</v>
      </c>
      <c r="M295" s="24">
        <v>0.7</v>
      </c>
      <c r="N295" s="109">
        <v>1</v>
      </c>
      <c r="O295" s="144">
        <f t="shared" si="4"/>
        <v>917.49776957733968</v>
      </c>
      <c r="P295" s="137">
        <v>200.45503780208756</v>
      </c>
      <c r="Q295" s="137">
        <v>717.04273177525215</v>
      </c>
      <c r="R295" s="2" t="s">
        <v>1584</v>
      </c>
      <c r="S295" s="2">
        <v>1317499945</v>
      </c>
      <c r="T295" s="2" t="s">
        <v>1585</v>
      </c>
      <c r="U295" s="2" t="s">
        <v>1586</v>
      </c>
      <c r="V295" s="2" t="s">
        <v>1587</v>
      </c>
      <c r="W295" s="2" t="s">
        <v>1879</v>
      </c>
    </row>
    <row r="296" spans="1:23" x14ac:dyDescent="0.25">
      <c r="A296" s="143">
        <v>293</v>
      </c>
      <c r="B296" s="166" t="s">
        <v>176</v>
      </c>
      <c r="C296" s="168" t="s">
        <v>41</v>
      </c>
      <c r="D296" s="143" t="s">
        <v>490</v>
      </c>
      <c r="E296" s="166" t="s">
        <v>1084</v>
      </c>
      <c r="F296" s="204">
        <v>414</v>
      </c>
      <c r="G296" s="146">
        <v>1255420</v>
      </c>
      <c r="H296" s="137">
        <v>648</v>
      </c>
      <c r="I296" s="137">
        <v>1463085</v>
      </c>
      <c r="J296" s="24">
        <v>1.5652173913043479</v>
      </c>
      <c r="K296" s="24">
        <v>1.1654147615937296</v>
      </c>
      <c r="L296" s="24">
        <v>0.3</v>
      </c>
      <c r="M296" s="24">
        <v>0.7</v>
      </c>
      <c r="N296" s="109">
        <v>1</v>
      </c>
      <c r="O296" s="144">
        <f t="shared" si="4"/>
        <v>917.49776957733968</v>
      </c>
      <c r="P296" s="137">
        <v>201.5188789148236</v>
      </c>
      <c r="Q296" s="137">
        <v>715.97889066251605</v>
      </c>
      <c r="R296" s="2" t="s">
        <v>1584</v>
      </c>
      <c r="S296" s="2">
        <v>1788024254</v>
      </c>
      <c r="T296" s="2" t="s">
        <v>1585</v>
      </c>
      <c r="U296" s="2" t="s">
        <v>1586</v>
      </c>
      <c r="V296" s="2" t="s">
        <v>1587</v>
      </c>
      <c r="W296" s="2" t="s">
        <v>1880</v>
      </c>
    </row>
    <row r="297" spans="1:23" x14ac:dyDescent="0.25">
      <c r="A297" s="143">
        <v>294</v>
      </c>
      <c r="B297" s="166" t="s">
        <v>77</v>
      </c>
      <c r="C297" s="168" t="s">
        <v>41</v>
      </c>
      <c r="D297" s="143" t="s">
        <v>677</v>
      </c>
      <c r="E297" s="166" t="s">
        <v>1523</v>
      </c>
      <c r="F297" s="204">
        <v>730</v>
      </c>
      <c r="G297" s="146">
        <v>1364265</v>
      </c>
      <c r="H297" s="137">
        <v>734</v>
      </c>
      <c r="I297" s="137">
        <v>1327845</v>
      </c>
      <c r="J297" s="24">
        <v>1.0054794520547945</v>
      </c>
      <c r="K297" s="24">
        <v>0.97330430671460455</v>
      </c>
      <c r="L297" s="24">
        <v>0.3</v>
      </c>
      <c r="M297" s="24">
        <v>0.6813130147002231</v>
      </c>
      <c r="N297" s="109">
        <v>0.98131301470022314</v>
      </c>
      <c r="O297" s="144">
        <f t="shared" si="4"/>
        <v>900.35250224466995</v>
      </c>
      <c r="P297" s="137">
        <v>288.63025728976919</v>
      </c>
      <c r="Q297" s="137">
        <v>611.7222449549007</v>
      </c>
      <c r="R297" s="2" t="s">
        <v>1584</v>
      </c>
      <c r="S297" s="2">
        <v>1878879833</v>
      </c>
      <c r="T297" s="2" t="s">
        <v>1585</v>
      </c>
      <c r="U297" s="2" t="s">
        <v>1586</v>
      </c>
      <c r="V297" s="2" t="s">
        <v>1587</v>
      </c>
      <c r="W297" s="2" t="s">
        <v>1881</v>
      </c>
    </row>
    <row r="298" spans="1:23" x14ac:dyDescent="0.25">
      <c r="A298" s="143">
        <v>295</v>
      </c>
      <c r="B298" s="166" t="s">
        <v>77</v>
      </c>
      <c r="C298" s="168" t="s">
        <v>41</v>
      </c>
      <c r="D298" s="143" t="s">
        <v>679</v>
      </c>
      <c r="E298" s="166" t="s">
        <v>680</v>
      </c>
      <c r="F298" s="204">
        <v>268</v>
      </c>
      <c r="G298" s="146">
        <v>500910</v>
      </c>
      <c r="H298" s="137">
        <v>323</v>
      </c>
      <c r="I298" s="137">
        <v>468785</v>
      </c>
      <c r="J298" s="24">
        <v>1.205223880597015</v>
      </c>
      <c r="K298" s="24">
        <v>0.93586672256493186</v>
      </c>
      <c r="L298" s="24">
        <v>0.3</v>
      </c>
      <c r="M298" s="24">
        <v>0.65510670579545227</v>
      </c>
      <c r="N298" s="109">
        <v>0.95510670579545232</v>
      </c>
      <c r="O298" s="144">
        <f t="shared" si="4"/>
        <v>876.30827227568795</v>
      </c>
      <c r="P298" s="137">
        <v>318.36160228036044</v>
      </c>
      <c r="Q298" s="137">
        <v>557.94666999532751</v>
      </c>
      <c r="R298" s="2" t="s">
        <v>1584</v>
      </c>
      <c r="S298" s="2">
        <v>1862040032</v>
      </c>
      <c r="T298" s="2" t="s">
        <v>1585</v>
      </c>
      <c r="U298" s="2" t="s">
        <v>1586</v>
      </c>
      <c r="V298" s="2" t="s">
        <v>1587</v>
      </c>
      <c r="W298" s="2" t="s">
        <v>1882</v>
      </c>
    </row>
    <row r="299" spans="1:23" x14ac:dyDescent="0.25">
      <c r="A299" s="143">
        <v>296</v>
      </c>
      <c r="B299" s="166" t="s">
        <v>139</v>
      </c>
      <c r="C299" s="168" t="s">
        <v>41</v>
      </c>
      <c r="D299" s="143" t="s">
        <v>950</v>
      </c>
      <c r="E299" s="166" t="s">
        <v>1524</v>
      </c>
      <c r="F299" s="204">
        <v>222</v>
      </c>
      <c r="G299" s="146">
        <v>568325</v>
      </c>
      <c r="H299" s="137">
        <v>300</v>
      </c>
      <c r="I299" s="137">
        <v>442485</v>
      </c>
      <c r="J299" s="24">
        <v>1.3513513513513513</v>
      </c>
      <c r="K299" s="24">
        <v>0.77857739849557916</v>
      </c>
      <c r="L299" s="24">
        <v>0.3</v>
      </c>
      <c r="M299" s="24">
        <v>0.54500417894690534</v>
      </c>
      <c r="N299" s="109">
        <v>0.84500417894690538</v>
      </c>
      <c r="O299" s="144">
        <f t="shared" si="4"/>
        <v>775.2894494673169</v>
      </c>
      <c r="P299" s="137">
        <v>329.28578976833154</v>
      </c>
      <c r="Q299" s="137">
        <v>446.0036596989853</v>
      </c>
      <c r="R299" s="2" t="s">
        <v>1584</v>
      </c>
      <c r="S299" s="2">
        <v>1670550713</v>
      </c>
      <c r="T299" s="2" t="s">
        <v>1585</v>
      </c>
      <c r="U299" s="2" t="s">
        <v>1586</v>
      </c>
      <c r="V299" s="2" t="s">
        <v>1587</v>
      </c>
      <c r="W299" s="2" t="s">
        <v>1883</v>
      </c>
    </row>
    <row r="300" spans="1:23" x14ac:dyDescent="0.25">
      <c r="A300" s="143">
        <v>297</v>
      </c>
      <c r="B300" s="166" t="s">
        <v>139</v>
      </c>
      <c r="C300" s="168" t="s">
        <v>41</v>
      </c>
      <c r="D300" s="143" t="s">
        <v>948</v>
      </c>
      <c r="E300" s="166" t="s">
        <v>1525</v>
      </c>
      <c r="F300" s="204">
        <v>297</v>
      </c>
      <c r="G300" s="146">
        <v>748705</v>
      </c>
      <c r="H300" s="137">
        <v>360</v>
      </c>
      <c r="I300" s="137">
        <v>676640</v>
      </c>
      <c r="J300" s="24">
        <v>1.2121212121212122</v>
      </c>
      <c r="K300" s="24">
        <v>0.90374713672274132</v>
      </c>
      <c r="L300" s="24">
        <v>0.3</v>
      </c>
      <c r="M300" s="24">
        <v>0.63262299570591884</v>
      </c>
      <c r="N300" s="109">
        <v>0.93262299570591889</v>
      </c>
      <c r="O300" s="144">
        <f t="shared" si="4"/>
        <v>855.67951841671743</v>
      </c>
      <c r="P300" s="137">
        <v>234.26070585020955</v>
      </c>
      <c r="Q300" s="137">
        <v>621.41881256650788</v>
      </c>
      <c r="R300" s="2" t="s">
        <v>1584</v>
      </c>
      <c r="S300" s="2">
        <v>1753466302</v>
      </c>
      <c r="T300" s="2" t="s">
        <v>1585</v>
      </c>
      <c r="U300" s="2" t="s">
        <v>1586</v>
      </c>
      <c r="V300" s="2" t="s">
        <v>1587</v>
      </c>
      <c r="W300" s="2" t="s">
        <v>1884</v>
      </c>
    </row>
    <row r="301" spans="1:23" x14ac:dyDescent="0.25">
      <c r="A301" s="143">
        <v>298</v>
      </c>
      <c r="B301" s="166" t="s">
        <v>139</v>
      </c>
      <c r="C301" s="168" t="s">
        <v>41</v>
      </c>
      <c r="D301" s="143" t="s">
        <v>952</v>
      </c>
      <c r="E301" s="166" t="s">
        <v>953</v>
      </c>
      <c r="F301" s="204">
        <v>524</v>
      </c>
      <c r="G301" s="146">
        <v>1325730</v>
      </c>
      <c r="H301" s="137">
        <v>476</v>
      </c>
      <c r="I301" s="137">
        <v>1603040</v>
      </c>
      <c r="J301" s="24">
        <v>0.90839694656488545</v>
      </c>
      <c r="K301" s="24">
        <v>1.2091753222752748</v>
      </c>
      <c r="L301" s="24">
        <v>0.27251908396946561</v>
      </c>
      <c r="M301" s="24">
        <v>0.7</v>
      </c>
      <c r="N301" s="109">
        <v>0.97251908396946551</v>
      </c>
      <c r="O301" s="144">
        <f t="shared" si="4"/>
        <v>892.28409041338227</v>
      </c>
      <c r="P301" s="137">
        <v>106.8320724829327</v>
      </c>
      <c r="Q301" s="137">
        <v>785.45201793044953</v>
      </c>
      <c r="R301" s="2" t="s">
        <v>1584</v>
      </c>
      <c r="S301" s="2">
        <v>1671169464</v>
      </c>
      <c r="T301" s="2" t="s">
        <v>1585</v>
      </c>
      <c r="U301" s="2" t="s">
        <v>1586</v>
      </c>
      <c r="V301" s="2" t="s">
        <v>1587</v>
      </c>
      <c r="W301" s="2" t="s">
        <v>1885</v>
      </c>
    </row>
    <row r="302" spans="1:23" x14ac:dyDescent="0.25">
      <c r="A302" s="143">
        <v>299</v>
      </c>
      <c r="B302" s="166" t="s">
        <v>139</v>
      </c>
      <c r="C302" s="168" t="s">
        <v>41</v>
      </c>
      <c r="D302" s="143" t="s">
        <v>955</v>
      </c>
      <c r="E302" s="166" t="s">
        <v>1526</v>
      </c>
      <c r="F302" s="204">
        <v>226</v>
      </c>
      <c r="G302" s="146">
        <v>575635</v>
      </c>
      <c r="H302" s="137">
        <v>403</v>
      </c>
      <c r="I302" s="137">
        <v>748165</v>
      </c>
      <c r="J302" s="24">
        <v>1.7831858407079646</v>
      </c>
      <c r="K302" s="24">
        <v>1.2997211774822588</v>
      </c>
      <c r="L302" s="24">
        <v>0.3</v>
      </c>
      <c r="M302" s="24">
        <v>0.7</v>
      </c>
      <c r="N302" s="109">
        <v>1</v>
      </c>
      <c r="O302" s="144">
        <f t="shared" si="4"/>
        <v>917.49776957733968</v>
      </c>
      <c r="P302" s="137">
        <v>299.19405255876904</v>
      </c>
      <c r="Q302" s="137">
        <v>618.30371701857064</v>
      </c>
      <c r="R302" s="2" t="s">
        <v>1584</v>
      </c>
      <c r="S302" s="2">
        <v>1710896017</v>
      </c>
      <c r="T302" s="2" t="s">
        <v>1585</v>
      </c>
      <c r="U302" s="2" t="s">
        <v>1586</v>
      </c>
      <c r="V302" s="2" t="s">
        <v>1587</v>
      </c>
      <c r="W302" s="2" t="s">
        <v>1886</v>
      </c>
    </row>
    <row r="303" spans="1:23" x14ac:dyDescent="0.25">
      <c r="A303" s="143">
        <v>300</v>
      </c>
      <c r="B303" s="166" t="s">
        <v>129</v>
      </c>
      <c r="C303" s="168" t="s">
        <v>41</v>
      </c>
      <c r="D303" s="143" t="s">
        <v>956</v>
      </c>
      <c r="E303" s="166" t="s">
        <v>1527</v>
      </c>
      <c r="F303" s="204">
        <v>242</v>
      </c>
      <c r="G303" s="146">
        <v>527030</v>
      </c>
      <c r="H303" s="137">
        <v>243</v>
      </c>
      <c r="I303" s="137">
        <v>500765</v>
      </c>
      <c r="J303" s="24">
        <v>1.0041322314049588</v>
      </c>
      <c r="K303" s="24">
        <v>0.95016412727928201</v>
      </c>
      <c r="L303" s="24">
        <v>0.3</v>
      </c>
      <c r="M303" s="24">
        <v>0.66511488909549732</v>
      </c>
      <c r="N303" s="109">
        <v>0.96511488909549725</v>
      </c>
      <c r="O303" s="144">
        <f t="shared" si="4"/>
        <v>885.49075813100035</v>
      </c>
      <c r="P303" s="137">
        <v>193.75884860604145</v>
      </c>
      <c r="Q303" s="137">
        <v>691.73190952495884</v>
      </c>
      <c r="R303" s="2" t="s">
        <v>1584</v>
      </c>
      <c r="S303" s="2">
        <v>1559998444</v>
      </c>
      <c r="T303" s="2" t="s">
        <v>1585</v>
      </c>
      <c r="U303" s="2" t="s">
        <v>1586</v>
      </c>
      <c r="V303" s="2" t="s">
        <v>1587</v>
      </c>
      <c r="W303" s="2" t="s">
        <v>1887</v>
      </c>
    </row>
    <row r="304" spans="1:23" x14ac:dyDescent="0.25">
      <c r="A304" s="143">
        <v>301</v>
      </c>
      <c r="B304" s="166" t="s">
        <v>129</v>
      </c>
      <c r="C304" s="168" t="s">
        <v>41</v>
      </c>
      <c r="D304" s="143" t="s">
        <v>1528</v>
      </c>
      <c r="E304" s="166" t="s">
        <v>1529</v>
      </c>
      <c r="F304" s="204">
        <v>302</v>
      </c>
      <c r="G304" s="146">
        <v>697845</v>
      </c>
      <c r="H304" s="137">
        <v>337</v>
      </c>
      <c r="I304" s="137">
        <v>697850</v>
      </c>
      <c r="J304" s="24">
        <v>1.1158940397350994</v>
      </c>
      <c r="K304" s="24">
        <v>1.000007164914845</v>
      </c>
      <c r="L304" s="24">
        <v>0.3</v>
      </c>
      <c r="M304" s="24">
        <v>0.7</v>
      </c>
      <c r="N304" s="109">
        <v>1</v>
      </c>
      <c r="O304" s="144">
        <f t="shared" si="4"/>
        <v>917.4977695773398</v>
      </c>
      <c r="P304" s="137">
        <v>155.74519708265626</v>
      </c>
      <c r="Q304" s="137">
        <v>761.75257249468348</v>
      </c>
      <c r="R304" s="2" t="s">
        <v>1584</v>
      </c>
      <c r="S304" s="2">
        <v>1760743286</v>
      </c>
      <c r="T304" s="2" t="s">
        <v>1585</v>
      </c>
      <c r="U304" s="2" t="s">
        <v>1586</v>
      </c>
      <c r="V304" s="2" t="s">
        <v>1587</v>
      </c>
      <c r="W304" s="2" t="s">
        <v>1888</v>
      </c>
    </row>
    <row r="305" spans="1:23" x14ac:dyDescent="0.25">
      <c r="A305" s="143">
        <v>302</v>
      </c>
      <c r="B305" s="166" t="s">
        <v>129</v>
      </c>
      <c r="C305" s="168" t="s">
        <v>41</v>
      </c>
      <c r="D305" s="143" t="s">
        <v>959</v>
      </c>
      <c r="E305" s="166" t="s">
        <v>951</v>
      </c>
      <c r="F305" s="204">
        <v>265</v>
      </c>
      <c r="G305" s="146">
        <v>612600</v>
      </c>
      <c r="H305" s="137">
        <v>463</v>
      </c>
      <c r="I305" s="137">
        <v>878875</v>
      </c>
      <c r="J305" s="24">
        <v>1.7471698113207548</v>
      </c>
      <c r="K305" s="24">
        <v>1.4346637283708783</v>
      </c>
      <c r="L305" s="24">
        <v>0.3</v>
      </c>
      <c r="M305" s="24">
        <v>0.7</v>
      </c>
      <c r="N305" s="109">
        <v>1</v>
      </c>
      <c r="O305" s="144">
        <f t="shared" si="4"/>
        <v>917.49776957733968</v>
      </c>
      <c r="P305" s="137">
        <v>232.48148575852727</v>
      </c>
      <c r="Q305" s="137">
        <v>685.01628381881244</v>
      </c>
      <c r="R305" s="2" t="s">
        <v>1584</v>
      </c>
      <c r="S305" s="2">
        <v>1756454945</v>
      </c>
      <c r="T305" s="2" t="s">
        <v>1585</v>
      </c>
      <c r="U305" s="2" t="s">
        <v>1586</v>
      </c>
      <c r="V305" s="2" t="s">
        <v>1587</v>
      </c>
      <c r="W305" s="2" t="s">
        <v>1889</v>
      </c>
    </row>
    <row r="306" spans="1:23" x14ac:dyDescent="0.25">
      <c r="A306" s="143">
        <v>303</v>
      </c>
      <c r="B306" s="166" t="s">
        <v>129</v>
      </c>
      <c r="C306" s="168" t="s">
        <v>41</v>
      </c>
      <c r="D306" s="143" t="s">
        <v>957</v>
      </c>
      <c r="E306" s="166" t="s">
        <v>958</v>
      </c>
      <c r="F306" s="204">
        <v>398</v>
      </c>
      <c r="G306" s="146">
        <v>921995</v>
      </c>
      <c r="H306" s="137">
        <v>338</v>
      </c>
      <c r="I306" s="137">
        <v>1243855</v>
      </c>
      <c r="J306" s="24">
        <v>0.84924623115577891</v>
      </c>
      <c r="K306" s="24">
        <v>1.349090830210576</v>
      </c>
      <c r="L306" s="24">
        <v>0.25477386934673368</v>
      </c>
      <c r="M306" s="24">
        <v>0.7</v>
      </c>
      <c r="N306" s="109">
        <v>0.95477386934673358</v>
      </c>
      <c r="O306" s="144">
        <f t="shared" si="4"/>
        <v>876.00289557635426</v>
      </c>
      <c r="P306" s="137">
        <v>45.650522493509065</v>
      </c>
      <c r="Q306" s="137">
        <v>830.35237308284525</v>
      </c>
      <c r="R306" s="2" t="s">
        <v>1584</v>
      </c>
      <c r="S306" s="2">
        <v>1923149822</v>
      </c>
      <c r="T306" s="2" t="s">
        <v>1585</v>
      </c>
      <c r="U306" s="2" t="s">
        <v>1586</v>
      </c>
      <c r="V306" s="2" t="s">
        <v>1587</v>
      </c>
      <c r="W306" s="2" t="s">
        <v>1890</v>
      </c>
    </row>
    <row r="307" spans="1:23" x14ac:dyDescent="0.25">
      <c r="A307" s="143">
        <v>304</v>
      </c>
      <c r="B307" s="166" t="s">
        <v>55</v>
      </c>
      <c r="C307" s="168" t="s">
        <v>41</v>
      </c>
      <c r="D307" s="143" t="s">
        <v>497</v>
      </c>
      <c r="E307" s="166" t="s">
        <v>498</v>
      </c>
      <c r="F307" s="204">
        <v>974</v>
      </c>
      <c r="G307" s="146">
        <v>1518390</v>
      </c>
      <c r="H307" s="137">
        <v>865</v>
      </c>
      <c r="I307" s="137">
        <v>1249825</v>
      </c>
      <c r="J307" s="24">
        <v>0.88809034907597539</v>
      </c>
      <c r="K307" s="24">
        <v>0.82312515229947514</v>
      </c>
      <c r="L307" s="24">
        <v>0.26642710472279263</v>
      </c>
      <c r="M307" s="24">
        <v>0.57618760660963253</v>
      </c>
      <c r="N307" s="109">
        <v>0.84261471133242516</v>
      </c>
      <c r="O307" s="144">
        <f t="shared" si="4"/>
        <v>773.097118260554</v>
      </c>
      <c r="P307" s="137">
        <v>290.4870707434481</v>
      </c>
      <c r="Q307" s="137">
        <v>482.6100475171059</v>
      </c>
      <c r="R307" s="2" t="s">
        <v>1584</v>
      </c>
      <c r="S307" s="2">
        <v>1936986484</v>
      </c>
      <c r="T307" s="2" t="s">
        <v>1585</v>
      </c>
      <c r="U307" s="2" t="s">
        <v>1586</v>
      </c>
      <c r="V307" s="2" t="s">
        <v>1587</v>
      </c>
      <c r="W307" s="2" t="s">
        <v>1891</v>
      </c>
    </row>
    <row r="308" spans="1:23" x14ac:dyDescent="0.25">
      <c r="A308" s="143">
        <v>305</v>
      </c>
      <c r="B308" s="166" t="s">
        <v>55</v>
      </c>
      <c r="C308" s="168" t="s">
        <v>41</v>
      </c>
      <c r="D308" s="143" t="s">
        <v>493</v>
      </c>
      <c r="E308" s="166" t="s">
        <v>494</v>
      </c>
      <c r="F308" s="204">
        <v>348</v>
      </c>
      <c r="G308" s="146">
        <v>980070</v>
      </c>
      <c r="H308" s="137">
        <v>339</v>
      </c>
      <c r="I308" s="137">
        <v>919605</v>
      </c>
      <c r="J308" s="24">
        <v>0.97413793103448276</v>
      </c>
      <c r="K308" s="24">
        <v>0.93830542716336585</v>
      </c>
      <c r="L308" s="24">
        <v>0.29224137931034483</v>
      </c>
      <c r="M308" s="24">
        <v>0.6568137990143561</v>
      </c>
      <c r="N308" s="109">
        <v>0.94905517832470099</v>
      </c>
      <c r="O308" s="144">
        <f t="shared" si="4"/>
        <v>870.7560093187376</v>
      </c>
      <c r="P308" s="137">
        <v>176.67535832622701</v>
      </c>
      <c r="Q308" s="137">
        <v>694.08065099251053</v>
      </c>
      <c r="R308" s="2" t="s">
        <v>1584</v>
      </c>
      <c r="S308" s="2">
        <v>1860322068</v>
      </c>
      <c r="T308" s="2" t="s">
        <v>1585</v>
      </c>
      <c r="U308" s="2" t="s">
        <v>1586</v>
      </c>
      <c r="V308" s="2" t="s">
        <v>1587</v>
      </c>
      <c r="W308" s="2" t="s">
        <v>1892</v>
      </c>
    </row>
    <row r="309" spans="1:23" x14ac:dyDescent="0.25">
      <c r="A309" s="143">
        <v>306</v>
      </c>
      <c r="B309" s="166" t="s">
        <v>1214</v>
      </c>
      <c r="C309" s="168" t="s">
        <v>41</v>
      </c>
      <c r="D309" s="143" t="s">
        <v>463</v>
      </c>
      <c r="E309" s="166" t="s">
        <v>464</v>
      </c>
      <c r="F309" s="204">
        <v>290</v>
      </c>
      <c r="G309" s="146">
        <v>908900</v>
      </c>
      <c r="H309" s="137">
        <v>659</v>
      </c>
      <c r="I309" s="137">
        <v>945545</v>
      </c>
      <c r="J309" s="24">
        <v>2.2724137931034485</v>
      </c>
      <c r="K309" s="24">
        <v>1.0403179667730222</v>
      </c>
      <c r="L309" s="24">
        <v>0.3</v>
      </c>
      <c r="M309" s="24">
        <v>0.7</v>
      </c>
      <c r="N309" s="109">
        <v>1</v>
      </c>
      <c r="O309" s="144">
        <f t="shared" si="4"/>
        <v>917.49776957733968</v>
      </c>
      <c r="P309" s="137">
        <v>467.92099998882406</v>
      </c>
      <c r="Q309" s="137">
        <v>449.57676958851562</v>
      </c>
      <c r="R309" s="2" t="s">
        <v>1584</v>
      </c>
      <c r="S309" s="2">
        <v>1832385090</v>
      </c>
      <c r="T309" s="2" t="s">
        <v>1585</v>
      </c>
      <c r="U309" s="2" t="s">
        <v>1586</v>
      </c>
      <c r="V309" s="2" t="s">
        <v>1587</v>
      </c>
      <c r="W309" s="2" t="s">
        <v>1893</v>
      </c>
    </row>
    <row r="310" spans="1:23" x14ac:dyDescent="0.25">
      <c r="A310" s="143">
        <v>307</v>
      </c>
      <c r="B310" s="166" t="s">
        <v>1214</v>
      </c>
      <c r="C310" s="168" t="s">
        <v>41</v>
      </c>
      <c r="D310" s="143" t="s">
        <v>459</v>
      </c>
      <c r="E310" s="166" t="s">
        <v>1025</v>
      </c>
      <c r="F310" s="204">
        <v>430</v>
      </c>
      <c r="G310" s="146">
        <v>1267415</v>
      </c>
      <c r="H310" s="137">
        <v>449</v>
      </c>
      <c r="I310" s="137">
        <v>1041295</v>
      </c>
      <c r="J310" s="24">
        <v>1.0441860465116279</v>
      </c>
      <c r="K310" s="24">
        <v>0.8215896135046532</v>
      </c>
      <c r="L310" s="24">
        <v>0.3</v>
      </c>
      <c r="M310" s="24">
        <v>0.5751127294532572</v>
      </c>
      <c r="N310" s="109">
        <v>0.87511272945325724</v>
      </c>
      <c r="O310" s="144">
        <f t="shared" si="4"/>
        <v>802.91397740210141</v>
      </c>
      <c r="P310" s="137">
        <v>131.51798727122423</v>
      </c>
      <c r="Q310" s="137">
        <v>671.39599013087718</v>
      </c>
      <c r="R310" s="2" t="s">
        <v>1584</v>
      </c>
      <c r="S310" s="2">
        <v>1921590125</v>
      </c>
      <c r="T310" s="2" t="s">
        <v>1585</v>
      </c>
      <c r="U310" s="2" t="s">
        <v>1586</v>
      </c>
      <c r="V310" s="2" t="s">
        <v>1587</v>
      </c>
      <c r="W310" s="2" t="s">
        <v>1894</v>
      </c>
    </row>
    <row r="311" spans="1:23" x14ac:dyDescent="0.25">
      <c r="A311" s="143">
        <v>308</v>
      </c>
      <c r="B311" s="166" t="s">
        <v>1214</v>
      </c>
      <c r="C311" s="168" t="s">
        <v>41</v>
      </c>
      <c r="D311" s="143" t="s">
        <v>460</v>
      </c>
      <c r="E311" s="166" t="s">
        <v>461</v>
      </c>
      <c r="F311" s="204">
        <v>285</v>
      </c>
      <c r="G311" s="146">
        <v>770130</v>
      </c>
      <c r="H311" s="137">
        <v>348</v>
      </c>
      <c r="I311" s="137">
        <v>692410</v>
      </c>
      <c r="J311" s="24">
        <v>1.2210526315789474</v>
      </c>
      <c r="K311" s="24">
        <v>0.89908197317336036</v>
      </c>
      <c r="L311" s="24">
        <v>0.3</v>
      </c>
      <c r="M311" s="24">
        <v>0.62935738122135221</v>
      </c>
      <c r="N311" s="109">
        <v>0.92935738122135225</v>
      </c>
      <c r="O311" s="144">
        <f t="shared" si="4"/>
        <v>852.68332441082816</v>
      </c>
      <c r="P311" s="137">
        <v>163.84731057156984</v>
      </c>
      <c r="Q311" s="137">
        <v>688.83601383925827</v>
      </c>
      <c r="R311" s="2" t="s">
        <v>1584</v>
      </c>
      <c r="S311" s="2">
        <v>1787222501</v>
      </c>
      <c r="T311" s="2" t="s">
        <v>1585</v>
      </c>
      <c r="U311" s="2" t="s">
        <v>1586</v>
      </c>
      <c r="V311" s="2" t="s">
        <v>1587</v>
      </c>
      <c r="W311" s="2" t="s">
        <v>1895</v>
      </c>
    </row>
    <row r="312" spans="1:23" x14ac:dyDescent="0.25">
      <c r="A312" s="143">
        <v>309</v>
      </c>
      <c r="B312" s="199" t="s">
        <v>86</v>
      </c>
      <c r="C312" s="200" t="s">
        <v>26</v>
      </c>
      <c r="D312" s="201" t="s">
        <v>726</v>
      </c>
      <c r="E312" s="199" t="s">
        <v>1512</v>
      </c>
      <c r="F312" s="204">
        <v>360</v>
      </c>
      <c r="G312" s="146">
        <v>810490</v>
      </c>
      <c r="H312" s="137">
        <v>299</v>
      </c>
      <c r="I312" s="137">
        <v>1043180</v>
      </c>
      <c r="J312" s="24">
        <v>0.8305555555555556</v>
      </c>
      <c r="K312" s="24">
        <v>1.2870979284136757</v>
      </c>
      <c r="L312" s="24">
        <v>0.24916666666666668</v>
      </c>
      <c r="M312" s="24">
        <v>0.7</v>
      </c>
      <c r="N312" s="109">
        <v>0.9491666666666666</v>
      </c>
      <c r="O312" s="144">
        <f t="shared" si="4"/>
        <v>870.85829962382502</v>
      </c>
      <c r="P312" s="137">
        <v>119.85383737896868</v>
      </c>
      <c r="Q312" s="137">
        <v>751.00446224485631</v>
      </c>
      <c r="R312" s="2" t="s">
        <v>1584</v>
      </c>
      <c r="S312" s="2">
        <v>1765641890</v>
      </c>
      <c r="T312" s="2" t="s">
        <v>1585</v>
      </c>
      <c r="U312" s="2" t="s">
        <v>1586</v>
      </c>
      <c r="V312" s="2" t="s">
        <v>1587</v>
      </c>
      <c r="W312" s="2" t="s">
        <v>1896</v>
      </c>
    </row>
    <row r="313" spans="1:23" x14ac:dyDescent="0.25">
      <c r="A313" s="143">
        <v>310</v>
      </c>
      <c r="B313" s="199" t="s">
        <v>86</v>
      </c>
      <c r="C313" s="200" t="s">
        <v>26</v>
      </c>
      <c r="D313" s="201" t="s">
        <v>724</v>
      </c>
      <c r="E313" s="199" t="s">
        <v>1530</v>
      </c>
      <c r="F313" s="204">
        <v>588</v>
      </c>
      <c r="G313" s="146">
        <v>1254990</v>
      </c>
      <c r="H313" s="137">
        <v>850</v>
      </c>
      <c r="I313" s="137">
        <v>1338800</v>
      </c>
      <c r="J313" s="24">
        <v>1.4455782312925169</v>
      </c>
      <c r="K313" s="24">
        <v>1.0667814086168017</v>
      </c>
      <c r="L313" s="24">
        <v>0.3</v>
      </c>
      <c r="M313" s="24">
        <v>0.7</v>
      </c>
      <c r="N313" s="109">
        <v>1</v>
      </c>
      <c r="O313" s="144">
        <f t="shared" si="4"/>
        <v>917.49776957733957</v>
      </c>
      <c r="P313" s="137">
        <v>365.10659556985291</v>
      </c>
      <c r="Q313" s="137">
        <v>552.39117400748671</v>
      </c>
      <c r="R313" s="2" t="s">
        <v>1584</v>
      </c>
      <c r="S313" s="2">
        <v>1764162337</v>
      </c>
      <c r="T313" s="2" t="s">
        <v>1585</v>
      </c>
      <c r="U313" s="2" t="s">
        <v>1586</v>
      </c>
      <c r="V313" s="2" t="s">
        <v>1587</v>
      </c>
      <c r="W313" s="2" t="s">
        <v>1897</v>
      </c>
    </row>
    <row r="314" spans="1:23" x14ac:dyDescent="0.25">
      <c r="A314" s="143">
        <v>311</v>
      </c>
      <c r="B314" s="199" t="s">
        <v>88</v>
      </c>
      <c r="C314" s="200" t="s">
        <v>26</v>
      </c>
      <c r="D314" s="201" t="s">
        <v>740</v>
      </c>
      <c r="E314" s="199" t="s">
        <v>1161</v>
      </c>
      <c r="F314" s="204">
        <v>246</v>
      </c>
      <c r="G314" s="146">
        <v>606580</v>
      </c>
      <c r="H314" s="137">
        <v>221</v>
      </c>
      <c r="I314" s="137">
        <v>567175</v>
      </c>
      <c r="J314" s="24">
        <v>0.89837398373983735</v>
      </c>
      <c r="K314" s="24">
        <v>0.93503742292855019</v>
      </c>
      <c r="L314" s="24">
        <v>0.26951219512195118</v>
      </c>
      <c r="M314" s="24">
        <v>0.65452619604998508</v>
      </c>
      <c r="N314" s="109">
        <v>0.92403839117193631</v>
      </c>
      <c r="O314" s="144">
        <f t="shared" si="4"/>
        <v>847.80316290408496</v>
      </c>
      <c r="P314" s="137">
        <v>260.68256286799999</v>
      </c>
      <c r="Q314" s="137">
        <v>587.12060003608497</v>
      </c>
      <c r="R314" s="2" t="s">
        <v>1584</v>
      </c>
      <c r="S314" s="2">
        <v>1304539694</v>
      </c>
      <c r="T314" s="2" t="s">
        <v>1585</v>
      </c>
      <c r="U314" s="2" t="s">
        <v>1586</v>
      </c>
      <c r="V314" s="2" t="s">
        <v>1587</v>
      </c>
      <c r="W314" s="2" t="s">
        <v>1898</v>
      </c>
    </row>
    <row r="315" spans="1:23" x14ac:dyDescent="0.25">
      <c r="A315" s="143">
        <v>312</v>
      </c>
      <c r="B315" s="199" t="s">
        <v>88</v>
      </c>
      <c r="C315" s="200" t="s">
        <v>26</v>
      </c>
      <c r="D315" s="201" t="s">
        <v>1162</v>
      </c>
      <c r="E315" s="199" t="s">
        <v>1531</v>
      </c>
      <c r="F315" s="204">
        <v>244</v>
      </c>
      <c r="G315" s="146">
        <v>572840</v>
      </c>
      <c r="H315" s="137">
        <v>244</v>
      </c>
      <c r="I315" s="137">
        <v>585925</v>
      </c>
      <c r="J315" s="24">
        <v>1</v>
      </c>
      <c r="K315" s="24">
        <v>1.0228423294462676</v>
      </c>
      <c r="L315" s="24">
        <v>0.3</v>
      </c>
      <c r="M315" s="24">
        <v>0.7</v>
      </c>
      <c r="N315" s="109">
        <v>1</v>
      </c>
      <c r="O315" s="144">
        <f t="shared" si="4"/>
        <v>917.49776957733957</v>
      </c>
      <c r="P315" s="137">
        <v>193.86578719549863</v>
      </c>
      <c r="Q315" s="137">
        <v>723.631982381841</v>
      </c>
      <c r="R315" s="2" t="s">
        <v>1584</v>
      </c>
      <c r="S315" s="2">
        <v>1682094949</v>
      </c>
      <c r="T315" s="2" t="s">
        <v>1585</v>
      </c>
      <c r="U315" s="2" t="s">
        <v>1586</v>
      </c>
      <c r="V315" s="2" t="s">
        <v>1587</v>
      </c>
      <c r="W315" s="2" t="s">
        <v>1899</v>
      </c>
    </row>
    <row r="316" spans="1:23" x14ac:dyDescent="0.25">
      <c r="A316" s="143">
        <v>313</v>
      </c>
      <c r="B316" s="199" t="s">
        <v>88</v>
      </c>
      <c r="C316" s="200" t="s">
        <v>26</v>
      </c>
      <c r="D316" s="201" t="s">
        <v>727</v>
      </c>
      <c r="E316" s="199" t="s">
        <v>1164</v>
      </c>
      <c r="F316" s="204">
        <v>243</v>
      </c>
      <c r="G316" s="146">
        <v>567190</v>
      </c>
      <c r="H316" s="137">
        <v>268</v>
      </c>
      <c r="I316" s="137">
        <v>495360</v>
      </c>
      <c r="J316" s="24">
        <v>1.1028806584362141</v>
      </c>
      <c r="K316" s="24">
        <v>0.87335813395863815</v>
      </c>
      <c r="L316" s="24">
        <v>0.3</v>
      </c>
      <c r="M316" s="24">
        <v>0.61135069377104667</v>
      </c>
      <c r="N316" s="109">
        <v>0.91135069377104672</v>
      </c>
      <c r="O316" s="144">
        <f t="shared" si="4"/>
        <v>836.16222883769649</v>
      </c>
      <c r="P316" s="137">
        <v>378.95352950190335</v>
      </c>
      <c r="Q316" s="137">
        <v>457.20869933579314</v>
      </c>
      <c r="R316" s="2" t="s">
        <v>1584</v>
      </c>
      <c r="S316" s="2">
        <v>1753648353</v>
      </c>
      <c r="T316" s="2" t="s">
        <v>1585</v>
      </c>
      <c r="U316" s="2" t="s">
        <v>1586</v>
      </c>
      <c r="V316" s="2" t="s">
        <v>1587</v>
      </c>
      <c r="W316" s="2" t="s">
        <v>1900</v>
      </c>
    </row>
    <row r="317" spans="1:23" x14ac:dyDescent="0.25">
      <c r="A317" s="143">
        <v>314</v>
      </c>
      <c r="B317" s="199" t="s">
        <v>88</v>
      </c>
      <c r="C317" s="200" t="s">
        <v>26</v>
      </c>
      <c r="D317" s="201" t="s">
        <v>1532</v>
      </c>
      <c r="E317" s="199" t="s">
        <v>1533</v>
      </c>
      <c r="F317" s="204">
        <v>211</v>
      </c>
      <c r="G317" s="146">
        <v>484190</v>
      </c>
      <c r="H317" s="137">
        <v>267</v>
      </c>
      <c r="I317" s="137">
        <v>418285</v>
      </c>
      <c r="J317" s="24">
        <v>1.2654028436018958</v>
      </c>
      <c r="K317" s="24">
        <v>0.86388607777938409</v>
      </c>
      <c r="L317" s="24">
        <v>0.3</v>
      </c>
      <c r="M317" s="24">
        <v>0.60472025444556887</v>
      </c>
      <c r="N317" s="109">
        <v>0.90472025444556881</v>
      </c>
      <c r="O317" s="144">
        <f t="shared" si="4"/>
        <v>830.07881554525261</v>
      </c>
      <c r="P317" s="137">
        <v>493.13371330293353</v>
      </c>
      <c r="Q317" s="137">
        <v>336.94510224231908</v>
      </c>
      <c r="R317" s="2" t="s">
        <v>1584</v>
      </c>
      <c r="S317" s="2">
        <v>1799660012</v>
      </c>
      <c r="T317" s="2" t="s">
        <v>1585</v>
      </c>
      <c r="U317" s="2" t="s">
        <v>1586</v>
      </c>
      <c r="V317" s="2" t="s">
        <v>1587</v>
      </c>
      <c r="W317" s="2" t="s">
        <v>1901</v>
      </c>
    </row>
    <row r="318" spans="1:23" x14ac:dyDescent="0.25">
      <c r="A318" s="143">
        <v>315</v>
      </c>
      <c r="B318" s="199" t="s">
        <v>88</v>
      </c>
      <c r="C318" s="200" t="s">
        <v>26</v>
      </c>
      <c r="D318" s="201" t="s">
        <v>741</v>
      </c>
      <c r="E318" s="199" t="s">
        <v>1534</v>
      </c>
      <c r="F318" s="204">
        <v>243</v>
      </c>
      <c r="G318" s="146">
        <v>564860</v>
      </c>
      <c r="H318" s="137">
        <v>228</v>
      </c>
      <c r="I318" s="137">
        <v>567110</v>
      </c>
      <c r="J318" s="24">
        <v>0.93827160493827155</v>
      </c>
      <c r="K318" s="24">
        <v>1.0039832878943455</v>
      </c>
      <c r="L318" s="24">
        <v>0.28148148148148144</v>
      </c>
      <c r="M318" s="24">
        <v>0.7</v>
      </c>
      <c r="N318" s="109">
        <v>0.9814814814814814</v>
      </c>
      <c r="O318" s="144">
        <f t="shared" si="4"/>
        <v>900.50707014072225</v>
      </c>
      <c r="P318" s="137">
        <v>238.35784292081576</v>
      </c>
      <c r="Q318" s="137">
        <v>662.14922721990649</v>
      </c>
      <c r="R318" s="2" t="s">
        <v>1584</v>
      </c>
      <c r="S318" s="2">
        <v>1840422460</v>
      </c>
      <c r="T318" s="2" t="s">
        <v>1585</v>
      </c>
      <c r="U318" s="2" t="s">
        <v>1586</v>
      </c>
      <c r="V318" s="2" t="s">
        <v>1587</v>
      </c>
      <c r="W318" s="2" t="s">
        <v>1902</v>
      </c>
    </row>
    <row r="319" spans="1:23" x14ac:dyDescent="0.25">
      <c r="A319" s="143">
        <v>316</v>
      </c>
      <c r="B319" s="199" t="s">
        <v>88</v>
      </c>
      <c r="C319" s="200" t="s">
        <v>26</v>
      </c>
      <c r="D319" s="201" t="s">
        <v>736</v>
      </c>
      <c r="E319" s="199" t="s">
        <v>737</v>
      </c>
      <c r="F319" s="204">
        <v>296</v>
      </c>
      <c r="G319" s="146">
        <v>740340</v>
      </c>
      <c r="H319" s="137">
        <v>422</v>
      </c>
      <c r="I319" s="137">
        <v>1297935</v>
      </c>
      <c r="J319" s="24">
        <v>1.4256756756756757</v>
      </c>
      <c r="K319" s="24">
        <v>1.7531607099440798</v>
      </c>
      <c r="L319" s="24">
        <v>0.3</v>
      </c>
      <c r="M319" s="24">
        <v>0.7</v>
      </c>
      <c r="N319" s="109">
        <v>1</v>
      </c>
      <c r="O319" s="144">
        <f t="shared" si="4"/>
        <v>917.49776957733968</v>
      </c>
      <c r="P319" s="137">
        <v>228.46343741292768</v>
      </c>
      <c r="Q319" s="137">
        <v>689.03433216441204</v>
      </c>
      <c r="R319" s="2" t="s">
        <v>1584</v>
      </c>
      <c r="S319" s="2">
        <v>1858716311</v>
      </c>
      <c r="T319" s="2" t="s">
        <v>1585</v>
      </c>
      <c r="U319" s="2" t="s">
        <v>1586</v>
      </c>
      <c r="V319" s="2" t="s">
        <v>1587</v>
      </c>
      <c r="W319" s="2" t="s">
        <v>1903</v>
      </c>
    </row>
    <row r="320" spans="1:23" x14ac:dyDescent="0.25">
      <c r="A320" s="143">
        <v>317</v>
      </c>
      <c r="B320" s="199" t="s">
        <v>88</v>
      </c>
      <c r="C320" s="200" t="s">
        <v>26</v>
      </c>
      <c r="D320" s="201" t="s">
        <v>728</v>
      </c>
      <c r="E320" s="199" t="s">
        <v>729</v>
      </c>
      <c r="F320" s="204">
        <v>303</v>
      </c>
      <c r="G320" s="146">
        <v>701380</v>
      </c>
      <c r="H320" s="137">
        <v>460</v>
      </c>
      <c r="I320" s="137">
        <v>821255</v>
      </c>
      <c r="J320" s="24">
        <v>1.5181518151815181</v>
      </c>
      <c r="K320" s="24">
        <v>1.1709130571159714</v>
      </c>
      <c r="L320" s="24">
        <v>0.3</v>
      </c>
      <c r="M320" s="24">
        <v>0.7</v>
      </c>
      <c r="N320" s="109">
        <v>1</v>
      </c>
      <c r="O320" s="144">
        <f t="shared" si="4"/>
        <v>917.49776957733968</v>
      </c>
      <c r="P320" s="137">
        <v>604.21538524497328</v>
      </c>
      <c r="Q320" s="137">
        <v>313.28238433236641</v>
      </c>
      <c r="R320" s="2" t="s">
        <v>1584</v>
      </c>
      <c r="S320" s="2">
        <v>1724226753</v>
      </c>
      <c r="T320" s="2" t="s">
        <v>1585</v>
      </c>
      <c r="U320" s="2" t="s">
        <v>1586</v>
      </c>
      <c r="V320" s="2" t="s">
        <v>1587</v>
      </c>
      <c r="W320" s="2" t="s">
        <v>1904</v>
      </c>
    </row>
    <row r="321" spans="1:23" x14ac:dyDescent="0.25">
      <c r="A321" s="143">
        <v>318</v>
      </c>
      <c r="B321" s="199" t="s">
        <v>88</v>
      </c>
      <c r="C321" s="200" t="s">
        <v>26</v>
      </c>
      <c r="D321" s="201" t="s">
        <v>730</v>
      </c>
      <c r="E321" s="199" t="s">
        <v>731</v>
      </c>
      <c r="F321" s="204">
        <v>298</v>
      </c>
      <c r="G321" s="146">
        <v>650810</v>
      </c>
      <c r="H321" s="137">
        <v>561</v>
      </c>
      <c r="I321" s="137">
        <v>1064690</v>
      </c>
      <c r="J321" s="24">
        <v>1.8825503355704698</v>
      </c>
      <c r="K321" s="24">
        <v>1.6359459750157497</v>
      </c>
      <c r="L321" s="24">
        <v>0.3</v>
      </c>
      <c r="M321" s="24">
        <v>0.7</v>
      </c>
      <c r="N321" s="109">
        <v>1</v>
      </c>
      <c r="O321" s="144">
        <f t="shared" si="4"/>
        <v>917.49776957733968</v>
      </c>
      <c r="P321" s="137">
        <v>508.36420388006297</v>
      </c>
      <c r="Q321" s="137">
        <v>409.13356569727671</v>
      </c>
      <c r="R321" s="2" t="s">
        <v>1584</v>
      </c>
      <c r="S321" s="2">
        <v>1745420456</v>
      </c>
      <c r="T321" s="2" t="s">
        <v>1585</v>
      </c>
      <c r="U321" s="2" t="s">
        <v>1586</v>
      </c>
      <c r="V321" s="2" t="s">
        <v>1587</v>
      </c>
      <c r="W321" s="2" t="s">
        <v>1905</v>
      </c>
    </row>
    <row r="322" spans="1:23" x14ac:dyDescent="0.25">
      <c r="A322" s="143">
        <v>319</v>
      </c>
      <c r="B322" s="199" t="s">
        <v>88</v>
      </c>
      <c r="C322" s="200" t="s">
        <v>26</v>
      </c>
      <c r="D322" s="201" t="s">
        <v>738</v>
      </c>
      <c r="E322" s="199" t="s">
        <v>1167</v>
      </c>
      <c r="F322" s="204">
        <v>321</v>
      </c>
      <c r="G322" s="146">
        <v>923440</v>
      </c>
      <c r="H322" s="137">
        <v>423</v>
      </c>
      <c r="I322" s="137">
        <v>1372850</v>
      </c>
      <c r="J322" s="24">
        <v>1.3177570093457944</v>
      </c>
      <c r="K322" s="24">
        <v>1.4866694100320541</v>
      </c>
      <c r="L322" s="24">
        <v>0.3</v>
      </c>
      <c r="M322" s="24">
        <v>0.7</v>
      </c>
      <c r="N322" s="109">
        <v>1</v>
      </c>
      <c r="O322" s="144">
        <f t="shared" si="4"/>
        <v>917.49776957733968</v>
      </c>
      <c r="P322" s="137">
        <v>441.85410868636279</v>
      </c>
      <c r="Q322" s="137">
        <v>475.64366089097689</v>
      </c>
      <c r="R322" s="2" t="s">
        <v>1584</v>
      </c>
      <c r="S322" s="2">
        <v>1713685854</v>
      </c>
      <c r="T322" s="2" t="s">
        <v>1585</v>
      </c>
      <c r="U322" s="2" t="s">
        <v>1586</v>
      </c>
      <c r="V322" s="2" t="s">
        <v>1587</v>
      </c>
      <c r="W322" s="2" t="s">
        <v>1906</v>
      </c>
    </row>
    <row r="323" spans="1:23" x14ac:dyDescent="0.25">
      <c r="A323" s="143">
        <v>320</v>
      </c>
      <c r="B323" s="199" t="s">
        <v>88</v>
      </c>
      <c r="C323" s="200" t="s">
        <v>26</v>
      </c>
      <c r="D323" s="201" t="s">
        <v>1170</v>
      </c>
      <c r="E323" s="199" t="s">
        <v>1535</v>
      </c>
      <c r="F323" s="204">
        <v>198</v>
      </c>
      <c r="G323" s="146">
        <v>466590</v>
      </c>
      <c r="H323" s="137">
        <v>353</v>
      </c>
      <c r="I323" s="137">
        <v>777915</v>
      </c>
      <c r="J323" s="24">
        <v>1.7828282828282829</v>
      </c>
      <c r="K323" s="24">
        <v>1.6672346171156689</v>
      </c>
      <c r="L323" s="24">
        <v>0.3</v>
      </c>
      <c r="M323" s="24">
        <v>0.7</v>
      </c>
      <c r="N323" s="109">
        <v>1</v>
      </c>
      <c r="O323" s="144">
        <f t="shared" si="4"/>
        <v>917.49776957733957</v>
      </c>
      <c r="P323" s="137">
        <v>360.41669837487558</v>
      </c>
      <c r="Q323" s="137">
        <v>557.08107120246405</v>
      </c>
      <c r="R323" s="2" t="s">
        <v>1584</v>
      </c>
      <c r="S323" s="2">
        <v>1710855460</v>
      </c>
      <c r="T323" s="2" t="s">
        <v>1585</v>
      </c>
      <c r="U323" s="2" t="s">
        <v>1586</v>
      </c>
      <c r="V323" s="2" t="s">
        <v>1587</v>
      </c>
      <c r="W323" s="2" t="s">
        <v>1907</v>
      </c>
    </row>
    <row r="324" spans="1:23" x14ac:dyDescent="0.25">
      <c r="A324" s="143">
        <v>321</v>
      </c>
      <c r="B324" s="199" t="s">
        <v>88</v>
      </c>
      <c r="C324" s="200" t="s">
        <v>26</v>
      </c>
      <c r="D324" s="201" t="s">
        <v>732</v>
      </c>
      <c r="E324" s="199" t="s">
        <v>1536</v>
      </c>
      <c r="F324" s="204">
        <v>216</v>
      </c>
      <c r="G324" s="146">
        <v>512110</v>
      </c>
      <c r="H324" s="137">
        <v>296</v>
      </c>
      <c r="I324" s="137">
        <v>699995</v>
      </c>
      <c r="J324" s="24">
        <v>1.3703703703703705</v>
      </c>
      <c r="K324" s="24">
        <v>1.3668840678760423</v>
      </c>
      <c r="L324" s="24">
        <v>0.3</v>
      </c>
      <c r="M324" s="24">
        <v>0.7</v>
      </c>
      <c r="N324" s="109">
        <v>1</v>
      </c>
      <c r="O324" s="144">
        <f t="shared" si="4"/>
        <v>917.49776957733957</v>
      </c>
      <c r="P324" s="137">
        <v>350.00823848611043</v>
      </c>
      <c r="Q324" s="137">
        <v>567.4895310912292</v>
      </c>
      <c r="R324" s="2" t="s">
        <v>1584</v>
      </c>
      <c r="S324" s="2">
        <v>1780617878</v>
      </c>
      <c r="T324" s="2" t="s">
        <v>1585</v>
      </c>
      <c r="U324" s="2" t="s">
        <v>1586</v>
      </c>
      <c r="V324" s="2" t="s">
        <v>1587</v>
      </c>
      <c r="W324" s="2" t="s">
        <v>1908</v>
      </c>
    </row>
    <row r="325" spans="1:23" x14ac:dyDescent="0.25">
      <c r="A325" s="143">
        <v>322</v>
      </c>
      <c r="B325" s="199" t="s">
        <v>72</v>
      </c>
      <c r="C325" s="200" t="s">
        <v>26</v>
      </c>
      <c r="D325" s="201" t="s">
        <v>634</v>
      </c>
      <c r="E325" s="199" t="s">
        <v>1537</v>
      </c>
      <c r="F325" s="204">
        <v>374</v>
      </c>
      <c r="G325" s="146">
        <v>1041350</v>
      </c>
      <c r="H325" s="137">
        <v>533</v>
      </c>
      <c r="I325" s="137">
        <v>1326525</v>
      </c>
      <c r="J325" s="24">
        <v>1.4251336898395721</v>
      </c>
      <c r="K325" s="24">
        <v>1.2738512507802371</v>
      </c>
      <c r="L325" s="24">
        <v>0.3</v>
      </c>
      <c r="M325" s="24">
        <v>0.7</v>
      </c>
      <c r="N325" s="109">
        <v>1</v>
      </c>
      <c r="O325" s="144">
        <f t="shared" ref="O325:O382" si="5">SUM(P325:Q325)</f>
        <v>917.4977695773398</v>
      </c>
      <c r="P325" s="137">
        <v>132.46924130212398</v>
      </c>
      <c r="Q325" s="137">
        <v>785.02852827521576</v>
      </c>
      <c r="R325" s="2" t="s">
        <v>1584</v>
      </c>
      <c r="S325" s="2">
        <v>1785086515</v>
      </c>
      <c r="T325" s="2" t="s">
        <v>1585</v>
      </c>
      <c r="U325" s="2" t="s">
        <v>1586</v>
      </c>
      <c r="V325" s="2" t="s">
        <v>1587</v>
      </c>
      <c r="W325" s="2" t="s">
        <v>1909</v>
      </c>
    </row>
    <row r="326" spans="1:23" x14ac:dyDescent="0.25">
      <c r="A326" s="143">
        <v>323</v>
      </c>
      <c r="B326" s="199" t="s">
        <v>72</v>
      </c>
      <c r="C326" s="200" t="s">
        <v>26</v>
      </c>
      <c r="D326" s="201" t="s">
        <v>651</v>
      </c>
      <c r="E326" s="199" t="s">
        <v>652</v>
      </c>
      <c r="F326" s="204">
        <v>238</v>
      </c>
      <c r="G326" s="146">
        <v>750105</v>
      </c>
      <c r="H326" s="137">
        <v>430</v>
      </c>
      <c r="I326" s="137">
        <v>1249435</v>
      </c>
      <c r="J326" s="24">
        <v>1.8067226890756303</v>
      </c>
      <c r="K326" s="24">
        <v>1.6656801381139974</v>
      </c>
      <c r="L326" s="24">
        <v>0.3</v>
      </c>
      <c r="M326" s="24">
        <v>0.7</v>
      </c>
      <c r="N326" s="109">
        <v>1</v>
      </c>
      <c r="O326" s="144">
        <f t="shared" si="5"/>
        <v>917.4977695773398</v>
      </c>
      <c r="P326" s="137">
        <v>137.02967444643338</v>
      </c>
      <c r="Q326" s="137">
        <v>780.46809513090636</v>
      </c>
      <c r="R326" s="2" t="s">
        <v>1584</v>
      </c>
      <c r="S326" s="2">
        <v>1705623471</v>
      </c>
      <c r="T326" s="2" t="s">
        <v>1585</v>
      </c>
      <c r="U326" s="2" t="s">
        <v>1586</v>
      </c>
      <c r="V326" s="2" t="s">
        <v>1587</v>
      </c>
      <c r="W326" s="2" t="s">
        <v>1910</v>
      </c>
    </row>
    <row r="327" spans="1:23" x14ac:dyDescent="0.25">
      <c r="A327" s="143">
        <v>324</v>
      </c>
      <c r="B327" s="199" t="s">
        <v>72</v>
      </c>
      <c r="C327" s="200" t="s">
        <v>26</v>
      </c>
      <c r="D327" s="201" t="s">
        <v>641</v>
      </c>
      <c r="E327" s="199" t="s">
        <v>642</v>
      </c>
      <c r="F327" s="204">
        <v>331</v>
      </c>
      <c r="G327" s="146">
        <v>566635</v>
      </c>
      <c r="H327" s="137">
        <v>546</v>
      </c>
      <c r="I327" s="137">
        <v>829710</v>
      </c>
      <c r="J327" s="24">
        <v>1.649546827794562</v>
      </c>
      <c r="K327" s="24">
        <v>1.4642759448322111</v>
      </c>
      <c r="L327" s="24">
        <v>0.3</v>
      </c>
      <c r="M327" s="24">
        <v>0.7</v>
      </c>
      <c r="N327" s="109">
        <v>1</v>
      </c>
      <c r="O327" s="144">
        <f t="shared" si="5"/>
        <v>917.49776957733957</v>
      </c>
      <c r="P327" s="137">
        <v>370.90923560235655</v>
      </c>
      <c r="Q327" s="137">
        <v>546.58853397498308</v>
      </c>
      <c r="R327" s="2" t="s">
        <v>1584</v>
      </c>
      <c r="S327" s="2">
        <v>1750926040</v>
      </c>
      <c r="T327" s="2" t="s">
        <v>1585</v>
      </c>
      <c r="U327" s="2" t="s">
        <v>1586</v>
      </c>
      <c r="V327" s="2" t="s">
        <v>1587</v>
      </c>
      <c r="W327" s="2" t="s">
        <v>1911</v>
      </c>
    </row>
    <row r="328" spans="1:23" x14ac:dyDescent="0.25">
      <c r="A328" s="143">
        <v>325</v>
      </c>
      <c r="B328" s="199" t="s">
        <v>72</v>
      </c>
      <c r="C328" s="200" t="s">
        <v>26</v>
      </c>
      <c r="D328" s="201" t="s">
        <v>643</v>
      </c>
      <c r="E328" s="199" t="s">
        <v>1538</v>
      </c>
      <c r="F328" s="204">
        <v>281</v>
      </c>
      <c r="G328" s="146">
        <v>643820</v>
      </c>
      <c r="H328" s="137">
        <v>705</v>
      </c>
      <c r="I328" s="137">
        <v>1714840</v>
      </c>
      <c r="J328" s="24">
        <v>2.5088967971530249</v>
      </c>
      <c r="K328" s="24">
        <v>2.663539498617626</v>
      </c>
      <c r="L328" s="24">
        <v>0.3</v>
      </c>
      <c r="M328" s="24">
        <v>0.7</v>
      </c>
      <c r="N328" s="109">
        <v>1</v>
      </c>
      <c r="O328" s="144">
        <f t="shared" si="5"/>
        <v>917.49776957733968</v>
      </c>
      <c r="P328" s="137">
        <v>177.02136178439889</v>
      </c>
      <c r="Q328" s="137">
        <v>740.47640779294079</v>
      </c>
      <c r="R328" s="2" t="s">
        <v>1584</v>
      </c>
      <c r="S328" s="2">
        <v>1865746444</v>
      </c>
      <c r="T328" s="2" t="s">
        <v>1585</v>
      </c>
      <c r="U328" s="2" t="s">
        <v>1586</v>
      </c>
      <c r="V328" s="2" t="s">
        <v>1587</v>
      </c>
      <c r="W328" s="2" t="s">
        <v>1912</v>
      </c>
    </row>
    <row r="329" spans="1:23" x14ac:dyDescent="0.25">
      <c r="A329" s="143">
        <v>326</v>
      </c>
      <c r="B329" s="199" t="s">
        <v>72</v>
      </c>
      <c r="C329" s="200" t="s">
        <v>26</v>
      </c>
      <c r="D329" s="201" t="s">
        <v>632</v>
      </c>
      <c r="E329" s="199" t="s">
        <v>633</v>
      </c>
      <c r="F329" s="204">
        <v>284</v>
      </c>
      <c r="G329" s="146">
        <v>648500</v>
      </c>
      <c r="H329" s="137">
        <v>516</v>
      </c>
      <c r="I329" s="137">
        <v>867760</v>
      </c>
      <c r="J329" s="24">
        <v>1.8169014084507042</v>
      </c>
      <c r="K329" s="24">
        <v>1.3381033153430995</v>
      </c>
      <c r="L329" s="24">
        <v>0.3</v>
      </c>
      <c r="M329" s="24">
        <v>0.7</v>
      </c>
      <c r="N329" s="109">
        <v>1</v>
      </c>
      <c r="O329" s="144">
        <f t="shared" si="5"/>
        <v>917.49776957733968</v>
      </c>
      <c r="P329" s="137">
        <v>255.86024391539186</v>
      </c>
      <c r="Q329" s="137">
        <v>661.63752566194785</v>
      </c>
      <c r="R329" s="2" t="s">
        <v>1584</v>
      </c>
      <c r="S329" s="2">
        <v>1913229914</v>
      </c>
      <c r="T329" s="2" t="s">
        <v>1585</v>
      </c>
      <c r="U329" s="2" t="s">
        <v>1586</v>
      </c>
      <c r="V329" s="2" t="s">
        <v>1587</v>
      </c>
      <c r="W329" s="2" t="s">
        <v>1913</v>
      </c>
    </row>
    <row r="330" spans="1:23" x14ac:dyDescent="0.25">
      <c r="A330" s="143">
        <v>327</v>
      </c>
      <c r="B330" s="199" t="s">
        <v>72</v>
      </c>
      <c r="C330" s="200" t="s">
        <v>26</v>
      </c>
      <c r="D330" s="201" t="s">
        <v>646</v>
      </c>
      <c r="E330" s="199" t="s">
        <v>1267</v>
      </c>
      <c r="F330" s="204">
        <v>287</v>
      </c>
      <c r="G330" s="146">
        <v>653070</v>
      </c>
      <c r="H330" s="137">
        <v>440</v>
      </c>
      <c r="I330" s="137">
        <v>845590</v>
      </c>
      <c r="J330" s="24">
        <v>1.5331010452961673</v>
      </c>
      <c r="K330" s="24">
        <v>1.2947922887286203</v>
      </c>
      <c r="L330" s="24">
        <v>0.3</v>
      </c>
      <c r="M330" s="24">
        <v>0.7</v>
      </c>
      <c r="N330" s="109">
        <v>1</v>
      </c>
      <c r="O330" s="144">
        <f t="shared" si="5"/>
        <v>917.49776957733968</v>
      </c>
      <c r="P330" s="137">
        <v>223.39859243637989</v>
      </c>
      <c r="Q330" s="137">
        <v>694.0991771409598</v>
      </c>
      <c r="R330" s="2" t="s">
        <v>1584</v>
      </c>
      <c r="S330" s="2">
        <v>1822360413</v>
      </c>
      <c r="T330" s="2" t="s">
        <v>1585</v>
      </c>
      <c r="U330" s="2" t="s">
        <v>1586</v>
      </c>
      <c r="V330" s="2" t="s">
        <v>1587</v>
      </c>
      <c r="W330" s="2" t="s">
        <v>1914</v>
      </c>
    </row>
    <row r="331" spans="1:23" x14ac:dyDescent="0.25">
      <c r="A331" s="143">
        <v>328</v>
      </c>
      <c r="B331" s="199" t="s">
        <v>72</v>
      </c>
      <c r="C331" s="200" t="s">
        <v>26</v>
      </c>
      <c r="D331" s="201" t="s">
        <v>635</v>
      </c>
      <c r="E331" s="199" t="s">
        <v>1539</v>
      </c>
      <c r="F331" s="204">
        <v>274</v>
      </c>
      <c r="G331" s="146">
        <v>717065</v>
      </c>
      <c r="H331" s="137">
        <v>573</v>
      </c>
      <c r="I331" s="137">
        <v>1144260</v>
      </c>
      <c r="J331" s="24">
        <v>2.0912408759124088</v>
      </c>
      <c r="K331" s="24">
        <v>1.5957549176155579</v>
      </c>
      <c r="L331" s="24">
        <v>0.3</v>
      </c>
      <c r="M331" s="24">
        <v>0.7</v>
      </c>
      <c r="N331" s="109">
        <v>1</v>
      </c>
      <c r="O331" s="144">
        <f t="shared" si="5"/>
        <v>917.49776957733957</v>
      </c>
      <c r="P331" s="137">
        <v>260.40912959085574</v>
      </c>
      <c r="Q331" s="137">
        <v>657.08863998648383</v>
      </c>
      <c r="R331" s="2" t="s">
        <v>1584</v>
      </c>
      <c r="S331" s="2">
        <v>1303799329</v>
      </c>
      <c r="T331" s="2" t="s">
        <v>1585</v>
      </c>
      <c r="U331" s="2" t="s">
        <v>1586</v>
      </c>
      <c r="V331" s="2" t="s">
        <v>1587</v>
      </c>
      <c r="W331" s="2" t="s">
        <v>1915</v>
      </c>
    </row>
    <row r="332" spans="1:23" x14ac:dyDescent="0.25">
      <c r="A332" s="143">
        <v>329</v>
      </c>
      <c r="B332" s="199" t="s">
        <v>72</v>
      </c>
      <c r="C332" s="200" t="s">
        <v>26</v>
      </c>
      <c r="D332" s="201" t="s">
        <v>647</v>
      </c>
      <c r="E332" s="199" t="s">
        <v>645</v>
      </c>
      <c r="F332" s="204">
        <v>302</v>
      </c>
      <c r="G332" s="146">
        <v>1044020</v>
      </c>
      <c r="H332" s="137">
        <v>508</v>
      </c>
      <c r="I332" s="137">
        <v>838515</v>
      </c>
      <c r="J332" s="24">
        <v>1.6821192052980132</v>
      </c>
      <c r="K332" s="24">
        <v>0.80315990115131897</v>
      </c>
      <c r="L332" s="24">
        <v>0.3</v>
      </c>
      <c r="M332" s="24">
        <v>0.56221193080592324</v>
      </c>
      <c r="N332" s="109">
        <v>0.86221193080592329</v>
      </c>
      <c r="O332" s="144">
        <f t="shared" si="5"/>
        <v>791.07752341740604</v>
      </c>
      <c r="P332" s="137">
        <v>224.00254231899467</v>
      </c>
      <c r="Q332" s="137">
        <v>567.0749810984114</v>
      </c>
      <c r="R332" s="2" t="s">
        <v>1584</v>
      </c>
      <c r="S332" s="2">
        <v>1871642437</v>
      </c>
      <c r="T332" s="2" t="s">
        <v>1585</v>
      </c>
      <c r="U332" s="2" t="s">
        <v>1586</v>
      </c>
      <c r="V332" s="2" t="s">
        <v>1587</v>
      </c>
      <c r="W332" s="2" t="s">
        <v>1916</v>
      </c>
    </row>
    <row r="333" spans="1:23" x14ac:dyDescent="0.25">
      <c r="A333" s="143">
        <v>330</v>
      </c>
      <c r="B333" s="199" t="s">
        <v>72</v>
      </c>
      <c r="C333" s="200" t="s">
        <v>26</v>
      </c>
      <c r="D333" s="201" t="s">
        <v>639</v>
      </c>
      <c r="E333" s="199" t="s">
        <v>492</v>
      </c>
      <c r="F333" s="204">
        <v>260</v>
      </c>
      <c r="G333" s="146">
        <v>469210</v>
      </c>
      <c r="H333" s="137">
        <v>592</v>
      </c>
      <c r="I333" s="137">
        <v>847435</v>
      </c>
      <c r="J333" s="24">
        <v>2.2769230769230768</v>
      </c>
      <c r="K333" s="24">
        <v>1.8060889580358475</v>
      </c>
      <c r="L333" s="24">
        <v>0.3</v>
      </c>
      <c r="M333" s="24">
        <v>0.7</v>
      </c>
      <c r="N333" s="109">
        <v>1</v>
      </c>
      <c r="O333" s="144">
        <f t="shared" si="5"/>
        <v>917.49776957733968</v>
      </c>
      <c r="P333" s="137">
        <v>348.23741065179445</v>
      </c>
      <c r="Q333" s="137">
        <v>569.26035892554523</v>
      </c>
      <c r="R333" s="2" t="s">
        <v>1584</v>
      </c>
      <c r="S333" s="2">
        <v>1745545257</v>
      </c>
      <c r="T333" s="2" t="s">
        <v>1585</v>
      </c>
      <c r="U333" s="2" t="s">
        <v>1586</v>
      </c>
      <c r="V333" s="2" t="s">
        <v>1587</v>
      </c>
      <c r="W333" s="2" t="s">
        <v>1917</v>
      </c>
    </row>
    <row r="334" spans="1:23" x14ac:dyDescent="0.25">
      <c r="A334" s="143">
        <v>331</v>
      </c>
      <c r="B334" s="199" t="s">
        <v>72</v>
      </c>
      <c r="C334" s="200" t="s">
        <v>26</v>
      </c>
      <c r="D334" s="201" t="s">
        <v>630</v>
      </c>
      <c r="E334" s="199" t="s">
        <v>1540</v>
      </c>
      <c r="F334" s="204">
        <v>427</v>
      </c>
      <c r="G334" s="146">
        <v>974220</v>
      </c>
      <c r="H334" s="137">
        <v>851</v>
      </c>
      <c r="I334" s="137">
        <v>1367550</v>
      </c>
      <c r="J334" s="24">
        <v>1.9929742388758782</v>
      </c>
      <c r="K334" s="24">
        <v>1.4037383753156372</v>
      </c>
      <c r="L334" s="24">
        <v>0.3</v>
      </c>
      <c r="M334" s="24">
        <v>0.7</v>
      </c>
      <c r="N334" s="109">
        <v>1</v>
      </c>
      <c r="O334" s="144">
        <f t="shared" si="5"/>
        <v>917.49776957733957</v>
      </c>
      <c r="P334" s="137">
        <v>299.00276477462097</v>
      </c>
      <c r="Q334" s="137">
        <v>618.49500480271865</v>
      </c>
      <c r="R334" s="2" t="s">
        <v>1584</v>
      </c>
      <c r="S334" s="2">
        <v>1631098878</v>
      </c>
      <c r="T334" s="2" t="s">
        <v>1585</v>
      </c>
      <c r="U334" s="2" t="s">
        <v>1586</v>
      </c>
      <c r="V334" s="2" t="s">
        <v>1587</v>
      </c>
      <c r="W334" s="2" t="s">
        <v>1918</v>
      </c>
    </row>
    <row r="335" spans="1:23" x14ac:dyDescent="0.25">
      <c r="A335" s="143">
        <v>332</v>
      </c>
      <c r="B335" s="199" t="s">
        <v>72</v>
      </c>
      <c r="C335" s="200" t="s">
        <v>26</v>
      </c>
      <c r="D335" s="201" t="s">
        <v>1541</v>
      </c>
      <c r="E335" s="199" t="s">
        <v>1542</v>
      </c>
      <c r="F335" s="204">
        <v>208</v>
      </c>
      <c r="G335" s="146">
        <v>359250</v>
      </c>
      <c r="H335" s="137">
        <v>214</v>
      </c>
      <c r="I335" s="137">
        <v>372300</v>
      </c>
      <c r="J335" s="24">
        <v>1.0288461538461537</v>
      </c>
      <c r="K335" s="24">
        <v>1.0363256784968684</v>
      </c>
      <c r="L335" s="24">
        <v>0.3</v>
      </c>
      <c r="M335" s="24">
        <v>0.7</v>
      </c>
      <c r="N335" s="109">
        <v>1</v>
      </c>
      <c r="O335" s="144">
        <f t="shared" si="5"/>
        <v>917.4977695773398</v>
      </c>
      <c r="P335" s="137">
        <v>295.75317573724561</v>
      </c>
      <c r="Q335" s="137">
        <v>621.74459384009413</v>
      </c>
      <c r="R335" s="2" t="s">
        <v>1584</v>
      </c>
      <c r="S335" s="2">
        <v>1784838650</v>
      </c>
      <c r="T335" s="2" t="s">
        <v>1585</v>
      </c>
      <c r="U335" s="2" t="s">
        <v>1586</v>
      </c>
      <c r="V335" s="2" t="s">
        <v>1587</v>
      </c>
      <c r="W335" s="2" t="s">
        <v>1919</v>
      </c>
    </row>
    <row r="336" spans="1:23" x14ac:dyDescent="0.25">
      <c r="A336" s="143">
        <v>333</v>
      </c>
      <c r="B336" s="199" t="s">
        <v>72</v>
      </c>
      <c r="C336" s="200" t="s">
        <v>26</v>
      </c>
      <c r="D336" s="201" t="s">
        <v>625</v>
      </c>
      <c r="E336" s="199" t="s">
        <v>1543</v>
      </c>
      <c r="F336" s="204">
        <v>416</v>
      </c>
      <c r="G336" s="146">
        <v>941880</v>
      </c>
      <c r="H336" s="137">
        <v>485</v>
      </c>
      <c r="I336" s="137">
        <v>1215110</v>
      </c>
      <c r="J336" s="24">
        <v>1.1658653846153846</v>
      </c>
      <c r="K336" s="24">
        <v>1.2900900327005564</v>
      </c>
      <c r="L336" s="24">
        <v>0.3</v>
      </c>
      <c r="M336" s="24">
        <v>0.7</v>
      </c>
      <c r="N336" s="109">
        <v>1</v>
      </c>
      <c r="O336" s="144">
        <f t="shared" si="5"/>
        <v>917.49776957733968</v>
      </c>
      <c r="P336" s="137">
        <v>163.90387770831703</v>
      </c>
      <c r="Q336" s="137">
        <v>753.59389186902263</v>
      </c>
      <c r="R336" s="2" t="s">
        <v>1584</v>
      </c>
      <c r="S336" s="2">
        <v>1743308388</v>
      </c>
      <c r="T336" s="2" t="s">
        <v>1585</v>
      </c>
      <c r="U336" s="2" t="s">
        <v>1586</v>
      </c>
      <c r="V336" s="2" t="s">
        <v>1587</v>
      </c>
      <c r="W336" s="2" t="s">
        <v>1920</v>
      </c>
    </row>
    <row r="337" spans="1:23" x14ac:dyDescent="0.25">
      <c r="A337" s="143">
        <v>334</v>
      </c>
      <c r="B337" s="199" t="s">
        <v>72</v>
      </c>
      <c r="C337" s="200" t="s">
        <v>26</v>
      </c>
      <c r="D337" s="201" t="s">
        <v>623</v>
      </c>
      <c r="E337" s="199" t="s">
        <v>1544</v>
      </c>
      <c r="F337" s="204">
        <v>607</v>
      </c>
      <c r="G337" s="146">
        <v>1613480</v>
      </c>
      <c r="H337" s="137">
        <v>1377</v>
      </c>
      <c r="I337" s="137">
        <v>2738625</v>
      </c>
      <c r="J337" s="24">
        <v>2.2685337726523889</v>
      </c>
      <c r="K337" s="24">
        <v>1.6973405310261052</v>
      </c>
      <c r="L337" s="24">
        <v>0.3</v>
      </c>
      <c r="M337" s="24">
        <v>0.7</v>
      </c>
      <c r="N337" s="109">
        <v>1</v>
      </c>
      <c r="O337" s="144">
        <f t="shared" si="5"/>
        <v>917.49776957733968</v>
      </c>
      <c r="P337" s="137">
        <v>246.99949539912814</v>
      </c>
      <c r="Q337" s="137">
        <v>670.49827417821155</v>
      </c>
      <c r="R337" s="2" t="s">
        <v>1584</v>
      </c>
      <c r="S337" s="2">
        <v>1785006623</v>
      </c>
      <c r="T337" s="2" t="s">
        <v>1585</v>
      </c>
      <c r="U337" s="2" t="s">
        <v>1586</v>
      </c>
      <c r="V337" s="2" t="s">
        <v>1587</v>
      </c>
      <c r="W337" s="2" t="s">
        <v>1921</v>
      </c>
    </row>
    <row r="338" spans="1:23" x14ac:dyDescent="0.25">
      <c r="A338" s="143">
        <v>335</v>
      </c>
      <c r="B338" s="199" t="s">
        <v>73</v>
      </c>
      <c r="C338" s="200" t="s">
        <v>26</v>
      </c>
      <c r="D338" s="201" t="s">
        <v>621</v>
      </c>
      <c r="E338" s="199" t="s">
        <v>622</v>
      </c>
      <c r="F338" s="204">
        <v>602</v>
      </c>
      <c r="G338" s="146">
        <v>1020970</v>
      </c>
      <c r="H338" s="137">
        <v>659</v>
      </c>
      <c r="I338" s="137">
        <v>1028360</v>
      </c>
      <c r="J338" s="24">
        <v>1.0946843853820598</v>
      </c>
      <c r="K338" s="24">
        <v>1.0072382146390197</v>
      </c>
      <c r="L338" s="24">
        <v>0.3</v>
      </c>
      <c r="M338" s="24">
        <v>0.7</v>
      </c>
      <c r="N338" s="109">
        <v>1</v>
      </c>
      <c r="O338" s="144">
        <f t="shared" si="5"/>
        <v>917.4977695773398</v>
      </c>
      <c r="P338" s="137">
        <v>563.37472455680779</v>
      </c>
      <c r="Q338" s="137">
        <v>354.12304502053195</v>
      </c>
      <c r="R338" s="2" t="s">
        <v>1584</v>
      </c>
      <c r="S338" s="2">
        <v>1686786939</v>
      </c>
      <c r="T338" s="2" t="s">
        <v>1585</v>
      </c>
      <c r="U338" s="2" t="s">
        <v>1586</v>
      </c>
      <c r="V338" s="2" t="s">
        <v>1587</v>
      </c>
      <c r="W338" s="2" t="s">
        <v>1922</v>
      </c>
    </row>
    <row r="339" spans="1:23" x14ac:dyDescent="0.25">
      <c r="A339" s="143">
        <v>336</v>
      </c>
      <c r="B339" s="199" t="s">
        <v>73</v>
      </c>
      <c r="C339" s="200" t="s">
        <v>26</v>
      </c>
      <c r="D339" s="201" t="s">
        <v>617</v>
      </c>
      <c r="E339" s="199" t="s">
        <v>1545</v>
      </c>
      <c r="F339" s="204">
        <v>356</v>
      </c>
      <c r="G339" s="146">
        <v>585230</v>
      </c>
      <c r="H339" s="137">
        <v>418</v>
      </c>
      <c r="I339" s="137">
        <v>556380</v>
      </c>
      <c r="J339" s="24">
        <v>1.1741573033707866</v>
      </c>
      <c r="K339" s="24">
        <v>0.9507031423542881</v>
      </c>
      <c r="L339" s="24">
        <v>0.3</v>
      </c>
      <c r="M339" s="24">
        <v>0.66549219964800166</v>
      </c>
      <c r="N339" s="109">
        <v>0.9654921996480017</v>
      </c>
      <c r="O339" s="144">
        <f t="shared" si="5"/>
        <v>885.83693972136109</v>
      </c>
      <c r="P339" s="137">
        <v>482.43547773997921</v>
      </c>
      <c r="Q339" s="137">
        <v>403.40146198138189</v>
      </c>
      <c r="R339" s="2" t="s">
        <v>1584</v>
      </c>
      <c r="S339" s="2">
        <v>1408659092</v>
      </c>
      <c r="T339" s="2" t="s">
        <v>1585</v>
      </c>
      <c r="U339" s="2" t="s">
        <v>1586</v>
      </c>
      <c r="V339" s="2" t="s">
        <v>1587</v>
      </c>
      <c r="W339" s="2" t="s">
        <v>1923</v>
      </c>
    </row>
    <row r="340" spans="1:23" x14ac:dyDescent="0.25">
      <c r="A340" s="143">
        <v>337</v>
      </c>
      <c r="B340" s="199" t="s">
        <v>73</v>
      </c>
      <c r="C340" s="200" t="s">
        <v>26</v>
      </c>
      <c r="D340" s="201" t="s">
        <v>619</v>
      </c>
      <c r="E340" s="199" t="s">
        <v>1546</v>
      </c>
      <c r="F340" s="204">
        <v>292</v>
      </c>
      <c r="G340" s="146">
        <v>526845</v>
      </c>
      <c r="H340" s="137">
        <v>441</v>
      </c>
      <c r="I340" s="137">
        <v>740995</v>
      </c>
      <c r="J340" s="24">
        <v>1.5102739726027397</v>
      </c>
      <c r="K340" s="24">
        <v>1.4064762880923232</v>
      </c>
      <c r="L340" s="24">
        <v>0.3</v>
      </c>
      <c r="M340" s="24">
        <v>0.7</v>
      </c>
      <c r="N340" s="109">
        <v>1</v>
      </c>
      <c r="O340" s="144">
        <f t="shared" si="5"/>
        <v>917.49776957733957</v>
      </c>
      <c r="P340" s="137">
        <v>358.64184994468627</v>
      </c>
      <c r="Q340" s="137">
        <v>558.85591963265335</v>
      </c>
      <c r="R340" s="2" t="s">
        <v>1584</v>
      </c>
      <c r="S340" s="2">
        <v>1721498166</v>
      </c>
      <c r="T340" s="2" t="s">
        <v>1585</v>
      </c>
      <c r="U340" s="2" t="s">
        <v>1586</v>
      </c>
      <c r="V340" s="2" t="s">
        <v>1587</v>
      </c>
      <c r="W340" s="2" t="s">
        <v>1924</v>
      </c>
    </row>
    <row r="341" spans="1:23" x14ac:dyDescent="0.25">
      <c r="A341" s="143">
        <v>338</v>
      </c>
      <c r="B341" s="199" t="s">
        <v>73</v>
      </c>
      <c r="C341" s="200" t="s">
        <v>26</v>
      </c>
      <c r="D341" s="201" t="s">
        <v>1547</v>
      </c>
      <c r="E341" s="199" t="s">
        <v>1548</v>
      </c>
      <c r="F341" s="204">
        <v>369</v>
      </c>
      <c r="G341" s="146">
        <v>1022090</v>
      </c>
      <c r="H341" s="137">
        <v>516</v>
      </c>
      <c r="I341" s="137">
        <v>1421105</v>
      </c>
      <c r="J341" s="24">
        <v>1.3983739837398375</v>
      </c>
      <c r="K341" s="24">
        <v>1.3903912571299983</v>
      </c>
      <c r="L341" s="24">
        <v>0.3</v>
      </c>
      <c r="M341" s="24">
        <v>0.7</v>
      </c>
      <c r="N341" s="109">
        <v>1</v>
      </c>
      <c r="O341" s="144">
        <f t="shared" si="5"/>
        <v>917.49776957733968</v>
      </c>
      <c r="P341" s="137">
        <v>193.00301634588246</v>
      </c>
      <c r="Q341" s="137">
        <v>724.49475323145725</v>
      </c>
      <c r="R341" s="2" t="s">
        <v>1584</v>
      </c>
      <c r="S341" s="2">
        <v>1884671643</v>
      </c>
      <c r="T341" s="2" t="s">
        <v>1585</v>
      </c>
      <c r="U341" s="2" t="s">
        <v>1586</v>
      </c>
      <c r="V341" s="2" t="s">
        <v>1587</v>
      </c>
      <c r="W341" s="2" t="s">
        <v>1925</v>
      </c>
    </row>
    <row r="342" spans="1:23" x14ac:dyDescent="0.25">
      <c r="A342" s="143">
        <v>339</v>
      </c>
      <c r="B342" s="199" t="s">
        <v>74</v>
      </c>
      <c r="C342" s="200" t="s">
        <v>26</v>
      </c>
      <c r="D342" s="201" t="s">
        <v>667</v>
      </c>
      <c r="E342" s="199" t="s">
        <v>1501</v>
      </c>
      <c r="F342" s="204">
        <v>378</v>
      </c>
      <c r="G342" s="146">
        <v>1052145</v>
      </c>
      <c r="H342" s="137">
        <v>484</v>
      </c>
      <c r="I342" s="137">
        <v>1508135</v>
      </c>
      <c r="J342" s="24">
        <v>1.2804232804232805</v>
      </c>
      <c r="K342" s="24">
        <v>1.4333908349134388</v>
      </c>
      <c r="L342" s="24">
        <v>0.3</v>
      </c>
      <c r="M342" s="24">
        <v>0.7</v>
      </c>
      <c r="N342" s="109">
        <v>1</v>
      </c>
      <c r="O342" s="144">
        <f t="shared" si="5"/>
        <v>917.4977695773398</v>
      </c>
      <c r="P342" s="137">
        <v>95.404857931039572</v>
      </c>
      <c r="Q342" s="137">
        <v>822.09291164630019</v>
      </c>
      <c r="R342" s="2" t="s">
        <v>1584</v>
      </c>
      <c r="S342" s="2">
        <v>1932352410</v>
      </c>
      <c r="T342" s="2" t="s">
        <v>1585</v>
      </c>
      <c r="U342" s="2" t="s">
        <v>1586</v>
      </c>
      <c r="V342" s="2" t="s">
        <v>1587</v>
      </c>
      <c r="W342" s="2" t="s">
        <v>1926</v>
      </c>
    </row>
    <row r="343" spans="1:23" x14ac:dyDescent="0.25">
      <c r="A343" s="143">
        <v>340</v>
      </c>
      <c r="B343" s="199" t="s">
        <v>74</v>
      </c>
      <c r="C343" s="200" t="s">
        <v>26</v>
      </c>
      <c r="D343" s="201" t="s">
        <v>665</v>
      </c>
      <c r="E343" s="199" t="s">
        <v>1081</v>
      </c>
      <c r="F343" s="204">
        <v>428</v>
      </c>
      <c r="G343" s="146">
        <v>1124580</v>
      </c>
      <c r="H343" s="137">
        <v>532</v>
      </c>
      <c r="I343" s="137">
        <v>1565380</v>
      </c>
      <c r="J343" s="24">
        <v>1.2429906542056075</v>
      </c>
      <c r="K343" s="24">
        <v>1.3919685571502249</v>
      </c>
      <c r="L343" s="24">
        <v>0.3</v>
      </c>
      <c r="M343" s="24">
        <v>0.7</v>
      </c>
      <c r="N343" s="109">
        <v>1</v>
      </c>
      <c r="O343" s="144">
        <f t="shared" si="5"/>
        <v>917.49776957733968</v>
      </c>
      <c r="P343" s="137">
        <v>149.01280412880214</v>
      </c>
      <c r="Q343" s="137">
        <v>768.48496544853754</v>
      </c>
      <c r="R343" s="2" t="s">
        <v>1584</v>
      </c>
      <c r="S343" s="2">
        <v>1704634363</v>
      </c>
      <c r="T343" s="2" t="s">
        <v>1585</v>
      </c>
      <c r="U343" s="2" t="s">
        <v>1586</v>
      </c>
      <c r="V343" s="2" t="s">
        <v>1587</v>
      </c>
      <c r="W343" s="2" t="s">
        <v>1927</v>
      </c>
    </row>
    <row r="344" spans="1:23" x14ac:dyDescent="0.25">
      <c r="A344" s="143">
        <v>341</v>
      </c>
      <c r="B344" s="199" t="s">
        <v>74</v>
      </c>
      <c r="C344" s="200" t="s">
        <v>26</v>
      </c>
      <c r="D344" s="201" t="s">
        <v>661</v>
      </c>
      <c r="E344" s="199" t="s">
        <v>1549</v>
      </c>
      <c r="F344" s="204">
        <v>368</v>
      </c>
      <c r="G344" s="146">
        <v>1010690</v>
      </c>
      <c r="H344" s="137">
        <v>705</v>
      </c>
      <c r="I344" s="137">
        <v>1542645</v>
      </c>
      <c r="J344" s="24">
        <v>1.9157608695652173</v>
      </c>
      <c r="K344" s="24">
        <v>1.526328547823764</v>
      </c>
      <c r="L344" s="24">
        <v>0.3</v>
      </c>
      <c r="M344" s="24">
        <v>0.7</v>
      </c>
      <c r="N344" s="109">
        <v>1</v>
      </c>
      <c r="O344" s="144">
        <f t="shared" si="5"/>
        <v>917.49776957733968</v>
      </c>
      <c r="P344" s="137">
        <v>200.5050030270215</v>
      </c>
      <c r="Q344" s="137">
        <v>716.99276655031815</v>
      </c>
      <c r="R344" s="2" t="s">
        <v>1584</v>
      </c>
      <c r="S344" s="2">
        <v>1881738762</v>
      </c>
      <c r="T344" s="2" t="s">
        <v>1585</v>
      </c>
      <c r="U344" s="2" t="s">
        <v>1586</v>
      </c>
      <c r="V344" s="2" t="s">
        <v>1587</v>
      </c>
      <c r="W344" s="2" t="s">
        <v>1928</v>
      </c>
    </row>
    <row r="345" spans="1:23" x14ac:dyDescent="0.25">
      <c r="A345" s="143">
        <v>342</v>
      </c>
      <c r="B345" s="199" t="s">
        <v>74</v>
      </c>
      <c r="C345" s="200" t="s">
        <v>26</v>
      </c>
      <c r="D345" s="202" t="s">
        <v>668</v>
      </c>
      <c r="E345" s="203" t="s">
        <v>1550</v>
      </c>
      <c r="F345" s="204">
        <v>490</v>
      </c>
      <c r="G345" s="146">
        <v>1046960</v>
      </c>
      <c r="H345" s="137">
        <v>930</v>
      </c>
      <c r="I345" s="137">
        <v>1447475</v>
      </c>
      <c r="J345" s="24">
        <v>1.8979591836734695</v>
      </c>
      <c r="K345" s="24">
        <v>1.3825504317261403</v>
      </c>
      <c r="L345" s="24">
        <v>0.3</v>
      </c>
      <c r="M345" s="24">
        <v>0.7</v>
      </c>
      <c r="N345" s="109">
        <v>1</v>
      </c>
      <c r="O345" s="144">
        <f t="shared" si="5"/>
        <v>917.49776957733968</v>
      </c>
      <c r="P345" s="137">
        <v>352.01272048606222</v>
      </c>
      <c r="Q345" s="137">
        <v>565.48504909127746</v>
      </c>
      <c r="R345" s="2" t="s">
        <v>1584</v>
      </c>
      <c r="S345" s="2">
        <v>1403406614</v>
      </c>
      <c r="T345" s="2" t="s">
        <v>1585</v>
      </c>
      <c r="U345" s="2" t="s">
        <v>1586</v>
      </c>
      <c r="V345" s="2" t="s">
        <v>1587</v>
      </c>
      <c r="W345" s="2" t="s">
        <v>1929</v>
      </c>
    </row>
    <row r="346" spans="1:23" x14ac:dyDescent="0.25">
      <c r="A346" s="143">
        <v>343</v>
      </c>
      <c r="B346" s="199" t="s">
        <v>74</v>
      </c>
      <c r="C346" s="200" t="s">
        <v>26</v>
      </c>
      <c r="D346" s="202" t="s">
        <v>670</v>
      </c>
      <c r="E346" s="203" t="s">
        <v>1551</v>
      </c>
      <c r="F346" s="204">
        <v>509</v>
      </c>
      <c r="G346" s="146">
        <v>1060755</v>
      </c>
      <c r="H346" s="137">
        <v>457</v>
      </c>
      <c r="I346" s="137">
        <v>911655</v>
      </c>
      <c r="J346" s="24">
        <v>0.89783889980353637</v>
      </c>
      <c r="K346" s="24">
        <v>0.85943973867669721</v>
      </c>
      <c r="L346" s="24">
        <v>0.26935166994106091</v>
      </c>
      <c r="M346" s="24">
        <v>0.60160781707368804</v>
      </c>
      <c r="N346" s="109">
        <v>0.87095948701474901</v>
      </c>
      <c r="O346" s="144">
        <f t="shared" si="5"/>
        <v>799.10338672825605</v>
      </c>
      <c r="P346" s="137">
        <v>226.5846510651715</v>
      </c>
      <c r="Q346" s="137">
        <v>572.51873566308461</v>
      </c>
      <c r="R346" s="2" t="s">
        <v>1584</v>
      </c>
      <c r="S346" s="2">
        <v>1785749487</v>
      </c>
      <c r="T346" s="2" t="s">
        <v>1585</v>
      </c>
      <c r="U346" s="2" t="s">
        <v>1586</v>
      </c>
      <c r="V346" s="2" t="s">
        <v>1587</v>
      </c>
      <c r="W346" s="2" t="s">
        <v>1930</v>
      </c>
    </row>
    <row r="347" spans="1:23" x14ac:dyDescent="0.25">
      <c r="A347" s="143">
        <v>344</v>
      </c>
      <c r="B347" s="199" t="s">
        <v>74</v>
      </c>
      <c r="C347" s="200" t="s">
        <v>26</v>
      </c>
      <c r="D347" s="202" t="s">
        <v>1552</v>
      </c>
      <c r="E347" s="203" t="s">
        <v>1095</v>
      </c>
      <c r="F347" s="204">
        <v>129</v>
      </c>
      <c r="G347" s="146">
        <v>303520</v>
      </c>
      <c r="H347" s="137">
        <v>224</v>
      </c>
      <c r="I347" s="137">
        <v>290750</v>
      </c>
      <c r="J347" s="24">
        <v>1.7364341085271318</v>
      </c>
      <c r="K347" s="24">
        <v>0.95792698998418557</v>
      </c>
      <c r="L347" s="24">
        <v>0.3</v>
      </c>
      <c r="M347" s="24">
        <v>0.67054889298892983</v>
      </c>
      <c r="N347" s="109">
        <v>0.97054889298892988</v>
      </c>
      <c r="O347" s="144">
        <f t="shared" si="5"/>
        <v>890.47644458309946</v>
      </c>
      <c r="P347" s="137">
        <v>385.96694236470012</v>
      </c>
      <c r="Q347" s="137">
        <v>504.50950221839929</v>
      </c>
      <c r="R347" s="2" t="s">
        <v>1584</v>
      </c>
      <c r="S347" s="2">
        <v>1953419006</v>
      </c>
      <c r="T347" s="2" t="s">
        <v>1585</v>
      </c>
      <c r="U347" s="2" t="s">
        <v>1586</v>
      </c>
      <c r="V347" s="2" t="s">
        <v>1587</v>
      </c>
      <c r="W347" s="2" t="s">
        <v>1931</v>
      </c>
    </row>
    <row r="348" spans="1:23" x14ac:dyDescent="0.25">
      <c r="A348" s="143">
        <v>345</v>
      </c>
      <c r="B348" s="199" t="s">
        <v>74</v>
      </c>
      <c r="C348" s="200" t="s">
        <v>26</v>
      </c>
      <c r="D348" s="202" t="s">
        <v>663</v>
      </c>
      <c r="E348" s="203" t="s">
        <v>664</v>
      </c>
      <c r="F348" s="204">
        <v>553</v>
      </c>
      <c r="G348" s="146">
        <v>1118645</v>
      </c>
      <c r="H348" s="137">
        <v>634</v>
      </c>
      <c r="I348" s="137">
        <v>1567950</v>
      </c>
      <c r="J348" s="24">
        <v>1.1464737793851718</v>
      </c>
      <c r="K348" s="24">
        <v>1.4016511046846856</v>
      </c>
      <c r="L348" s="24">
        <v>0.3</v>
      </c>
      <c r="M348" s="24">
        <v>0.7</v>
      </c>
      <c r="N348" s="109">
        <v>1</v>
      </c>
      <c r="O348" s="144">
        <f t="shared" si="5"/>
        <v>917.49776957733968</v>
      </c>
      <c r="P348" s="137">
        <v>199.28111842742544</v>
      </c>
      <c r="Q348" s="137">
        <v>718.21665114991424</v>
      </c>
      <c r="R348" s="2" t="s">
        <v>1584</v>
      </c>
      <c r="S348" s="2">
        <v>1989822150</v>
      </c>
      <c r="T348" s="2" t="s">
        <v>1585</v>
      </c>
      <c r="U348" s="2" t="s">
        <v>1586</v>
      </c>
      <c r="V348" s="2" t="s">
        <v>1587</v>
      </c>
      <c r="W348" s="2" t="s">
        <v>1932</v>
      </c>
    </row>
    <row r="349" spans="1:23" x14ac:dyDescent="0.25">
      <c r="A349" s="143">
        <v>346</v>
      </c>
      <c r="B349" s="199" t="s">
        <v>74</v>
      </c>
      <c r="C349" s="200" t="s">
        <v>26</v>
      </c>
      <c r="D349" s="202" t="s">
        <v>671</v>
      </c>
      <c r="E349" s="203" t="s">
        <v>1553</v>
      </c>
      <c r="F349" s="204">
        <v>553</v>
      </c>
      <c r="G349" s="146">
        <v>1478025</v>
      </c>
      <c r="H349" s="137">
        <v>579</v>
      </c>
      <c r="I349" s="137">
        <v>1522980</v>
      </c>
      <c r="J349" s="24">
        <v>1.0470162748643761</v>
      </c>
      <c r="K349" s="24">
        <v>1.0304155883696149</v>
      </c>
      <c r="L349" s="24">
        <v>0.3</v>
      </c>
      <c r="M349" s="24">
        <v>0.7</v>
      </c>
      <c r="N349" s="109">
        <v>1</v>
      </c>
      <c r="O349" s="144">
        <f t="shared" si="5"/>
        <v>917.49776957733968</v>
      </c>
      <c r="P349" s="137">
        <v>150.85648726597515</v>
      </c>
      <c r="Q349" s="137">
        <v>766.64128231136453</v>
      </c>
      <c r="R349" s="2" t="s">
        <v>1584</v>
      </c>
      <c r="S349" s="2">
        <v>1812414742</v>
      </c>
      <c r="T349" s="2" t="s">
        <v>1585</v>
      </c>
      <c r="U349" s="2" t="s">
        <v>1586</v>
      </c>
      <c r="V349" s="2" t="s">
        <v>1587</v>
      </c>
      <c r="W349" s="2" t="s">
        <v>1933</v>
      </c>
    </row>
    <row r="350" spans="1:23" x14ac:dyDescent="0.25">
      <c r="A350" s="143">
        <v>347</v>
      </c>
      <c r="B350" s="199" t="s">
        <v>1554</v>
      </c>
      <c r="C350" s="200" t="s">
        <v>26</v>
      </c>
      <c r="D350" s="201" t="s">
        <v>674</v>
      </c>
      <c r="E350" s="199" t="s">
        <v>675</v>
      </c>
      <c r="F350" s="204">
        <v>423</v>
      </c>
      <c r="G350" s="146">
        <v>1136140</v>
      </c>
      <c r="H350" s="137">
        <v>816</v>
      </c>
      <c r="I350" s="137">
        <v>1547210</v>
      </c>
      <c r="J350" s="24">
        <v>1.9290780141843971</v>
      </c>
      <c r="K350" s="24">
        <v>1.3618128047599767</v>
      </c>
      <c r="L350" s="24">
        <v>0.3</v>
      </c>
      <c r="M350" s="24">
        <v>0.7</v>
      </c>
      <c r="N350" s="109">
        <v>1</v>
      </c>
      <c r="O350" s="144">
        <f t="shared" si="5"/>
        <v>917.49776957733968</v>
      </c>
      <c r="P350" s="137">
        <v>328.42692780287439</v>
      </c>
      <c r="Q350" s="137">
        <v>589.07084177446529</v>
      </c>
      <c r="R350" s="2" t="s">
        <v>1584</v>
      </c>
      <c r="S350" s="2">
        <v>1937584506</v>
      </c>
      <c r="T350" s="2" t="s">
        <v>1585</v>
      </c>
      <c r="U350" s="2" t="s">
        <v>1586</v>
      </c>
      <c r="V350" s="2" t="s">
        <v>1587</v>
      </c>
      <c r="W350" s="2" t="s">
        <v>1934</v>
      </c>
    </row>
    <row r="351" spans="1:23" x14ac:dyDescent="0.25">
      <c r="A351" s="143">
        <v>348</v>
      </c>
      <c r="B351" s="199" t="s">
        <v>1554</v>
      </c>
      <c r="C351" s="200" t="s">
        <v>26</v>
      </c>
      <c r="D351" s="201" t="s">
        <v>1094</v>
      </c>
      <c r="E351" s="199" t="s">
        <v>1555</v>
      </c>
      <c r="F351" s="204">
        <v>394</v>
      </c>
      <c r="G351" s="146">
        <v>834700</v>
      </c>
      <c r="H351" s="137">
        <v>754</v>
      </c>
      <c r="I351" s="137">
        <v>1331020</v>
      </c>
      <c r="J351" s="24">
        <v>1.9137055837563453</v>
      </c>
      <c r="K351" s="24">
        <v>1.5946088414999402</v>
      </c>
      <c r="L351" s="24">
        <v>0.3</v>
      </c>
      <c r="M351" s="24">
        <v>0.7</v>
      </c>
      <c r="N351" s="109">
        <v>1</v>
      </c>
      <c r="O351" s="144">
        <f t="shared" si="5"/>
        <v>917.49776957733957</v>
      </c>
      <c r="P351" s="137">
        <v>286.91398127289511</v>
      </c>
      <c r="Q351" s="137">
        <v>630.58378830444451</v>
      </c>
      <c r="R351" s="2" t="s">
        <v>1584</v>
      </c>
      <c r="S351" s="2">
        <v>1735366377</v>
      </c>
      <c r="T351" s="2" t="s">
        <v>1585</v>
      </c>
      <c r="U351" s="2" t="s">
        <v>1586</v>
      </c>
      <c r="V351" s="2" t="s">
        <v>1587</v>
      </c>
      <c r="W351" s="2" t="s">
        <v>1935</v>
      </c>
    </row>
    <row r="352" spans="1:23" x14ac:dyDescent="0.25">
      <c r="A352" s="143">
        <v>349</v>
      </c>
      <c r="B352" s="199" t="s">
        <v>79</v>
      </c>
      <c r="C352" s="200" t="s">
        <v>26</v>
      </c>
      <c r="D352" s="201" t="s">
        <v>657</v>
      </c>
      <c r="E352" s="199" t="s">
        <v>1556</v>
      </c>
      <c r="F352" s="204">
        <v>555</v>
      </c>
      <c r="G352" s="146">
        <v>1187505</v>
      </c>
      <c r="H352" s="137">
        <v>590</v>
      </c>
      <c r="I352" s="137">
        <v>1311365</v>
      </c>
      <c r="J352" s="24">
        <v>1.0630630630630631</v>
      </c>
      <c r="K352" s="24">
        <v>1.1043027187253949</v>
      </c>
      <c r="L352" s="24">
        <v>0.3</v>
      </c>
      <c r="M352" s="24">
        <v>0.7</v>
      </c>
      <c r="N352" s="109">
        <v>1</v>
      </c>
      <c r="O352" s="144">
        <f t="shared" si="5"/>
        <v>917.49776957733957</v>
      </c>
      <c r="P352" s="137">
        <v>247.76031285467064</v>
      </c>
      <c r="Q352" s="137">
        <v>669.73745672266898</v>
      </c>
      <c r="R352" s="2" t="s">
        <v>1584</v>
      </c>
      <c r="S352" s="2">
        <v>1866822668</v>
      </c>
      <c r="T352" s="2" t="s">
        <v>1585</v>
      </c>
      <c r="U352" s="2" t="s">
        <v>1586</v>
      </c>
      <c r="V352" s="2" t="s">
        <v>1587</v>
      </c>
      <c r="W352" s="2" t="s">
        <v>1936</v>
      </c>
    </row>
    <row r="353" spans="1:23" x14ac:dyDescent="0.25">
      <c r="A353" s="143">
        <v>350</v>
      </c>
      <c r="B353" s="199" t="s">
        <v>79</v>
      </c>
      <c r="C353" s="200" t="s">
        <v>26</v>
      </c>
      <c r="D353" s="201" t="s">
        <v>653</v>
      </c>
      <c r="E353" s="199" t="s">
        <v>1557</v>
      </c>
      <c r="F353" s="204">
        <v>538</v>
      </c>
      <c r="G353" s="146">
        <v>1023075</v>
      </c>
      <c r="H353" s="137">
        <v>728</v>
      </c>
      <c r="I353" s="137">
        <v>1179200</v>
      </c>
      <c r="J353" s="24">
        <v>1.3531598513011152</v>
      </c>
      <c r="K353" s="24">
        <v>1.152603670307651</v>
      </c>
      <c r="L353" s="24">
        <v>0.3</v>
      </c>
      <c r="M353" s="24">
        <v>0.7</v>
      </c>
      <c r="N353" s="109">
        <v>1</v>
      </c>
      <c r="O353" s="144">
        <f t="shared" si="5"/>
        <v>917.49776957733968</v>
      </c>
      <c r="P353" s="137">
        <v>393.80293625050695</v>
      </c>
      <c r="Q353" s="137">
        <v>523.69483332683274</v>
      </c>
      <c r="R353" s="2" t="s">
        <v>1584</v>
      </c>
      <c r="S353" s="2">
        <v>1929835815</v>
      </c>
      <c r="T353" s="2" t="s">
        <v>1585</v>
      </c>
      <c r="U353" s="2" t="s">
        <v>1586</v>
      </c>
      <c r="V353" s="2" t="s">
        <v>1587</v>
      </c>
      <c r="W353" s="2" t="s">
        <v>1937</v>
      </c>
    </row>
    <row r="354" spans="1:23" x14ac:dyDescent="0.25">
      <c r="A354" s="143">
        <v>351</v>
      </c>
      <c r="B354" s="199" t="s">
        <v>38</v>
      </c>
      <c r="C354" s="200" t="s">
        <v>26</v>
      </c>
      <c r="D354" s="201" t="s">
        <v>411</v>
      </c>
      <c r="E354" s="199" t="s">
        <v>412</v>
      </c>
      <c r="F354" s="204">
        <v>278</v>
      </c>
      <c r="G354" s="146">
        <v>606285</v>
      </c>
      <c r="H354" s="137">
        <v>476</v>
      </c>
      <c r="I354" s="137">
        <v>839165</v>
      </c>
      <c r="J354" s="24">
        <v>1.7122302158273381</v>
      </c>
      <c r="K354" s="24">
        <v>1.3841097833527136</v>
      </c>
      <c r="L354" s="24">
        <v>0.3</v>
      </c>
      <c r="M354" s="24">
        <v>0.7</v>
      </c>
      <c r="N354" s="109">
        <v>1</v>
      </c>
      <c r="O354" s="144">
        <f t="shared" si="5"/>
        <v>917.4977695773398</v>
      </c>
      <c r="P354" s="137">
        <v>290.24511913729538</v>
      </c>
      <c r="Q354" s="137">
        <v>627.25265044004436</v>
      </c>
      <c r="R354" s="2" t="s">
        <v>1584</v>
      </c>
      <c r="S354" s="2">
        <v>1955458947</v>
      </c>
      <c r="T354" s="2" t="s">
        <v>1585</v>
      </c>
      <c r="U354" s="2" t="s">
        <v>1586</v>
      </c>
      <c r="V354" s="2" t="s">
        <v>1587</v>
      </c>
      <c r="W354" s="2" t="s">
        <v>1938</v>
      </c>
    </row>
    <row r="355" spans="1:23" x14ac:dyDescent="0.25">
      <c r="A355" s="143">
        <v>352</v>
      </c>
      <c r="B355" s="199" t="s">
        <v>38</v>
      </c>
      <c r="C355" s="200" t="s">
        <v>26</v>
      </c>
      <c r="D355" s="201" t="s">
        <v>409</v>
      </c>
      <c r="E355" s="199" t="s">
        <v>410</v>
      </c>
      <c r="F355" s="204">
        <v>232</v>
      </c>
      <c r="G355" s="146">
        <v>509455</v>
      </c>
      <c r="H355" s="137">
        <v>533</v>
      </c>
      <c r="I355" s="137">
        <v>987185</v>
      </c>
      <c r="J355" s="24">
        <v>2.2974137931034484</v>
      </c>
      <c r="K355" s="24">
        <v>1.9377275716206535</v>
      </c>
      <c r="L355" s="24">
        <v>0.3</v>
      </c>
      <c r="M355" s="24">
        <v>0.7</v>
      </c>
      <c r="N355" s="109">
        <v>1</v>
      </c>
      <c r="O355" s="144">
        <f t="shared" si="5"/>
        <v>917.49776957733968</v>
      </c>
      <c r="P355" s="137">
        <v>281.2991980181406</v>
      </c>
      <c r="Q355" s="137">
        <v>636.19857155919908</v>
      </c>
      <c r="R355" s="2" t="s">
        <v>1584</v>
      </c>
      <c r="S355" s="2">
        <v>1683671243</v>
      </c>
      <c r="T355" s="2" t="s">
        <v>1585</v>
      </c>
      <c r="U355" s="2" t="s">
        <v>1586</v>
      </c>
      <c r="V355" s="2" t="s">
        <v>1587</v>
      </c>
      <c r="W355" s="2" t="s">
        <v>1939</v>
      </c>
    </row>
    <row r="356" spans="1:23" x14ac:dyDescent="0.25">
      <c r="A356" s="143">
        <v>353</v>
      </c>
      <c r="B356" s="199" t="s">
        <v>38</v>
      </c>
      <c r="C356" s="200" t="s">
        <v>26</v>
      </c>
      <c r="D356" s="201" t="s">
        <v>407</v>
      </c>
      <c r="E356" s="199" t="s">
        <v>408</v>
      </c>
      <c r="F356" s="204">
        <v>254</v>
      </c>
      <c r="G356" s="146">
        <v>548565</v>
      </c>
      <c r="H356" s="137">
        <v>617</v>
      </c>
      <c r="I356" s="137">
        <v>1261610</v>
      </c>
      <c r="J356" s="24">
        <v>2.4291338582677167</v>
      </c>
      <c r="K356" s="24">
        <v>2.2998368470463846</v>
      </c>
      <c r="L356" s="24">
        <v>0.3</v>
      </c>
      <c r="M356" s="24">
        <v>0.7</v>
      </c>
      <c r="N356" s="109">
        <v>1</v>
      </c>
      <c r="O356" s="144">
        <f t="shared" si="5"/>
        <v>917.49776957733957</v>
      </c>
      <c r="P356" s="137">
        <v>238.88358119094008</v>
      </c>
      <c r="Q356" s="137">
        <v>678.61418838639952</v>
      </c>
      <c r="R356" s="2" t="s">
        <v>1584</v>
      </c>
      <c r="S356" s="2">
        <v>1768040485</v>
      </c>
      <c r="T356" s="2" t="s">
        <v>1585</v>
      </c>
      <c r="U356" s="2" t="s">
        <v>1586</v>
      </c>
      <c r="V356" s="2" t="s">
        <v>1587</v>
      </c>
      <c r="W356" s="2" t="s">
        <v>1940</v>
      </c>
    </row>
    <row r="357" spans="1:23" x14ac:dyDescent="0.25">
      <c r="A357" s="143">
        <v>354</v>
      </c>
      <c r="B357" s="199" t="s">
        <v>38</v>
      </c>
      <c r="C357" s="200" t="s">
        <v>26</v>
      </c>
      <c r="D357" s="201" t="s">
        <v>1558</v>
      </c>
      <c r="E357" s="199" t="s">
        <v>1559</v>
      </c>
      <c r="F357" s="204">
        <v>225</v>
      </c>
      <c r="G357" s="146">
        <v>500955</v>
      </c>
      <c r="H357" s="137">
        <v>630</v>
      </c>
      <c r="I357" s="137">
        <v>1241125</v>
      </c>
      <c r="J357" s="24">
        <v>2.8</v>
      </c>
      <c r="K357" s="24">
        <v>2.4775179407331995</v>
      </c>
      <c r="L357" s="24">
        <v>0.3</v>
      </c>
      <c r="M357" s="24">
        <v>0.7</v>
      </c>
      <c r="N357" s="109">
        <v>1</v>
      </c>
      <c r="O357" s="144">
        <f t="shared" si="5"/>
        <v>917.49776957733957</v>
      </c>
      <c r="P357" s="137">
        <v>252.62149923286955</v>
      </c>
      <c r="Q357" s="137">
        <v>664.87627034447007</v>
      </c>
      <c r="R357" s="2" t="s">
        <v>1584</v>
      </c>
      <c r="S357" s="2">
        <v>1745780261</v>
      </c>
      <c r="T357" s="2" t="s">
        <v>1585</v>
      </c>
      <c r="U357" s="2" t="s">
        <v>1586</v>
      </c>
      <c r="V357" s="2" t="s">
        <v>1587</v>
      </c>
      <c r="W357" s="2" t="s">
        <v>1941</v>
      </c>
    </row>
    <row r="358" spans="1:23" x14ac:dyDescent="0.25">
      <c r="A358" s="143">
        <v>355</v>
      </c>
      <c r="B358" s="199" t="s">
        <v>34</v>
      </c>
      <c r="C358" s="200" t="s">
        <v>26</v>
      </c>
      <c r="D358" s="201" t="s">
        <v>421</v>
      </c>
      <c r="E358" s="199" t="s">
        <v>1560</v>
      </c>
      <c r="F358" s="204">
        <v>618</v>
      </c>
      <c r="G358" s="146">
        <v>1418390</v>
      </c>
      <c r="H358" s="137">
        <v>1705</v>
      </c>
      <c r="I358" s="137">
        <v>2715505</v>
      </c>
      <c r="J358" s="24">
        <v>2.7588996763754046</v>
      </c>
      <c r="K358" s="24">
        <v>1.914498128159392</v>
      </c>
      <c r="L358" s="24">
        <v>0.3</v>
      </c>
      <c r="M358" s="24">
        <v>0.7</v>
      </c>
      <c r="N358" s="109">
        <v>1</v>
      </c>
      <c r="O358" s="144">
        <f t="shared" si="5"/>
        <v>917.49776957733957</v>
      </c>
      <c r="P358" s="137">
        <v>536.13691997529168</v>
      </c>
      <c r="Q358" s="137">
        <v>381.36084960204795</v>
      </c>
      <c r="R358" s="2" t="s">
        <v>1584</v>
      </c>
      <c r="S358" s="2">
        <v>1629889767</v>
      </c>
      <c r="T358" s="2" t="s">
        <v>1585</v>
      </c>
      <c r="U358" s="2" t="s">
        <v>1586</v>
      </c>
      <c r="V358" s="2" t="s">
        <v>1587</v>
      </c>
      <c r="W358" s="2" t="s">
        <v>1942</v>
      </c>
    </row>
    <row r="359" spans="1:23" x14ac:dyDescent="0.25">
      <c r="A359" s="143">
        <v>356</v>
      </c>
      <c r="B359" s="199" t="s">
        <v>34</v>
      </c>
      <c r="C359" s="200" t="s">
        <v>26</v>
      </c>
      <c r="D359" s="201" t="s">
        <v>415</v>
      </c>
      <c r="E359" s="199" t="s">
        <v>1561</v>
      </c>
      <c r="F359" s="204">
        <v>414</v>
      </c>
      <c r="G359" s="146">
        <v>934950</v>
      </c>
      <c r="H359" s="137">
        <v>697</v>
      </c>
      <c r="I359" s="137">
        <v>1089875</v>
      </c>
      <c r="J359" s="24">
        <v>1.6835748792270531</v>
      </c>
      <c r="K359" s="24">
        <v>1.1657040483448313</v>
      </c>
      <c r="L359" s="24">
        <v>0.3</v>
      </c>
      <c r="M359" s="24">
        <v>0.7</v>
      </c>
      <c r="N359" s="109">
        <v>1</v>
      </c>
      <c r="O359" s="144">
        <f t="shared" si="5"/>
        <v>917.49776957733957</v>
      </c>
      <c r="P359" s="137">
        <v>222.62168033791437</v>
      </c>
      <c r="Q359" s="137">
        <v>694.87608923942526</v>
      </c>
      <c r="R359" s="2" t="s">
        <v>1584</v>
      </c>
      <c r="S359" s="2">
        <v>1304307589</v>
      </c>
      <c r="T359" s="2" t="s">
        <v>1585</v>
      </c>
      <c r="U359" s="2" t="s">
        <v>1586</v>
      </c>
      <c r="V359" s="2" t="s">
        <v>1587</v>
      </c>
      <c r="W359" s="2" t="s">
        <v>1943</v>
      </c>
    </row>
    <row r="360" spans="1:23" x14ac:dyDescent="0.25">
      <c r="A360" s="143">
        <v>357</v>
      </c>
      <c r="B360" s="199" t="s">
        <v>34</v>
      </c>
      <c r="C360" s="200" t="s">
        <v>26</v>
      </c>
      <c r="D360" s="201" t="s">
        <v>423</v>
      </c>
      <c r="E360" s="199" t="s">
        <v>424</v>
      </c>
      <c r="F360" s="204">
        <v>333</v>
      </c>
      <c r="G360" s="146">
        <v>731860</v>
      </c>
      <c r="H360" s="137">
        <v>399</v>
      </c>
      <c r="I360" s="137">
        <v>580505</v>
      </c>
      <c r="J360" s="24">
        <v>1.1981981981981982</v>
      </c>
      <c r="K360" s="24">
        <v>0.79319132074440468</v>
      </c>
      <c r="L360" s="24">
        <v>0.3</v>
      </c>
      <c r="M360" s="24">
        <v>0.55523392452108322</v>
      </c>
      <c r="N360" s="109">
        <v>0.85523392452108316</v>
      </c>
      <c r="O360" s="144">
        <f t="shared" si="5"/>
        <v>784.67521821496871</v>
      </c>
      <c r="P360" s="137">
        <v>211.41611473147586</v>
      </c>
      <c r="Q360" s="137">
        <v>573.25910348349282</v>
      </c>
      <c r="R360" s="2" t="s">
        <v>1584</v>
      </c>
      <c r="S360" s="2">
        <v>1777177175</v>
      </c>
      <c r="T360" s="2" t="s">
        <v>1585</v>
      </c>
      <c r="U360" s="2" t="s">
        <v>1586</v>
      </c>
      <c r="V360" s="2" t="s">
        <v>1587</v>
      </c>
      <c r="W360" s="2" t="s">
        <v>1944</v>
      </c>
    </row>
    <row r="361" spans="1:23" x14ac:dyDescent="0.25">
      <c r="A361" s="143">
        <v>358</v>
      </c>
      <c r="B361" s="199" t="s">
        <v>25</v>
      </c>
      <c r="C361" s="200" t="s">
        <v>26</v>
      </c>
      <c r="D361" s="201" t="s">
        <v>359</v>
      </c>
      <c r="E361" s="199" t="s">
        <v>1562</v>
      </c>
      <c r="F361" s="204">
        <v>400</v>
      </c>
      <c r="G361" s="146">
        <v>1293035</v>
      </c>
      <c r="H361" s="137">
        <v>1317</v>
      </c>
      <c r="I361" s="137">
        <v>3482760</v>
      </c>
      <c r="J361" s="24">
        <v>3.2925</v>
      </c>
      <c r="K361" s="24">
        <v>2.6934769747145282</v>
      </c>
      <c r="L361" s="24">
        <v>0.3</v>
      </c>
      <c r="M361" s="24">
        <v>0.7</v>
      </c>
      <c r="N361" s="109">
        <v>1</v>
      </c>
      <c r="O361" s="144">
        <f t="shared" si="5"/>
        <v>917.49776957733957</v>
      </c>
      <c r="P361" s="137">
        <v>159.46643237954476</v>
      </c>
      <c r="Q361" s="137">
        <v>758.03133719779487</v>
      </c>
      <c r="R361" s="2" t="s">
        <v>1584</v>
      </c>
      <c r="S361" s="2">
        <v>1867363292</v>
      </c>
      <c r="T361" s="2" t="s">
        <v>1585</v>
      </c>
      <c r="U361" s="2" t="s">
        <v>1586</v>
      </c>
      <c r="V361" s="2" t="s">
        <v>1587</v>
      </c>
      <c r="W361" s="2" t="s">
        <v>1945</v>
      </c>
    </row>
    <row r="362" spans="1:23" x14ac:dyDescent="0.25">
      <c r="A362" s="143">
        <v>359</v>
      </c>
      <c r="B362" s="199" t="s">
        <v>25</v>
      </c>
      <c r="C362" s="200" t="s">
        <v>26</v>
      </c>
      <c r="D362" s="201" t="s">
        <v>361</v>
      </c>
      <c r="E362" s="199" t="s">
        <v>1563</v>
      </c>
      <c r="F362" s="204">
        <v>391</v>
      </c>
      <c r="G362" s="146">
        <v>1270205</v>
      </c>
      <c r="H362" s="137">
        <v>511</v>
      </c>
      <c r="I362" s="137">
        <v>1277685</v>
      </c>
      <c r="J362" s="24">
        <v>1.3069053708439897</v>
      </c>
      <c r="K362" s="24">
        <v>1.0058888132230623</v>
      </c>
      <c r="L362" s="24">
        <v>0.3</v>
      </c>
      <c r="M362" s="24">
        <v>0.7</v>
      </c>
      <c r="N362" s="109">
        <v>1</v>
      </c>
      <c r="O362" s="144">
        <f t="shared" si="5"/>
        <v>917.4977695773398</v>
      </c>
      <c r="P362" s="137">
        <v>189.36041993122245</v>
      </c>
      <c r="Q362" s="137">
        <v>728.13734964611729</v>
      </c>
      <c r="R362" s="2" t="s">
        <v>1584</v>
      </c>
      <c r="S362" s="2">
        <v>1716947589</v>
      </c>
      <c r="T362" s="2" t="s">
        <v>1585</v>
      </c>
      <c r="U362" s="2" t="s">
        <v>1586</v>
      </c>
      <c r="V362" s="2" t="s">
        <v>1587</v>
      </c>
      <c r="W362" s="2" t="s">
        <v>1946</v>
      </c>
    </row>
    <row r="363" spans="1:23" x14ac:dyDescent="0.25">
      <c r="A363" s="143">
        <v>360</v>
      </c>
      <c r="B363" s="199" t="s">
        <v>25</v>
      </c>
      <c r="C363" s="200" t="s">
        <v>26</v>
      </c>
      <c r="D363" s="201" t="s">
        <v>360</v>
      </c>
      <c r="E363" s="199" t="s">
        <v>1564</v>
      </c>
      <c r="F363" s="204">
        <v>200</v>
      </c>
      <c r="G363" s="146">
        <v>659365</v>
      </c>
      <c r="H363" s="137">
        <v>493</v>
      </c>
      <c r="I363" s="137">
        <v>936670</v>
      </c>
      <c r="J363" s="24">
        <v>2.4649999999999999</v>
      </c>
      <c r="K363" s="24">
        <v>1.420563724189182</v>
      </c>
      <c r="L363" s="24">
        <v>0.3</v>
      </c>
      <c r="M363" s="24">
        <v>0.7</v>
      </c>
      <c r="N363" s="109">
        <v>1</v>
      </c>
      <c r="O363" s="144">
        <f t="shared" si="5"/>
        <v>917.49776957733968</v>
      </c>
      <c r="P363" s="137">
        <v>257.97498857770154</v>
      </c>
      <c r="Q363" s="137">
        <v>659.52278099963814</v>
      </c>
      <c r="R363" s="2" t="s">
        <v>1584</v>
      </c>
      <c r="S363" s="2">
        <v>1727699839</v>
      </c>
      <c r="T363" s="2" t="s">
        <v>1585</v>
      </c>
      <c r="U363" s="2" t="s">
        <v>1586</v>
      </c>
      <c r="V363" s="2" t="s">
        <v>1587</v>
      </c>
      <c r="W363" s="2" t="s">
        <v>1947</v>
      </c>
    </row>
    <row r="364" spans="1:23" x14ac:dyDescent="0.25">
      <c r="A364" s="143">
        <v>361</v>
      </c>
      <c r="B364" s="199" t="s">
        <v>39</v>
      </c>
      <c r="C364" s="200" t="s">
        <v>26</v>
      </c>
      <c r="D364" s="201" t="s">
        <v>367</v>
      </c>
      <c r="E364" s="199" t="s">
        <v>1523</v>
      </c>
      <c r="F364" s="204">
        <v>456</v>
      </c>
      <c r="G364" s="146">
        <v>1079065</v>
      </c>
      <c r="H364" s="137">
        <v>685</v>
      </c>
      <c r="I364" s="137">
        <v>1154505</v>
      </c>
      <c r="J364" s="24">
        <v>1.5021929824561404</v>
      </c>
      <c r="K364" s="24">
        <v>1.069912377845635</v>
      </c>
      <c r="L364" s="24">
        <v>0.3</v>
      </c>
      <c r="M364" s="24">
        <v>0.7</v>
      </c>
      <c r="N364" s="109">
        <v>1</v>
      </c>
      <c r="O364" s="144">
        <f t="shared" si="5"/>
        <v>917.49776957733968</v>
      </c>
      <c r="P364" s="137">
        <v>460.69662579492427</v>
      </c>
      <c r="Q364" s="137">
        <v>456.80114378241541</v>
      </c>
      <c r="R364" s="2" t="s">
        <v>1584</v>
      </c>
      <c r="S364" s="2">
        <v>1625907245</v>
      </c>
      <c r="T364" s="2" t="s">
        <v>1585</v>
      </c>
      <c r="U364" s="2" t="s">
        <v>1586</v>
      </c>
      <c r="V364" s="2" t="s">
        <v>1587</v>
      </c>
      <c r="W364" s="2" t="s">
        <v>1948</v>
      </c>
    </row>
    <row r="365" spans="1:23" x14ac:dyDescent="0.25">
      <c r="A365" s="143">
        <v>362</v>
      </c>
      <c r="B365" s="199" t="s">
        <v>39</v>
      </c>
      <c r="C365" s="200" t="s">
        <v>26</v>
      </c>
      <c r="D365" s="201" t="s">
        <v>365</v>
      </c>
      <c r="E365" s="199" t="s">
        <v>1565</v>
      </c>
      <c r="F365" s="204">
        <v>328</v>
      </c>
      <c r="G365" s="146">
        <v>697205</v>
      </c>
      <c r="H365" s="137">
        <v>403</v>
      </c>
      <c r="I365" s="137">
        <v>612905</v>
      </c>
      <c r="J365" s="24">
        <v>1.2286585365853659</v>
      </c>
      <c r="K365" s="24">
        <v>0.87908864681119614</v>
      </c>
      <c r="L365" s="24">
        <v>0.3</v>
      </c>
      <c r="M365" s="24">
        <v>0.61536205276783729</v>
      </c>
      <c r="N365" s="109">
        <v>0.91536205276783722</v>
      </c>
      <c r="O365" s="144">
        <f t="shared" si="5"/>
        <v>839.84264177022578</v>
      </c>
      <c r="P365" s="137">
        <v>394.2972650671137</v>
      </c>
      <c r="Q365" s="137">
        <v>445.54537670311214</v>
      </c>
      <c r="R365" s="2" t="s">
        <v>1584</v>
      </c>
      <c r="S365" s="2">
        <v>1961962276</v>
      </c>
      <c r="T365" s="2" t="s">
        <v>1585</v>
      </c>
      <c r="U365" s="2" t="s">
        <v>1586</v>
      </c>
      <c r="V365" s="2" t="s">
        <v>1587</v>
      </c>
      <c r="W365" s="2" t="s">
        <v>1949</v>
      </c>
    </row>
    <row r="366" spans="1:23" x14ac:dyDescent="0.25">
      <c r="A366" s="143">
        <v>363</v>
      </c>
      <c r="B366" s="199" t="s">
        <v>39</v>
      </c>
      <c r="C366" s="200" t="s">
        <v>26</v>
      </c>
      <c r="D366" s="201" t="s">
        <v>363</v>
      </c>
      <c r="E366" s="199" t="s">
        <v>364</v>
      </c>
      <c r="F366" s="204">
        <v>639</v>
      </c>
      <c r="G366" s="146">
        <v>1412560</v>
      </c>
      <c r="H366" s="137">
        <v>724</v>
      </c>
      <c r="I366" s="137">
        <v>1070030</v>
      </c>
      <c r="J366" s="24">
        <v>1.1330203442879498</v>
      </c>
      <c r="K366" s="24">
        <v>0.75751118536557738</v>
      </c>
      <c r="L366" s="24">
        <v>0.3</v>
      </c>
      <c r="M366" s="24">
        <v>0.53025782975590408</v>
      </c>
      <c r="N366" s="109">
        <v>0.83025782975590401</v>
      </c>
      <c r="O366" s="144">
        <f t="shared" si="5"/>
        <v>761.75970697516459</v>
      </c>
      <c r="P366" s="137">
        <v>456.60940631221882</v>
      </c>
      <c r="Q366" s="137">
        <v>305.15030066294571</v>
      </c>
      <c r="R366" s="2" t="s">
        <v>1584</v>
      </c>
      <c r="S366" s="2">
        <v>1735584450</v>
      </c>
      <c r="T366" s="2" t="s">
        <v>1585</v>
      </c>
      <c r="U366" s="2" t="s">
        <v>1586</v>
      </c>
      <c r="V366" s="2" t="s">
        <v>1587</v>
      </c>
      <c r="W366" s="2" t="s">
        <v>1950</v>
      </c>
    </row>
    <row r="367" spans="1:23" x14ac:dyDescent="0.25">
      <c r="A367" s="143">
        <v>364</v>
      </c>
      <c r="B367" s="199" t="s">
        <v>39</v>
      </c>
      <c r="C367" s="200" t="s">
        <v>26</v>
      </c>
      <c r="D367" s="201" t="s">
        <v>369</v>
      </c>
      <c r="E367" s="199" t="s">
        <v>370</v>
      </c>
      <c r="F367" s="204">
        <v>744</v>
      </c>
      <c r="G367" s="146">
        <v>1610060</v>
      </c>
      <c r="H367" s="137">
        <v>708</v>
      </c>
      <c r="I367" s="137">
        <v>1301380</v>
      </c>
      <c r="J367" s="24">
        <v>0.95161290322580649</v>
      </c>
      <c r="K367" s="24">
        <v>0.80828043675390981</v>
      </c>
      <c r="L367" s="24">
        <v>0.28548387096774192</v>
      </c>
      <c r="M367" s="24">
        <v>0.56579630572773687</v>
      </c>
      <c r="N367" s="109">
        <v>0.85128017669547873</v>
      </c>
      <c r="O367" s="144">
        <f t="shared" si="5"/>
        <v>781.04766340350534</v>
      </c>
      <c r="P367" s="137">
        <v>449.45105619111882</v>
      </c>
      <c r="Q367" s="137">
        <v>331.59660721238652</v>
      </c>
      <c r="R367" s="2" t="s">
        <v>1584</v>
      </c>
      <c r="S367" s="2">
        <v>1715627400</v>
      </c>
      <c r="T367" s="2" t="s">
        <v>1585</v>
      </c>
      <c r="U367" s="2" t="s">
        <v>1586</v>
      </c>
      <c r="V367" s="2" t="s">
        <v>1587</v>
      </c>
      <c r="W367" s="2" t="s">
        <v>1951</v>
      </c>
    </row>
    <row r="368" spans="1:23" x14ac:dyDescent="0.25">
      <c r="A368" s="143">
        <v>365</v>
      </c>
      <c r="B368" s="199" t="s">
        <v>39</v>
      </c>
      <c r="C368" s="200" t="s">
        <v>26</v>
      </c>
      <c r="D368" s="201" t="s">
        <v>693</v>
      </c>
      <c r="E368" s="199" t="s">
        <v>1566</v>
      </c>
      <c r="F368" s="204">
        <v>637</v>
      </c>
      <c r="G368" s="146">
        <v>1392300</v>
      </c>
      <c r="H368" s="137">
        <v>735</v>
      </c>
      <c r="I368" s="137">
        <v>1410275</v>
      </c>
      <c r="J368" s="24">
        <v>1.1538461538461537</v>
      </c>
      <c r="K368" s="24">
        <v>1.012910292322057</v>
      </c>
      <c r="L368" s="24">
        <v>0.3</v>
      </c>
      <c r="M368" s="24">
        <v>0.7</v>
      </c>
      <c r="N368" s="109">
        <v>1</v>
      </c>
      <c r="O368" s="144">
        <f t="shared" si="5"/>
        <v>917.49776957733957</v>
      </c>
      <c r="P368" s="137">
        <v>290.50554823024453</v>
      </c>
      <c r="Q368" s="137">
        <v>626.9922213470951</v>
      </c>
      <c r="R368" s="2" t="s">
        <v>1584</v>
      </c>
      <c r="S368" s="2">
        <v>1851302460</v>
      </c>
      <c r="T368" s="2" t="s">
        <v>1585</v>
      </c>
      <c r="U368" s="2" t="s">
        <v>1586</v>
      </c>
      <c r="V368" s="2" t="s">
        <v>1587</v>
      </c>
      <c r="W368" s="2" t="s">
        <v>1952</v>
      </c>
    </row>
    <row r="369" spans="1:23" x14ac:dyDescent="0.25">
      <c r="A369" s="143">
        <v>366</v>
      </c>
      <c r="B369" s="199" t="s">
        <v>626</v>
      </c>
      <c r="C369" s="200" t="s">
        <v>26</v>
      </c>
      <c r="D369" s="201" t="s">
        <v>628</v>
      </c>
      <c r="E369" s="199" t="s">
        <v>629</v>
      </c>
      <c r="F369" s="204">
        <v>524</v>
      </c>
      <c r="G369" s="146">
        <v>1145255</v>
      </c>
      <c r="H369" s="137">
        <v>1272</v>
      </c>
      <c r="I369" s="137">
        <v>1831535</v>
      </c>
      <c r="J369" s="24">
        <v>2.4274809160305342</v>
      </c>
      <c r="K369" s="24">
        <v>1.599237724349599</v>
      </c>
      <c r="L369" s="24">
        <v>0.3</v>
      </c>
      <c r="M369" s="24">
        <v>0.7</v>
      </c>
      <c r="N369" s="109">
        <v>1</v>
      </c>
      <c r="O369" s="144">
        <f t="shared" si="5"/>
        <v>917.49776957733968</v>
      </c>
      <c r="P369" s="137">
        <v>388.90326722018233</v>
      </c>
      <c r="Q369" s="137">
        <v>528.59450235715735</v>
      </c>
      <c r="R369" s="2" t="s">
        <v>1584</v>
      </c>
      <c r="S369" s="2">
        <v>1795271297</v>
      </c>
      <c r="T369" s="2" t="s">
        <v>1585</v>
      </c>
      <c r="U369" s="2" t="s">
        <v>1586</v>
      </c>
      <c r="V369" s="2" t="s">
        <v>1587</v>
      </c>
      <c r="W369" s="2" t="s">
        <v>1953</v>
      </c>
    </row>
    <row r="370" spans="1:23" x14ac:dyDescent="0.25">
      <c r="A370" s="143">
        <v>367</v>
      </c>
      <c r="B370" s="199" t="s">
        <v>626</v>
      </c>
      <c r="C370" s="200" t="s">
        <v>26</v>
      </c>
      <c r="D370" s="201" t="s">
        <v>627</v>
      </c>
      <c r="E370" s="199" t="s">
        <v>1567</v>
      </c>
      <c r="F370" s="204">
        <v>605</v>
      </c>
      <c r="G370" s="146">
        <v>1353265</v>
      </c>
      <c r="H370" s="137">
        <v>752</v>
      </c>
      <c r="I370" s="137">
        <v>1724040</v>
      </c>
      <c r="J370" s="24">
        <v>1.2429752066115702</v>
      </c>
      <c r="K370" s="24">
        <v>1.2739855091205343</v>
      </c>
      <c r="L370" s="24">
        <v>0.3</v>
      </c>
      <c r="M370" s="24">
        <v>0.7</v>
      </c>
      <c r="N370" s="109">
        <v>1</v>
      </c>
      <c r="O370" s="144">
        <f t="shared" si="5"/>
        <v>917.49776957733957</v>
      </c>
      <c r="P370" s="137">
        <v>262.13613423380622</v>
      </c>
      <c r="Q370" s="137">
        <v>655.36163534353341</v>
      </c>
      <c r="R370" s="2" t="s">
        <v>1584</v>
      </c>
      <c r="S370" s="2">
        <v>1765018513</v>
      </c>
      <c r="T370" s="2" t="s">
        <v>1585</v>
      </c>
      <c r="U370" s="2" t="s">
        <v>1586</v>
      </c>
      <c r="V370" s="2" t="s">
        <v>1587</v>
      </c>
      <c r="W370" s="2" t="s">
        <v>1954</v>
      </c>
    </row>
    <row r="371" spans="1:23" x14ac:dyDescent="0.25">
      <c r="A371" s="143">
        <v>368</v>
      </c>
      <c r="B371" s="199" t="s">
        <v>84</v>
      </c>
      <c r="C371" s="200" t="s">
        <v>26</v>
      </c>
      <c r="D371" s="201" t="s">
        <v>696</v>
      </c>
      <c r="E371" s="199" t="s">
        <v>1568</v>
      </c>
      <c r="F371" s="204">
        <v>368</v>
      </c>
      <c r="G371" s="146">
        <v>932690</v>
      </c>
      <c r="H371" s="137">
        <v>570</v>
      </c>
      <c r="I371" s="137">
        <v>862280</v>
      </c>
      <c r="J371" s="24">
        <v>1.548913043478261</v>
      </c>
      <c r="K371" s="24">
        <v>0.92450867919673207</v>
      </c>
      <c r="L371" s="24">
        <v>0.3</v>
      </c>
      <c r="M371" s="24">
        <v>0.64715607543771236</v>
      </c>
      <c r="N371" s="109">
        <v>0.94715607543771241</v>
      </c>
      <c r="O371" s="144">
        <f t="shared" si="5"/>
        <v>869.01358665572764</v>
      </c>
      <c r="P371" s="137">
        <v>379.61508567398437</v>
      </c>
      <c r="Q371" s="137">
        <v>489.39850098174327</v>
      </c>
      <c r="R371" s="2" t="s">
        <v>1584</v>
      </c>
      <c r="S371" s="2">
        <v>1300458571</v>
      </c>
      <c r="T371" s="2" t="s">
        <v>1585</v>
      </c>
      <c r="U371" s="2" t="s">
        <v>1586</v>
      </c>
      <c r="V371" s="2" t="s">
        <v>1587</v>
      </c>
      <c r="W371" s="2" t="s">
        <v>1955</v>
      </c>
    </row>
    <row r="372" spans="1:23" x14ac:dyDescent="0.25">
      <c r="A372" s="143">
        <v>369</v>
      </c>
      <c r="B372" s="199" t="s">
        <v>84</v>
      </c>
      <c r="C372" s="200" t="s">
        <v>26</v>
      </c>
      <c r="D372" s="201" t="s">
        <v>698</v>
      </c>
      <c r="E372" s="199" t="s">
        <v>1569</v>
      </c>
      <c r="F372" s="204">
        <v>391</v>
      </c>
      <c r="G372" s="146">
        <v>981815</v>
      </c>
      <c r="H372" s="137">
        <v>686</v>
      </c>
      <c r="I372" s="137">
        <v>1302635</v>
      </c>
      <c r="J372" s="24">
        <v>1.7544757033248082</v>
      </c>
      <c r="K372" s="24">
        <v>1.3267621700625882</v>
      </c>
      <c r="L372" s="24">
        <v>0.3</v>
      </c>
      <c r="M372" s="24">
        <v>0.7</v>
      </c>
      <c r="N372" s="109">
        <v>1</v>
      </c>
      <c r="O372" s="144">
        <f t="shared" si="5"/>
        <v>917.49776957733957</v>
      </c>
      <c r="P372" s="137">
        <v>264.78270693001167</v>
      </c>
      <c r="Q372" s="137">
        <v>652.71506264732795</v>
      </c>
      <c r="R372" s="2" t="s">
        <v>1584</v>
      </c>
      <c r="S372" s="2">
        <v>1721319807</v>
      </c>
      <c r="T372" s="2" t="s">
        <v>1585</v>
      </c>
      <c r="U372" s="2" t="s">
        <v>1586</v>
      </c>
      <c r="V372" s="2" t="s">
        <v>1587</v>
      </c>
      <c r="W372" s="2" t="s">
        <v>1956</v>
      </c>
    </row>
    <row r="373" spans="1:23" x14ac:dyDescent="0.25">
      <c r="A373" s="143">
        <v>370</v>
      </c>
      <c r="B373" s="199" t="s">
        <v>84</v>
      </c>
      <c r="C373" s="200" t="s">
        <v>26</v>
      </c>
      <c r="D373" s="201" t="s">
        <v>700</v>
      </c>
      <c r="E373" s="199" t="s">
        <v>1570</v>
      </c>
      <c r="F373" s="204">
        <v>342</v>
      </c>
      <c r="G373" s="146">
        <v>861925</v>
      </c>
      <c r="H373" s="137">
        <v>483</v>
      </c>
      <c r="I373" s="137">
        <v>809840</v>
      </c>
      <c r="J373" s="24">
        <v>1.4122807017543859</v>
      </c>
      <c r="K373" s="24">
        <v>0.93957130840850422</v>
      </c>
      <c r="L373" s="24">
        <v>0.3</v>
      </c>
      <c r="M373" s="24">
        <v>0.65769991588595289</v>
      </c>
      <c r="N373" s="109">
        <v>0.95769991588595293</v>
      </c>
      <c r="O373" s="144">
        <f t="shared" si="5"/>
        <v>878.68753674976767</v>
      </c>
      <c r="P373" s="137">
        <v>344.90752156914914</v>
      </c>
      <c r="Q373" s="137">
        <v>533.78001518061853</v>
      </c>
      <c r="R373" s="2" t="s">
        <v>1584</v>
      </c>
      <c r="S373" s="2">
        <v>1740559966</v>
      </c>
      <c r="T373" s="2" t="s">
        <v>1585</v>
      </c>
      <c r="U373" s="2" t="s">
        <v>1586</v>
      </c>
      <c r="V373" s="2" t="s">
        <v>1587</v>
      </c>
      <c r="W373" s="2" t="s">
        <v>1957</v>
      </c>
    </row>
    <row r="374" spans="1:23" x14ac:dyDescent="0.25">
      <c r="A374" s="143">
        <v>371</v>
      </c>
      <c r="B374" s="199" t="s">
        <v>84</v>
      </c>
      <c r="C374" s="200" t="s">
        <v>26</v>
      </c>
      <c r="D374" s="201" t="s">
        <v>694</v>
      </c>
      <c r="E374" s="199" t="s">
        <v>1047</v>
      </c>
      <c r="F374" s="204">
        <v>391</v>
      </c>
      <c r="G374" s="146">
        <v>981815</v>
      </c>
      <c r="H374" s="137">
        <v>472</v>
      </c>
      <c r="I374" s="137">
        <v>1103600</v>
      </c>
      <c r="J374" s="24">
        <v>1.207161125319693</v>
      </c>
      <c r="K374" s="24">
        <v>1.1240406797614622</v>
      </c>
      <c r="L374" s="24">
        <v>0.3</v>
      </c>
      <c r="M374" s="24">
        <v>0.7</v>
      </c>
      <c r="N374" s="109">
        <v>1</v>
      </c>
      <c r="O374" s="144">
        <f t="shared" si="5"/>
        <v>917.49776957733968</v>
      </c>
      <c r="P374" s="137">
        <v>209.63259144762935</v>
      </c>
      <c r="Q374" s="137">
        <v>707.86517812971033</v>
      </c>
      <c r="R374" s="2" t="s">
        <v>1584</v>
      </c>
      <c r="S374" s="2">
        <v>1798497801</v>
      </c>
      <c r="T374" s="2" t="s">
        <v>1585</v>
      </c>
      <c r="U374" s="2" t="s">
        <v>1586</v>
      </c>
      <c r="V374" s="2" t="s">
        <v>1587</v>
      </c>
      <c r="W374" s="2" t="s">
        <v>1958</v>
      </c>
    </row>
    <row r="375" spans="1:23" x14ac:dyDescent="0.25">
      <c r="A375" s="143">
        <v>372</v>
      </c>
      <c r="B375" s="199" t="s">
        <v>84</v>
      </c>
      <c r="C375" s="200" t="s">
        <v>26</v>
      </c>
      <c r="D375" s="201" t="s">
        <v>1572</v>
      </c>
      <c r="E375" s="199" t="s">
        <v>1573</v>
      </c>
      <c r="F375" s="204">
        <v>148</v>
      </c>
      <c r="G375" s="146">
        <v>369580</v>
      </c>
      <c r="H375" s="137">
        <v>291</v>
      </c>
      <c r="I375" s="137">
        <v>1658775</v>
      </c>
      <c r="J375" s="24">
        <v>1.9662162162162162</v>
      </c>
      <c r="K375" s="24">
        <v>4.4882704691812325</v>
      </c>
      <c r="L375" s="24">
        <v>0.3</v>
      </c>
      <c r="M375" s="24">
        <v>0.7</v>
      </c>
      <c r="N375" s="109">
        <v>1</v>
      </c>
      <c r="O375" s="144">
        <f t="shared" si="5"/>
        <v>917.49776957733968</v>
      </c>
      <c r="P375" s="137">
        <v>28.322458450025298</v>
      </c>
      <c r="Q375" s="137">
        <v>889.17531112731433</v>
      </c>
      <c r="R375" s="2" t="s">
        <v>1584</v>
      </c>
      <c r="S375" s="2">
        <v>1924426426</v>
      </c>
      <c r="T375" s="2" t="s">
        <v>1585</v>
      </c>
      <c r="U375" s="2" t="s">
        <v>1586</v>
      </c>
      <c r="V375" s="2" t="s">
        <v>1587</v>
      </c>
      <c r="W375" s="2" t="s">
        <v>1960</v>
      </c>
    </row>
    <row r="376" spans="1:23" x14ac:dyDescent="0.25">
      <c r="A376" s="143">
        <v>373</v>
      </c>
      <c r="B376" s="199" t="s">
        <v>84</v>
      </c>
      <c r="C376" s="200" t="s">
        <v>26</v>
      </c>
      <c r="D376" s="201" t="s">
        <v>299</v>
      </c>
      <c r="E376" s="199" t="s">
        <v>1574</v>
      </c>
      <c r="F376" s="204">
        <v>318</v>
      </c>
      <c r="G376" s="146">
        <v>790860</v>
      </c>
      <c r="H376" s="137">
        <v>495</v>
      </c>
      <c r="I376" s="137">
        <v>654230</v>
      </c>
      <c r="J376" s="24">
        <v>1.5566037735849056</v>
      </c>
      <c r="K376" s="24">
        <v>0.82723870217231876</v>
      </c>
      <c r="L376" s="24">
        <v>0.3</v>
      </c>
      <c r="M376" s="24">
        <v>0.57906709152062308</v>
      </c>
      <c r="N376" s="109">
        <v>0.87906709152062312</v>
      </c>
      <c r="O376" s="144">
        <f t="shared" si="5"/>
        <v>806.54209577901088</v>
      </c>
      <c r="P376" s="137">
        <v>501.80348603073622</v>
      </c>
      <c r="Q376" s="137">
        <v>304.7386097482746</v>
      </c>
      <c r="R376" s="2" t="s">
        <v>1584</v>
      </c>
      <c r="S376" s="2">
        <v>1970103417</v>
      </c>
      <c r="T376" s="2" t="s">
        <v>1585</v>
      </c>
      <c r="U376" s="2" t="s">
        <v>1586</v>
      </c>
      <c r="V376" s="2" t="s">
        <v>1587</v>
      </c>
      <c r="W376" s="2" t="s">
        <v>1961</v>
      </c>
    </row>
    <row r="377" spans="1:23" x14ac:dyDescent="0.25">
      <c r="A377" s="143">
        <v>374</v>
      </c>
      <c r="B377" s="199" t="s">
        <v>84</v>
      </c>
      <c r="C377" s="200" t="s">
        <v>26</v>
      </c>
      <c r="D377" s="201" t="s">
        <v>1575</v>
      </c>
      <c r="E377" s="199" t="s">
        <v>1576</v>
      </c>
      <c r="F377" s="204">
        <v>21</v>
      </c>
      <c r="G377" s="146">
        <v>31475</v>
      </c>
      <c r="H377" s="137">
        <v>49</v>
      </c>
      <c r="I377" s="137">
        <v>89500</v>
      </c>
      <c r="J377" s="24">
        <v>2.3333333333333335</v>
      </c>
      <c r="K377" s="24">
        <v>2.8435266084193804</v>
      </c>
      <c r="L377" s="24">
        <v>0.3</v>
      </c>
      <c r="M377" s="24">
        <v>0.7</v>
      </c>
      <c r="N377" s="109">
        <v>1</v>
      </c>
      <c r="O377" s="144">
        <f t="shared" si="5"/>
        <v>917.49776957733968</v>
      </c>
      <c r="P377" s="137">
        <v>466.9499821703667</v>
      </c>
      <c r="Q377" s="137">
        <v>450.54778740697299</v>
      </c>
      <c r="R377" s="2" t="s">
        <v>1584</v>
      </c>
      <c r="S377" s="2">
        <v>1673716476</v>
      </c>
      <c r="T377" s="2" t="s">
        <v>1585</v>
      </c>
      <c r="U377" s="2" t="s">
        <v>1586</v>
      </c>
      <c r="V377" s="2" t="s">
        <v>1587</v>
      </c>
      <c r="W377" s="2" t="s">
        <v>1962</v>
      </c>
    </row>
    <row r="378" spans="1:23" x14ac:dyDescent="0.25">
      <c r="A378" s="143">
        <v>375</v>
      </c>
      <c r="B378" s="199" t="s">
        <v>85</v>
      </c>
      <c r="C378" s="200" t="s">
        <v>26</v>
      </c>
      <c r="D378" s="201" t="s">
        <v>706</v>
      </c>
      <c r="E378" s="199" t="s">
        <v>1577</v>
      </c>
      <c r="F378" s="204">
        <v>422</v>
      </c>
      <c r="G378" s="146">
        <v>1049865</v>
      </c>
      <c r="H378" s="137">
        <v>645</v>
      </c>
      <c r="I378" s="137">
        <v>1751720</v>
      </c>
      <c r="J378" s="24">
        <v>1.528436018957346</v>
      </c>
      <c r="K378" s="24">
        <v>1.6685192858129378</v>
      </c>
      <c r="L378" s="24">
        <v>0.3</v>
      </c>
      <c r="M378" s="24">
        <v>0.7</v>
      </c>
      <c r="N378" s="109">
        <v>1</v>
      </c>
      <c r="O378" s="144">
        <f t="shared" si="5"/>
        <v>917.49776957733968</v>
      </c>
      <c r="P378" s="137">
        <v>159.10550628211615</v>
      </c>
      <c r="Q378" s="137">
        <v>758.39226329522353</v>
      </c>
      <c r="R378" s="2" t="s">
        <v>1584</v>
      </c>
      <c r="S378" s="2">
        <v>1627150727</v>
      </c>
      <c r="T378" s="2" t="s">
        <v>1585</v>
      </c>
      <c r="U378" s="2" t="s">
        <v>1586</v>
      </c>
      <c r="V378" s="2" t="s">
        <v>1587</v>
      </c>
      <c r="W378" s="2" t="s">
        <v>1963</v>
      </c>
    </row>
    <row r="379" spans="1:23" x14ac:dyDescent="0.25">
      <c r="A379" s="143">
        <v>376</v>
      </c>
      <c r="B379" s="166" t="s">
        <v>85</v>
      </c>
      <c r="C379" s="168" t="s">
        <v>26</v>
      </c>
      <c r="D379" s="143" t="s">
        <v>708</v>
      </c>
      <c r="E379" s="166" t="s">
        <v>1578</v>
      </c>
      <c r="F379" s="204">
        <v>515</v>
      </c>
      <c r="G379" s="146">
        <v>1216930</v>
      </c>
      <c r="H379" s="137">
        <v>677</v>
      </c>
      <c r="I379" s="137">
        <v>1129615</v>
      </c>
      <c r="J379" s="24">
        <v>1.3145631067961165</v>
      </c>
      <c r="K379" s="24">
        <v>0.92824977607586301</v>
      </c>
      <c r="L379" s="24">
        <v>0.3</v>
      </c>
      <c r="M379" s="24">
        <v>0.64977484325310408</v>
      </c>
      <c r="N379" s="109">
        <v>0.94977484325310413</v>
      </c>
      <c r="O379" s="144">
        <f t="shared" si="5"/>
        <v>871.41630028539043</v>
      </c>
      <c r="P379" s="137">
        <v>252.75442846191555</v>
      </c>
      <c r="Q379" s="137">
        <v>618.66187182347494</v>
      </c>
      <c r="R379" s="2" t="s">
        <v>1584</v>
      </c>
      <c r="S379" s="2">
        <v>1728907524</v>
      </c>
      <c r="T379" s="2" t="s">
        <v>1585</v>
      </c>
      <c r="U379" s="2" t="s">
        <v>1586</v>
      </c>
      <c r="V379" s="2" t="s">
        <v>1587</v>
      </c>
      <c r="W379" s="2" t="s">
        <v>1964</v>
      </c>
    </row>
    <row r="380" spans="1:23" x14ac:dyDescent="0.25">
      <c r="A380" s="143">
        <v>377</v>
      </c>
      <c r="B380" s="166" t="s">
        <v>85</v>
      </c>
      <c r="C380" s="168" t="s">
        <v>26</v>
      </c>
      <c r="D380" s="143" t="s">
        <v>707</v>
      </c>
      <c r="E380" s="166" t="s">
        <v>1084</v>
      </c>
      <c r="F380" s="204">
        <v>598</v>
      </c>
      <c r="G380" s="146">
        <v>1402150</v>
      </c>
      <c r="H380" s="137">
        <v>742</v>
      </c>
      <c r="I380" s="137">
        <v>1309420</v>
      </c>
      <c r="J380" s="24">
        <v>1.2408026755852843</v>
      </c>
      <c r="K380" s="24">
        <v>0.93386584887494206</v>
      </c>
      <c r="L380" s="24">
        <v>0.3</v>
      </c>
      <c r="M380" s="24">
        <v>0.6537060942124594</v>
      </c>
      <c r="N380" s="109">
        <v>0.95370609421245933</v>
      </c>
      <c r="O380" s="144">
        <f t="shared" si="5"/>
        <v>875.02321427224763</v>
      </c>
      <c r="P380" s="137">
        <v>282.62403813303729</v>
      </c>
      <c r="Q380" s="137">
        <v>592.39917613921034</v>
      </c>
      <c r="R380" s="2" t="s">
        <v>1584</v>
      </c>
      <c r="S380" s="2">
        <v>1798335945</v>
      </c>
      <c r="T380" s="2" t="s">
        <v>1585</v>
      </c>
      <c r="U380" s="2" t="s">
        <v>1586</v>
      </c>
      <c r="V380" s="2" t="s">
        <v>1587</v>
      </c>
      <c r="W380" s="2" t="s">
        <v>1965</v>
      </c>
    </row>
    <row r="381" spans="1:23" x14ac:dyDescent="0.25">
      <c r="A381" s="143">
        <v>378</v>
      </c>
      <c r="B381" s="166" t="s">
        <v>85</v>
      </c>
      <c r="C381" s="168" t="s">
        <v>26</v>
      </c>
      <c r="D381" s="143" t="s">
        <v>704</v>
      </c>
      <c r="E381" s="166" t="s">
        <v>1579</v>
      </c>
      <c r="F381" s="204">
        <v>541</v>
      </c>
      <c r="G381" s="146">
        <v>1270955</v>
      </c>
      <c r="H381" s="137">
        <v>685</v>
      </c>
      <c r="I381" s="137">
        <v>1376670</v>
      </c>
      <c r="J381" s="24">
        <v>1.2661737523105361</v>
      </c>
      <c r="K381" s="24">
        <v>1.0831776105369584</v>
      </c>
      <c r="L381" s="24">
        <v>0.3</v>
      </c>
      <c r="M381" s="24">
        <v>0.7</v>
      </c>
      <c r="N381" s="109">
        <v>1</v>
      </c>
      <c r="O381" s="144">
        <f t="shared" si="5"/>
        <v>917.49776957733968</v>
      </c>
      <c r="P381" s="137">
        <v>252.8844127034437</v>
      </c>
      <c r="Q381" s="137">
        <v>664.61335687389601</v>
      </c>
      <c r="R381" s="2" t="s">
        <v>1584</v>
      </c>
      <c r="S381" s="2">
        <v>1647686004</v>
      </c>
      <c r="T381" s="2" t="s">
        <v>1585</v>
      </c>
      <c r="U381" s="2" t="s">
        <v>1586</v>
      </c>
      <c r="V381" s="2" t="s">
        <v>1587</v>
      </c>
      <c r="W381" s="2" t="s">
        <v>1966</v>
      </c>
    </row>
    <row r="382" spans="1:23" x14ac:dyDescent="0.25">
      <c r="A382" s="143">
        <v>379</v>
      </c>
      <c r="B382" s="166" t="s">
        <v>85</v>
      </c>
      <c r="C382" s="168" t="s">
        <v>26</v>
      </c>
      <c r="D382" s="143" t="s">
        <v>709</v>
      </c>
      <c r="E382" s="166" t="s">
        <v>1085</v>
      </c>
      <c r="F382" s="204">
        <v>776</v>
      </c>
      <c r="G382" s="146">
        <v>1773510</v>
      </c>
      <c r="H382" s="137">
        <v>1053</v>
      </c>
      <c r="I382" s="137">
        <v>2214420</v>
      </c>
      <c r="J382" s="24">
        <v>1.356958762886598</v>
      </c>
      <c r="K382" s="24">
        <v>1.2486086912394065</v>
      </c>
      <c r="L382" s="24">
        <v>0.3</v>
      </c>
      <c r="M382" s="24">
        <v>0.7</v>
      </c>
      <c r="N382" s="109">
        <v>1</v>
      </c>
      <c r="O382" s="144">
        <f t="shared" si="5"/>
        <v>917.49776957733968</v>
      </c>
      <c r="P382" s="137">
        <v>218.32920901703423</v>
      </c>
      <c r="Q382" s="137">
        <v>699.16856056030542</v>
      </c>
      <c r="R382" s="2" t="s">
        <v>1584</v>
      </c>
      <c r="S382" s="2">
        <v>1711072601</v>
      </c>
      <c r="T382" s="2" t="s">
        <v>1585</v>
      </c>
      <c r="U382" s="2" t="s">
        <v>1586</v>
      </c>
      <c r="V382" s="2" t="s">
        <v>1587</v>
      </c>
      <c r="W382" s="2" t="s">
        <v>1967</v>
      </c>
    </row>
  </sheetData>
  <mergeCells count="20">
    <mergeCell ref="S1:S3"/>
    <mergeCell ref="T1:T3"/>
    <mergeCell ref="U1:U3"/>
    <mergeCell ref="V1:V3"/>
    <mergeCell ref="W1:W3"/>
    <mergeCell ref="O1:O3"/>
    <mergeCell ref="P1:P3"/>
    <mergeCell ref="Q1:Q3"/>
    <mergeCell ref="R1:R3"/>
    <mergeCell ref="A1:A3"/>
    <mergeCell ref="B1:B3"/>
    <mergeCell ref="C1:C3"/>
    <mergeCell ref="D1:D3"/>
    <mergeCell ref="E1:E3"/>
    <mergeCell ref="F1:K1"/>
    <mergeCell ref="F2:G2"/>
    <mergeCell ref="H2:I2"/>
    <mergeCell ref="J2:K2"/>
    <mergeCell ref="L1:M2"/>
    <mergeCell ref="N1:N3"/>
  </mergeCells>
  <conditionalFormatting sqref="D121">
    <cfRule type="duplicateValues" dxfId="24" priority="5"/>
    <cfRule type="duplicateValues" dxfId="23" priority="6"/>
  </conditionalFormatting>
  <conditionalFormatting sqref="D184">
    <cfRule type="duplicateValues" dxfId="22" priority="3"/>
    <cfRule type="duplicateValues" dxfId="21" priority="4"/>
  </conditionalFormatting>
  <conditionalFormatting sqref="D265">
    <cfRule type="duplicateValues" dxfId="20" priority="1"/>
    <cfRule type="duplicateValues" dxfId="19" priority="2"/>
  </conditionalFormatting>
  <conditionalFormatting sqref="D266:D1048576 D1:D120 D122:D183 D185:D264">
    <cfRule type="duplicateValues" dxfId="18" priority="7"/>
    <cfRule type="duplicateValues" dxfId="17" priority="8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4"/>
  <sheetViews>
    <sheetView zoomScaleNormal="100" workbookViewId="0">
      <pane ySplit="3" topLeftCell="A4" activePane="bottomLeft" state="frozen"/>
      <selection pane="bottomLeft" sqref="A1:A3"/>
    </sheetView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1.5703125" style="25" bestFit="1" customWidth="1"/>
    <col min="7" max="7" width="15.28515625" bestFit="1" customWidth="1"/>
    <col min="8" max="8" width="10.5703125" bestFit="1" customWidth="1"/>
    <col min="9" max="9" width="13.140625" bestFit="1" customWidth="1"/>
    <col min="10" max="10" width="11.14062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23.7109375" bestFit="1" customWidth="1"/>
    <col min="16" max="16" width="16.28515625" bestFit="1" customWidth="1"/>
    <col min="17" max="17" width="13.42578125" bestFit="1" customWidth="1"/>
    <col min="18" max="18" width="6.140625" bestFit="1" customWidth="1"/>
    <col min="19" max="19" width="11" bestFit="1" customWidth="1"/>
    <col min="20" max="20" width="15.140625" bestFit="1" customWidth="1"/>
    <col min="21" max="21" width="8.7109375" bestFit="1" customWidth="1"/>
  </cols>
  <sheetData>
    <row r="1" spans="1:22" s="4" customFormat="1" ht="15" customHeight="1" x14ac:dyDescent="0.25">
      <c r="A1" s="227" t="s">
        <v>1074</v>
      </c>
      <c r="B1" s="228" t="s">
        <v>179</v>
      </c>
      <c r="C1" s="228" t="s">
        <v>0</v>
      </c>
      <c r="D1" s="228" t="s">
        <v>180</v>
      </c>
      <c r="E1" s="228" t="s">
        <v>181</v>
      </c>
      <c r="F1" s="228" t="s">
        <v>1580</v>
      </c>
      <c r="G1" s="228"/>
      <c r="H1" s="228"/>
      <c r="I1" s="228"/>
      <c r="J1" s="228"/>
      <c r="K1" s="228"/>
      <c r="L1" s="227" t="s">
        <v>182</v>
      </c>
      <c r="M1" s="227"/>
      <c r="N1" s="227" t="s">
        <v>183</v>
      </c>
      <c r="O1" s="226" t="s">
        <v>1581</v>
      </c>
      <c r="P1" s="226" t="s">
        <v>1292</v>
      </c>
      <c r="Q1" s="226" t="s">
        <v>1293</v>
      </c>
      <c r="R1" s="226" t="s">
        <v>1322</v>
      </c>
      <c r="S1" s="226" t="s">
        <v>1323</v>
      </c>
      <c r="T1" s="226" t="s">
        <v>1339</v>
      </c>
      <c r="U1" s="226" t="s">
        <v>1324</v>
      </c>
      <c r="V1" s="229" t="s">
        <v>1968</v>
      </c>
    </row>
    <row r="2" spans="1:22" s="4" customFormat="1" x14ac:dyDescent="0.25">
      <c r="A2" s="228"/>
      <c r="B2" s="228"/>
      <c r="C2" s="228"/>
      <c r="D2" s="228"/>
      <c r="E2" s="228"/>
      <c r="F2" s="228" t="s">
        <v>1582</v>
      </c>
      <c r="G2" s="228"/>
      <c r="H2" s="228" t="s">
        <v>1583</v>
      </c>
      <c r="I2" s="228"/>
      <c r="J2" s="228" t="s">
        <v>184</v>
      </c>
      <c r="K2" s="228"/>
      <c r="L2" s="227"/>
      <c r="M2" s="227"/>
      <c r="N2" s="227"/>
      <c r="O2" s="226"/>
      <c r="P2" s="226"/>
      <c r="Q2" s="226"/>
      <c r="R2" s="226"/>
      <c r="S2" s="226"/>
      <c r="T2" s="226"/>
      <c r="U2" s="226"/>
      <c r="V2" s="229"/>
    </row>
    <row r="3" spans="1:22" s="4" customFormat="1" x14ac:dyDescent="0.25">
      <c r="A3" s="228"/>
      <c r="B3" s="228"/>
      <c r="C3" s="228"/>
      <c r="D3" s="228"/>
      <c r="E3" s="228"/>
      <c r="F3" s="148" t="s">
        <v>185</v>
      </c>
      <c r="G3" s="206" t="s">
        <v>186</v>
      </c>
      <c r="H3" s="206" t="s">
        <v>185</v>
      </c>
      <c r="I3" s="206" t="s">
        <v>186</v>
      </c>
      <c r="J3" s="206" t="s">
        <v>185</v>
      </c>
      <c r="K3" s="206" t="s">
        <v>186</v>
      </c>
      <c r="L3" s="206" t="s">
        <v>187</v>
      </c>
      <c r="M3" s="206" t="s">
        <v>188</v>
      </c>
      <c r="N3" s="227"/>
      <c r="O3" s="226"/>
      <c r="P3" s="226"/>
      <c r="Q3" s="226"/>
      <c r="R3" s="226"/>
      <c r="S3" s="226"/>
      <c r="T3" s="226"/>
      <c r="U3" s="226"/>
      <c r="V3" s="229"/>
    </row>
    <row r="4" spans="1:22" x14ac:dyDescent="0.25">
      <c r="A4" s="143">
        <v>1</v>
      </c>
      <c r="B4" s="199" t="s">
        <v>84</v>
      </c>
      <c r="C4" s="200" t="s">
        <v>26</v>
      </c>
      <c r="D4" s="201" t="s">
        <v>701</v>
      </c>
      <c r="E4" s="199" t="s">
        <v>1571</v>
      </c>
      <c r="F4" s="204">
        <v>99</v>
      </c>
      <c r="G4" s="146">
        <v>247790</v>
      </c>
      <c r="H4" s="137">
        <v>162</v>
      </c>
      <c r="I4" s="137">
        <v>211815</v>
      </c>
      <c r="J4" s="24">
        <v>1.6363636363636365</v>
      </c>
      <c r="K4" s="24">
        <v>0.85481657855442106</v>
      </c>
      <c r="L4" s="24">
        <v>0.3</v>
      </c>
      <c r="M4" s="24">
        <v>0.59837160498809472</v>
      </c>
      <c r="N4" s="109">
        <v>0.89837160498809476</v>
      </c>
      <c r="O4" s="144">
        <f t="shared" ref="O4" si="0">SUM(P4:Q4)</f>
        <v>824.25394382819195</v>
      </c>
      <c r="P4" s="137">
        <v>375.11016177002836</v>
      </c>
      <c r="Q4" s="137">
        <v>449.14378205816354</v>
      </c>
      <c r="R4" s="2" t="s">
        <v>1584</v>
      </c>
      <c r="S4" s="2">
        <v>1876349528</v>
      </c>
      <c r="T4" s="2" t="s">
        <v>1585</v>
      </c>
      <c r="U4" s="2" t="s">
        <v>1586</v>
      </c>
      <c r="V4" s="207" t="s">
        <v>1959</v>
      </c>
    </row>
  </sheetData>
  <mergeCells count="19">
    <mergeCell ref="C1:C3"/>
    <mergeCell ref="D1:D3"/>
    <mergeCell ref="E1:E3"/>
    <mergeCell ref="F1:K1"/>
    <mergeCell ref="P1:P3"/>
    <mergeCell ref="Q1:Q3"/>
    <mergeCell ref="V1:V3"/>
    <mergeCell ref="A1:A3"/>
    <mergeCell ref="B1:B3"/>
    <mergeCell ref="F2:G2"/>
    <mergeCell ref="H2:I2"/>
    <mergeCell ref="J2:K2"/>
    <mergeCell ref="L1:M2"/>
    <mergeCell ref="N1:N3"/>
    <mergeCell ref="O1:O3"/>
    <mergeCell ref="R1:R3"/>
    <mergeCell ref="S1:S3"/>
    <mergeCell ref="T1:T3"/>
    <mergeCell ref="U1:U3"/>
  </mergeCells>
  <conditionalFormatting sqref="D1:D1048576">
    <cfRule type="duplicateValues" dxfId="16" priority="18"/>
    <cfRule type="duplicateValues" dxfId="15" priority="1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1" t="s">
        <v>1239</v>
      </c>
      <c r="B1" s="51" t="s">
        <v>0</v>
      </c>
      <c r="C1" s="51" t="s">
        <v>180</v>
      </c>
      <c r="D1" s="51" t="s">
        <v>181</v>
      </c>
    </row>
    <row r="2" spans="1:4" x14ac:dyDescent="0.25">
      <c r="A2" s="52" t="s">
        <v>17</v>
      </c>
      <c r="B2" s="33" t="s">
        <v>3</v>
      </c>
      <c r="C2" s="33" t="s">
        <v>195</v>
      </c>
      <c r="D2" s="52" t="s">
        <v>422</v>
      </c>
    </row>
    <row r="3" spans="1:4" x14ac:dyDescent="0.25">
      <c r="A3" s="52" t="s">
        <v>17</v>
      </c>
      <c r="B3" s="33" t="s">
        <v>3</v>
      </c>
      <c r="C3" s="33" t="s">
        <v>191</v>
      </c>
      <c r="D3" s="52" t="s">
        <v>985</v>
      </c>
    </row>
    <row r="4" spans="1:4" x14ac:dyDescent="0.25">
      <c r="A4" s="52" t="s">
        <v>17</v>
      </c>
      <c r="B4" s="33" t="s">
        <v>3</v>
      </c>
      <c r="C4" s="33" t="s">
        <v>189</v>
      </c>
      <c r="D4" s="52" t="s">
        <v>986</v>
      </c>
    </row>
    <row r="5" spans="1:4" x14ac:dyDescent="0.25">
      <c r="A5" s="52" t="s">
        <v>17</v>
      </c>
      <c r="B5" s="33" t="s">
        <v>3</v>
      </c>
      <c r="C5" s="33" t="s">
        <v>192</v>
      </c>
      <c r="D5" s="52" t="s">
        <v>1104</v>
      </c>
    </row>
    <row r="6" spans="1:4" x14ac:dyDescent="0.25">
      <c r="A6" s="52" t="s">
        <v>17</v>
      </c>
      <c r="B6" s="33" t="s">
        <v>3</v>
      </c>
      <c r="C6" s="33" t="s">
        <v>194</v>
      </c>
      <c r="D6" s="52" t="s">
        <v>1105</v>
      </c>
    </row>
    <row r="7" spans="1:4" x14ac:dyDescent="0.25">
      <c r="A7" s="52" t="s">
        <v>17</v>
      </c>
      <c r="B7" s="33" t="s">
        <v>3</v>
      </c>
      <c r="C7" s="33" t="s">
        <v>190</v>
      </c>
      <c r="D7" s="52" t="s">
        <v>987</v>
      </c>
    </row>
    <row r="8" spans="1:4" x14ac:dyDescent="0.25">
      <c r="A8" s="52" t="s">
        <v>17</v>
      </c>
      <c r="B8" s="33" t="s">
        <v>3</v>
      </c>
      <c r="C8" s="33" t="s">
        <v>193</v>
      </c>
      <c r="D8" s="52" t="s">
        <v>1106</v>
      </c>
    </row>
    <row r="9" spans="1:4" x14ac:dyDescent="0.25">
      <c r="A9" s="52" t="s">
        <v>2</v>
      </c>
      <c r="B9" s="33" t="s">
        <v>3</v>
      </c>
      <c r="C9" s="33" t="s">
        <v>197</v>
      </c>
      <c r="D9" s="52" t="s">
        <v>198</v>
      </c>
    </row>
    <row r="10" spans="1:4" x14ac:dyDescent="0.25">
      <c r="A10" s="52" t="s">
        <v>2</v>
      </c>
      <c r="B10" s="33" t="s">
        <v>3</v>
      </c>
      <c r="C10" s="33" t="s">
        <v>196</v>
      </c>
      <c r="D10" s="52" t="s">
        <v>988</v>
      </c>
    </row>
    <row r="11" spans="1:4" x14ac:dyDescent="0.25">
      <c r="A11" s="52" t="s">
        <v>2</v>
      </c>
      <c r="B11" s="33" t="s">
        <v>3</v>
      </c>
      <c r="C11" s="33" t="s">
        <v>199</v>
      </c>
      <c r="D11" s="52" t="s">
        <v>1112</v>
      </c>
    </row>
    <row r="12" spans="1:4" x14ac:dyDescent="0.25">
      <c r="A12" s="52" t="s">
        <v>2</v>
      </c>
      <c r="B12" s="33" t="s">
        <v>3</v>
      </c>
      <c r="C12" s="33" t="s">
        <v>200</v>
      </c>
      <c r="D12" s="52" t="s">
        <v>1113</v>
      </c>
    </row>
    <row r="13" spans="1:4" x14ac:dyDescent="0.25">
      <c r="A13" s="52" t="s">
        <v>18</v>
      </c>
      <c r="B13" s="33" t="s">
        <v>3</v>
      </c>
      <c r="C13" s="33" t="s">
        <v>201</v>
      </c>
      <c r="D13" s="52" t="s">
        <v>989</v>
      </c>
    </row>
    <row r="14" spans="1:4" x14ac:dyDescent="0.25">
      <c r="A14" s="52" t="s">
        <v>18</v>
      </c>
      <c r="B14" s="33" t="s">
        <v>3</v>
      </c>
      <c r="C14" s="33" t="s">
        <v>202</v>
      </c>
      <c r="D14" s="52" t="s">
        <v>203</v>
      </c>
    </row>
    <row r="15" spans="1:4" x14ac:dyDescent="0.25">
      <c r="A15" s="52" t="s">
        <v>4</v>
      </c>
      <c r="B15" s="33" t="s">
        <v>3</v>
      </c>
      <c r="C15" s="33" t="s">
        <v>205</v>
      </c>
      <c r="D15" s="52" t="s">
        <v>206</v>
      </c>
    </row>
    <row r="16" spans="1:4" x14ac:dyDescent="0.25">
      <c r="A16" s="52" t="s">
        <v>4</v>
      </c>
      <c r="B16" s="33" t="s">
        <v>3</v>
      </c>
      <c r="C16" s="33" t="s">
        <v>211</v>
      </c>
      <c r="D16" s="52" t="s">
        <v>212</v>
      </c>
    </row>
    <row r="17" spans="1:4" x14ac:dyDescent="0.25">
      <c r="A17" s="52" t="s">
        <v>4</v>
      </c>
      <c r="B17" s="33" t="s">
        <v>3</v>
      </c>
      <c r="C17" s="33" t="s">
        <v>209</v>
      </c>
      <c r="D17" s="53" t="s">
        <v>210</v>
      </c>
    </row>
    <row r="18" spans="1:4" x14ac:dyDescent="0.25">
      <c r="A18" s="52" t="s">
        <v>4</v>
      </c>
      <c r="B18" s="33" t="s">
        <v>3</v>
      </c>
      <c r="C18" s="33" t="s">
        <v>207</v>
      </c>
      <c r="D18" s="52" t="s">
        <v>208</v>
      </c>
    </row>
    <row r="19" spans="1:4" x14ac:dyDescent="0.25">
      <c r="A19" s="52" t="s">
        <v>4</v>
      </c>
      <c r="B19" s="33" t="s">
        <v>3</v>
      </c>
      <c r="C19" s="33" t="s">
        <v>204</v>
      </c>
      <c r="D19" s="52" t="s">
        <v>990</v>
      </c>
    </row>
    <row r="20" spans="1:4" x14ac:dyDescent="0.25">
      <c r="A20" s="52" t="s">
        <v>4</v>
      </c>
      <c r="B20" s="33" t="s">
        <v>3</v>
      </c>
      <c r="C20" s="33" t="s">
        <v>213</v>
      </c>
      <c r="D20" s="52" t="s">
        <v>214</v>
      </c>
    </row>
    <row r="21" spans="1:4" x14ac:dyDescent="0.25">
      <c r="A21" s="52" t="s">
        <v>1209</v>
      </c>
      <c r="B21" s="33" t="s">
        <v>3</v>
      </c>
      <c r="C21" s="33" t="s">
        <v>217</v>
      </c>
      <c r="D21" s="52" t="s">
        <v>218</v>
      </c>
    </row>
    <row r="22" spans="1:4" x14ac:dyDescent="0.25">
      <c r="A22" s="52" t="s">
        <v>1209</v>
      </c>
      <c r="B22" s="33" t="s">
        <v>3</v>
      </c>
      <c r="C22" s="33" t="s">
        <v>215</v>
      </c>
      <c r="D22" s="52" t="s">
        <v>216</v>
      </c>
    </row>
    <row r="23" spans="1:4" x14ac:dyDescent="0.25">
      <c r="A23" s="52" t="s">
        <v>1209</v>
      </c>
      <c r="B23" s="33" t="s">
        <v>3</v>
      </c>
      <c r="C23" s="33" t="s">
        <v>219</v>
      </c>
      <c r="D23" s="52" t="s">
        <v>220</v>
      </c>
    </row>
    <row r="24" spans="1:4" x14ac:dyDescent="0.25">
      <c r="A24" s="52" t="s">
        <v>1209</v>
      </c>
      <c r="B24" s="33" t="s">
        <v>3</v>
      </c>
      <c r="C24" s="33" t="s">
        <v>221</v>
      </c>
      <c r="D24" s="52" t="s">
        <v>222</v>
      </c>
    </row>
    <row r="25" spans="1:4" x14ac:dyDescent="0.25">
      <c r="A25" s="52" t="s">
        <v>6</v>
      </c>
      <c r="B25" s="33" t="s">
        <v>3</v>
      </c>
      <c r="C25" s="33" t="s">
        <v>223</v>
      </c>
      <c r="D25" s="52" t="s">
        <v>224</v>
      </c>
    </row>
    <row r="26" spans="1:4" x14ac:dyDescent="0.25">
      <c r="A26" s="52" t="s">
        <v>6</v>
      </c>
      <c r="B26" s="33" t="s">
        <v>3</v>
      </c>
      <c r="C26" s="33" t="s">
        <v>225</v>
      </c>
      <c r="D26" s="52" t="s">
        <v>991</v>
      </c>
    </row>
    <row r="27" spans="1:4" x14ac:dyDescent="0.25">
      <c r="A27" s="52" t="s">
        <v>1237</v>
      </c>
      <c r="B27" s="33" t="s">
        <v>3</v>
      </c>
      <c r="C27" s="29" t="s">
        <v>226</v>
      </c>
      <c r="D27" s="54" t="s">
        <v>992</v>
      </c>
    </row>
    <row r="28" spans="1:4" x14ac:dyDescent="0.25">
      <c r="A28" s="52" t="s">
        <v>1237</v>
      </c>
      <c r="B28" s="33" t="s">
        <v>3</v>
      </c>
      <c r="C28" s="29" t="s">
        <v>227</v>
      </c>
      <c r="D28" s="54" t="s">
        <v>993</v>
      </c>
    </row>
    <row r="29" spans="1:4" x14ac:dyDescent="0.25">
      <c r="A29" s="52" t="s">
        <v>1237</v>
      </c>
      <c r="B29" s="33" t="s">
        <v>3</v>
      </c>
      <c r="C29" s="29" t="s">
        <v>228</v>
      </c>
      <c r="D29" s="54" t="s">
        <v>1107</v>
      </c>
    </row>
    <row r="30" spans="1:4" x14ac:dyDescent="0.25">
      <c r="A30" s="52" t="s">
        <v>16</v>
      </c>
      <c r="B30" s="33" t="s">
        <v>3</v>
      </c>
      <c r="C30" s="29" t="s">
        <v>233</v>
      </c>
      <c r="D30" s="54" t="s">
        <v>1110</v>
      </c>
    </row>
    <row r="31" spans="1:4" x14ac:dyDescent="0.25">
      <c r="A31" s="52" t="s">
        <v>16</v>
      </c>
      <c r="B31" s="33" t="s">
        <v>3</v>
      </c>
      <c r="C31" s="29" t="s">
        <v>231</v>
      </c>
      <c r="D31" s="54" t="s">
        <v>232</v>
      </c>
    </row>
    <row r="32" spans="1:4" x14ac:dyDescent="0.25">
      <c r="A32" s="52" t="s">
        <v>16</v>
      </c>
      <c r="B32" s="33" t="s">
        <v>3</v>
      </c>
      <c r="C32" s="29" t="s">
        <v>229</v>
      </c>
      <c r="D32" s="54" t="s">
        <v>230</v>
      </c>
    </row>
    <row r="33" spans="1:4" x14ac:dyDescent="0.25">
      <c r="A33" s="52" t="s">
        <v>16</v>
      </c>
      <c r="B33" s="33" t="s">
        <v>3</v>
      </c>
      <c r="C33" s="29" t="s">
        <v>234</v>
      </c>
      <c r="D33" s="55" t="s">
        <v>1240</v>
      </c>
    </row>
    <row r="34" spans="1:4" x14ac:dyDescent="0.25">
      <c r="A34" s="52" t="s">
        <v>7</v>
      </c>
      <c r="B34" s="33" t="s">
        <v>3</v>
      </c>
      <c r="C34" s="29" t="s">
        <v>241</v>
      </c>
      <c r="D34" s="54" t="s">
        <v>242</v>
      </c>
    </row>
    <row r="35" spans="1:4" x14ac:dyDescent="0.25">
      <c r="A35" s="52" t="s">
        <v>7</v>
      </c>
      <c r="B35" s="33" t="s">
        <v>3</v>
      </c>
      <c r="C35" s="29" t="s">
        <v>239</v>
      </c>
      <c r="D35" s="54" t="s">
        <v>240</v>
      </c>
    </row>
    <row r="36" spans="1:4" x14ac:dyDescent="0.25">
      <c r="A36" s="52" t="s">
        <v>7</v>
      </c>
      <c r="B36" s="33" t="s">
        <v>3</v>
      </c>
      <c r="C36" s="29" t="s">
        <v>237</v>
      </c>
      <c r="D36" s="54" t="s">
        <v>238</v>
      </c>
    </row>
    <row r="37" spans="1:4" x14ac:dyDescent="0.25">
      <c r="A37" s="52" t="s">
        <v>7</v>
      </c>
      <c r="B37" s="33" t="s">
        <v>3</v>
      </c>
      <c r="C37" s="29" t="s">
        <v>235</v>
      </c>
      <c r="D37" s="54" t="s">
        <v>236</v>
      </c>
    </row>
    <row r="38" spans="1:4" x14ac:dyDescent="0.25">
      <c r="A38" s="52" t="s">
        <v>9</v>
      </c>
      <c r="B38" s="33" t="s">
        <v>3</v>
      </c>
      <c r="C38" s="33" t="s">
        <v>243</v>
      </c>
      <c r="D38" s="2" t="s">
        <v>1108</v>
      </c>
    </row>
    <row r="39" spans="1:4" x14ac:dyDescent="0.25">
      <c r="A39" s="52" t="s">
        <v>9</v>
      </c>
      <c r="B39" s="33" t="s">
        <v>3</v>
      </c>
      <c r="C39" s="33" t="s">
        <v>244</v>
      </c>
      <c r="D39" s="2" t="s">
        <v>1109</v>
      </c>
    </row>
    <row r="40" spans="1:4" x14ac:dyDescent="0.25">
      <c r="A40" s="52" t="s">
        <v>10</v>
      </c>
      <c r="B40" s="33" t="s">
        <v>3</v>
      </c>
      <c r="C40" s="33" t="s">
        <v>245</v>
      </c>
      <c r="D40" s="2" t="s">
        <v>246</v>
      </c>
    </row>
    <row r="41" spans="1:4" x14ac:dyDescent="0.25">
      <c r="A41" s="52" t="s">
        <v>10</v>
      </c>
      <c r="B41" s="33" t="s">
        <v>3</v>
      </c>
      <c r="C41" s="33" t="s">
        <v>248</v>
      </c>
      <c r="D41" s="2" t="s">
        <v>1111</v>
      </c>
    </row>
    <row r="42" spans="1:4" x14ac:dyDescent="0.25">
      <c r="A42" s="52" t="s">
        <v>10</v>
      </c>
      <c r="B42" s="33" t="s">
        <v>3</v>
      </c>
      <c r="C42" s="33" t="s">
        <v>247</v>
      </c>
      <c r="D42" s="2" t="s">
        <v>1241</v>
      </c>
    </row>
    <row r="43" spans="1:4" x14ac:dyDescent="0.25">
      <c r="A43" s="52" t="s">
        <v>1116</v>
      </c>
      <c r="B43" s="33" t="s">
        <v>3</v>
      </c>
      <c r="C43" s="33" t="s">
        <v>249</v>
      </c>
      <c r="D43" s="2" t="s">
        <v>1117</v>
      </c>
    </row>
    <row r="44" spans="1:4" x14ac:dyDescent="0.25">
      <c r="A44" s="52" t="s">
        <v>1116</v>
      </c>
      <c r="B44" s="33" t="s">
        <v>3</v>
      </c>
      <c r="C44" s="33" t="s">
        <v>250</v>
      </c>
      <c r="D44" s="2" t="s">
        <v>1242</v>
      </c>
    </row>
    <row r="45" spans="1:4" x14ac:dyDescent="0.25">
      <c r="A45" s="52" t="s">
        <v>12</v>
      </c>
      <c r="B45" s="33" t="s">
        <v>3</v>
      </c>
      <c r="C45" s="33" t="s">
        <v>251</v>
      </c>
      <c r="D45" s="52" t="s">
        <v>994</v>
      </c>
    </row>
    <row r="46" spans="1:4" x14ac:dyDescent="0.25">
      <c r="A46" s="52" t="s">
        <v>12</v>
      </c>
      <c r="B46" s="33" t="s">
        <v>3</v>
      </c>
      <c r="C46" s="33" t="s">
        <v>252</v>
      </c>
      <c r="D46" s="52" t="s">
        <v>1086</v>
      </c>
    </row>
    <row r="47" spans="1:4" x14ac:dyDescent="0.25">
      <c r="A47" s="52" t="s">
        <v>12</v>
      </c>
      <c r="B47" s="33" t="s">
        <v>3</v>
      </c>
      <c r="C47" s="33" t="s">
        <v>253</v>
      </c>
      <c r="D47" s="52" t="s">
        <v>995</v>
      </c>
    </row>
    <row r="48" spans="1:4" x14ac:dyDescent="0.25">
      <c r="A48" s="52" t="s">
        <v>12</v>
      </c>
      <c r="B48" s="33" t="s">
        <v>3</v>
      </c>
      <c r="C48" s="33" t="s">
        <v>254</v>
      </c>
      <c r="D48" s="52" t="s">
        <v>996</v>
      </c>
    </row>
    <row r="49" spans="1:4" x14ac:dyDescent="0.25">
      <c r="A49" s="52" t="s">
        <v>12</v>
      </c>
      <c r="B49" s="33" t="s">
        <v>3</v>
      </c>
      <c r="C49" s="33" t="s">
        <v>1114</v>
      </c>
      <c r="D49" s="52" t="s">
        <v>1115</v>
      </c>
    </row>
    <row r="50" spans="1:4" x14ac:dyDescent="0.25">
      <c r="A50" s="52" t="s">
        <v>14</v>
      </c>
      <c r="B50" s="33" t="s">
        <v>3</v>
      </c>
      <c r="C50" s="33" t="s">
        <v>255</v>
      </c>
      <c r="D50" s="52" t="s">
        <v>1087</v>
      </c>
    </row>
    <row r="51" spans="1:4" x14ac:dyDescent="0.25">
      <c r="A51" s="52" t="s">
        <v>14</v>
      </c>
      <c r="B51" s="33" t="s">
        <v>3</v>
      </c>
      <c r="C51" s="33" t="s">
        <v>256</v>
      </c>
      <c r="D51" s="52" t="s">
        <v>997</v>
      </c>
    </row>
    <row r="52" spans="1:4" x14ac:dyDescent="0.25">
      <c r="A52" s="52" t="s">
        <v>14</v>
      </c>
      <c r="B52" s="33" t="s">
        <v>3</v>
      </c>
      <c r="C52" s="33" t="s">
        <v>258</v>
      </c>
      <c r="D52" s="52" t="s">
        <v>259</v>
      </c>
    </row>
    <row r="53" spans="1:4" x14ac:dyDescent="0.25">
      <c r="A53" s="52" t="s">
        <v>14</v>
      </c>
      <c r="B53" s="33" t="s">
        <v>3</v>
      </c>
      <c r="C53" s="33" t="s">
        <v>257</v>
      </c>
      <c r="D53" s="52" t="s">
        <v>998</v>
      </c>
    </row>
    <row r="54" spans="1:4" x14ac:dyDescent="0.25">
      <c r="A54" s="56" t="s">
        <v>152</v>
      </c>
      <c r="B54" s="56" t="s">
        <v>173</v>
      </c>
      <c r="C54" s="56" t="s">
        <v>343</v>
      </c>
      <c r="D54" s="56" t="s">
        <v>344</v>
      </c>
    </row>
    <row r="55" spans="1:4" x14ac:dyDescent="0.25">
      <c r="A55" s="57" t="s">
        <v>152</v>
      </c>
      <c r="B55" s="57" t="s">
        <v>173</v>
      </c>
      <c r="C55" s="57" t="s">
        <v>347</v>
      </c>
      <c r="D55" s="57" t="s">
        <v>1147</v>
      </c>
    </row>
    <row r="56" spans="1:4" x14ac:dyDescent="0.25">
      <c r="A56" s="57" t="s">
        <v>152</v>
      </c>
      <c r="B56" s="57" t="s">
        <v>173</v>
      </c>
      <c r="C56" s="57" t="s">
        <v>345</v>
      </c>
      <c r="D56" s="57" t="s">
        <v>346</v>
      </c>
    </row>
    <row r="57" spans="1:4" x14ac:dyDescent="0.25">
      <c r="A57" s="57" t="s">
        <v>153</v>
      </c>
      <c r="B57" s="57" t="s">
        <v>173</v>
      </c>
      <c r="C57" s="57" t="s">
        <v>348</v>
      </c>
      <c r="D57" s="57" t="s">
        <v>349</v>
      </c>
    </row>
    <row r="58" spans="1:4" x14ac:dyDescent="0.25">
      <c r="A58" s="57" t="s">
        <v>153</v>
      </c>
      <c r="B58" s="57" t="s">
        <v>173</v>
      </c>
      <c r="C58" s="57" t="s">
        <v>350</v>
      </c>
      <c r="D58" s="57" t="s">
        <v>351</v>
      </c>
    </row>
    <row r="59" spans="1:4" x14ac:dyDescent="0.25">
      <c r="A59" s="57" t="s">
        <v>153</v>
      </c>
      <c r="B59" s="57" t="s">
        <v>173</v>
      </c>
      <c r="C59" s="57" t="s">
        <v>352</v>
      </c>
      <c r="D59" s="57" t="s">
        <v>353</v>
      </c>
    </row>
    <row r="60" spans="1:4" x14ac:dyDescent="0.25">
      <c r="A60" s="57" t="s">
        <v>154</v>
      </c>
      <c r="B60" s="57" t="s">
        <v>173</v>
      </c>
      <c r="C60" s="57" t="s">
        <v>354</v>
      </c>
      <c r="D60" s="57" t="s">
        <v>1243</v>
      </c>
    </row>
    <row r="61" spans="1:4" x14ac:dyDescent="0.25">
      <c r="A61" s="57" t="s">
        <v>154</v>
      </c>
      <c r="B61" s="57" t="s">
        <v>173</v>
      </c>
      <c r="C61" s="57" t="s">
        <v>356</v>
      </c>
      <c r="D61" s="57" t="s">
        <v>358</v>
      </c>
    </row>
    <row r="62" spans="1:4" x14ac:dyDescent="0.25">
      <c r="A62" s="57" t="s">
        <v>154</v>
      </c>
      <c r="B62" s="57" t="s">
        <v>173</v>
      </c>
      <c r="C62" s="57" t="s">
        <v>357</v>
      </c>
      <c r="D62" s="57" t="s">
        <v>1244</v>
      </c>
    </row>
    <row r="63" spans="1:4" x14ac:dyDescent="0.25">
      <c r="A63" s="57" t="s">
        <v>142</v>
      </c>
      <c r="B63" s="57" t="s">
        <v>173</v>
      </c>
      <c r="C63" s="58" t="s">
        <v>293</v>
      </c>
      <c r="D63" s="59" t="s">
        <v>294</v>
      </c>
    </row>
    <row r="64" spans="1:4" x14ac:dyDescent="0.25">
      <c r="A64" s="57" t="s">
        <v>142</v>
      </c>
      <c r="B64" s="57" t="s">
        <v>173</v>
      </c>
      <c r="C64" s="58" t="s">
        <v>295</v>
      </c>
      <c r="D64" s="59" t="s">
        <v>296</v>
      </c>
    </row>
    <row r="65" spans="1:4" x14ac:dyDescent="0.25">
      <c r="A65" s="57" t="s">
        <v>142</v>
      </c>
      <c r="B65" s="57" t="s">
        <v>173</v>
      </c>
      <c r="C65" s="58" t="s">
        <v>297</v>
      </c>
      <c r="D65" s="59" t="s">
        <v>298</v>
      </c>
    </row>
    <row r="66" spans="1:4" x14ac:dyDescent="0.25">
      <c r="A66" s="57" t="s">
        <v>142</v>
      </c>
      <c r="B66" s="57" t="s">
        <v>173</v>
      </c>
      <c r="C66" s="58" t="s">
        <v>291</v>
      </c>
      <c r="D66" s="59" t="s">
        <v>292</v>
      </c>
    </row>
    <row r="67" spans="1:4" x14ac:dyDescent="0.25">
      <c r="A67" s="57" t="s">
        <v>143</v>
      </c>
      <c r="B67" s="57" t="s">
        <v>173</v>
      </c>
      <c r="C67" s="58" t="s">
        <v>303</v>
      </c>
      <c r="D67" s="59" t="s">
        <v>304</v>
      </c>
    </row>
    <row r="68" spans="1:4" x14ac:dyDescent="0.25">
      <c r="A68" s="57" t="s">
        <v>143</v>
      </c>
      <c r="B68" s="57" t="s">
        <v>173</v>
      </c>
      <c r="C68" s="58" t="s">
        <v>305</v>
      </c>
      <c r="D68" s="59" t="s">
        <v>306</v>
      </c>
    </row>
    <row r="69" spans="1:4" x14ac:dyDescent="0.25">
      <c r="A69" s="57" t="s">
        <v>143</v>
      </c>
      <c r="B69" s="57" t="s">
        <v>173</v>
      </c>
      <c r="C69" s="58" t="s">
        <v>299</v>
      </c>
      <c r="D69" s="59" t="s">
        <v>999</v>
      </c>
    </row>
    <row r="70" spans="1:4" x14ac:dyDescent="0.25">
      <c r="A70" s="57" t="s">
        <v>143</v>
      </c>
      <c r="B70" s="57" t="s">
        <v>173</v>
      </c>
      <c r="C70" s="58" t="s">
        <v>301</v>
      </c>
      <c r="D70" s="59" t="s">
        <v>302</v>
      </c>
    </row>
    <row r="71" spans="1:4" x14ac:dyDescent="0.25">
      <c r="A71" s="57" t="s">
        <v>143</v>
      </c>
      <c r="B71" s="57" t="s">
        <v>173</v>
      </c>
      <c r="C71" s="58" t="s">
        <v>300</v>
      </c>
      <c r="D71" t="s">
        <v>1148</v>
      </c>
    </row>
    <row r="72" spans="1:4" x14ac:dyDescent="0.25">
      <c r="A72" s="57" t="s">
        <v>155</v>
      </c>
      <c r="B72" s="57" t="s">
        <v>173</v>
      </c>
      <c r="C72" s="58" t="s">
        <v>307</v>
      </c>
      <c r="D72" s="59" t="s">
        <v>308</v>
      </c>
    </row>
    <row r="73" spans="1:4" x14ac:dyDescent="0.25">
      <c r="A73" s="57" t="s">
        <v>155</v>
      </c>
      <c r="B73" s="57" t="s">
        <v>173</v>
      </c>
      <c r="C73" s="58" t="s">
        <v>311</v>
      </c>
      <c r="D73" s="59" t="s">
        <v>312</v>
      </c>
    </row>
    <row r="74" spans="1:4" x14ac:dyDescent="0.25">
      <c r="A74" s="57" t="s">
        <v>155</v>
      </c>
      <c r="B74" s="57" t="s">
        <v>173</v>
      </c>
      <c r="C74" s="58" t="s">
        <v>309</v>
      </c>
      <c r="D74" s="57" t="s">
        <v>310</v>
      </c>
    </row>
    <row r="75" spans="1:4" x14ac:dyDescent="0.25">
      <c r="A75" s="60" t="s">
        <v>156</v>
      </c>
      <c r="B75" s="60" t="s">
        <v>173</v>
      </c>
      <c r="C75" s="60" t="s">
        <v>264</v>
      </c>
      <c r="D75" s="60" t="s">
        <v>265</v>
      </c>
    </row>
    <row r="76" spans="1:4" x14ac:dyDescent="0.25">
      <c r="A76" s="60" t="s">
        <v>156</v>
      </c>
      <c r="B76" s="60" t="s">
        <v>173</v>
      </c>
      <c r="C76" s="60" t="s">
        <v>267</v>
      </c>
      <c r="D76" s="60" t="s">
        <v>268</v>
      </c>
    </row>
    <row r="77" spans="1:4" x14ac:dyDescent="0.25">
      <c r="A77" s="60" t="s">
        <v>156</v>
      </c>
      <c r="B77" s="60" t="s">
        <v>173</v>
      </c>
      <c r="C77" s="60" t="s">
        <v>269</v>
      </c>
      <c r="D77" s="60" t="s">
        <v>1010</v>
      </c>
    </row>
    <row r="78" spans="1:4" x14ac:dyDescent="0.25">
      <c r="A78" s="60" t="s">
        <v>156</v>
      </c>
      <c r="B78" s="60" t="s">
        <v>173</v>
      </c>
      <c r="C78" s="60" t="s">
        <v>266</v>
      </c>
      <c r="D78" s="60" t="s">
        <v>1011</v>
      </c>
    </row>
    <row r="79" spans="1:4" x14ac:dyDescent="0.25">
      <c r="A79" s="60" t="s">
        <v>1210</v>
      </c>
      <c r="B79" s="60" t="s">
        <v>173</v>
      </c>
      <c r="C79" s="61" t="s">
        <v>271</v>
      </c>
      <c r="D79" s="61" t="s">
        <v>1007</v>
      </c>
    </row>
    <row r="80" spans="1:4" x14ac:dyDescent="0.25">
      <c r="A80" s="60" t="s">
        <v>1210</v>
      </c>
      <c r="B80" s="60" t="s">
        <v>173</v>
      </c>
      <c r="C80" s="60" t="s">
        <v>272</v>
      </c>
      <c r="D80" s="60" t="s">
        <v>1008</v>
      </c>
    </row>
    <row r="81" spans="1:4" x14ac:dyDescent="0.25">
      <c r="A81" s="60" t="s">
        <v>1210</v>
      </c>
      <c r="B81" s="60" t="s">
        <v>173</v>
      </c>
      <c r="C81" s="60" t="s">
        <v>270</v>
      </c>
      <c r="D81" s="60" t="s">
        <v>1009</v>
      </c>
    </row>
    <row r="82" spans="1:4" x14ac:dyDescent="0.25">
      <c r="A82" s="60" t="s">
        <v>158</v>
      </c>
      <c r="B82" s="2" t="s">
        <v>173</v>
      </c>
      <c r="C82" s="62" t="s">
        <v>281</v>
      </c>
      <c r="D82" s="62" t="s">
        <v>1149</v>
      </c>
    </row>
    <row r="83" spans="1:4" x14ac:dyDescent="0.25">
      <c r="A83" s="60" t="s">
        <v>158</v>
      </c>
      <c r="B83" s="2" t="s">
        <v>173</v>
      </c>
      <c r="C83" s="62" t="s">
        <v>282</v>
      </c>
      <c r="D83" s="62" t="s">
        <v>283</v>
      </c>
    </row>
    <row r="84" spans="1:4" x14ac:dyDescent="0.25">
      <c r="A84" s="60" t="s">
        <v>158</v>
      </c>
      <c r="B84" s="2" t="s">
        <v>173</v>
      </c>
      <c r="C84" s="62" t="s">
        <v>284</v>
      </c>
      <c r="D84" s="62" t="s">
        <v>285</v>
      </c>
    </row>
    <row r="85" spans="1:4" x14ac:dyDescent="0.25">
      <c r="A85" s="60" t="s">
        <v>157</v>
      </c>
      <c r="B85" s="2" t="s">
        <v>173</v>
      </c>
      <c r="C85" s="62" t="s">
        <v>288</v>
      </c>
      <c r="D85" s="62" t="s">
        <v>1150</v>
      </c>
    </row>
    <row r="86" spans="1:4" x14ac:dyDescent="0.25">
      <c r="A86" s="60" t="s">
        <v>157</v>
      </c>
      <c r="B86" s="2" t="s">
        <v>173</v>
      </c>
      <c r="C86" s="62" t="s">
        <v>286</v>
      </c>
      <c r="D86" s="62" t="s">
        <v>287</v>
      </c>
    </row>
    <row r="87" spans="1:4" x14ac:dyDescent="0.25">
      <c r="A87" s="60" t="s">
        <v>157</v>
      </c>
      <c r="B87" s="2" t="s">
        <v>173</v>
      </c>
      <c r="C87" s="62" t="s">
        <v>289</v>
      </c>
      <c r="D87" s="62" t="s">
        <v>290</v>
      </c>
    </row>
    <row r="88" spans="1:4" x14ac:dyDescent="0.25">
      <c r="A88" s="2" t="s">
        <v>146</v>
      </c>
      <c r="B88" s="2" t="s">
        <v>173</v>
      </c>
      <c r="C88" s="2" t="s">
        <v>327</v>
      </c>
      <c r="D88" s="2" t="s">
        <v>1012</v>
      </c>
    </row>
    <row r="89" spans="1:4" x14ac:dyDescent="0.25">
      <c r="A89" s="2" t="s">
        <v>146</v>
      </c>
      <c r="B89" s="2" t="s">
        <v>173</v>
      </c>
      <c r="C89" s="2" t="s">
        <v>328</v>
      </c>
      <c r="D89" s="2" t="s">
        <v>329</v>
      </c>
    </row>
    <row r="90" spans="1:4" x14ac:dyDescent="0.25">
      <c r="A90" s="2" t="s">
        <v>147</v>
      </c>
      <c r="B90" s="2" t="s">
        <v>173</v>
      </c>
      <c r="C90" s="2" t="s">
        <v>332</v>
      </c>
      <c r="D90" s="2" t="s">
        <v>333</v>
      </c>
    </row>
    <row r="91" spans="1:4" x14ac:dyDescent="0.25">
      <c r="A91" s="2" t="s">
        <v>147</v>
      </c>
      <c r="B91" s="2" t="s">
        <v>173</v>
      </c>
      <c r="C91" s="2" t="s">
        <v>334</v>
      </c>
      <c r="D91" s="2" t="s">
        <v>335</v>
      </c>
    </row>
    <row r="92" spans="1:4" x14ac:dyDescent="0.25">
      <c r="A92" s="2" t="s">
        <v>147</v>
      </c>
      <c r="B92" s="2" t="s">
        <v>173</v>
      </c>
      <c r="C92" s="2" t="s">
        <v>330</v>
      </c>
      <c r="D92" s="2" t="s">
        <v>331</v>
      </c>
    </row>
    <row r="93" spans="1:4" x14ac:dyDescent="0.25">
      <c r="A93" s="2" t="s">
        <v>148</v>
      </c>
      <c r="B93" s="2" t="s">
        <v>173</v>
      </c>
      <c r="C93" s="2" t="s">
        <v>336</v>
      </c>
      <c r="D93" s="2" t="s">
        <v>337</v>
      </c>
    </row>
    <row r="94" spans="1:4" x14ac:dyDescent="0.25">
      <c r="A94" s="2" t="s">
        <v>148</v>
      </c>
      <c r="B94" s="2" t="s">
        <v>173</v>
      </c>
      <c r="C94" s="2" t="s">
        <v>338</v>
      </c>
      <c r="D94" s="2" t="s">
        <v>1013</v>
      </c>
    </row>
    <row r="95" spans="1:4" x14ac:dyDescent="0.25">
      <c r="A95" s="2" t="s">
        <v>148</v>
      </c>
      <c r="B95" s="2" t="s">
        <v>173</v>
      </c>
      <c r="C95" s="2" t="s">
        <v>339</v>
      </c>
      <c r="D95" s="2" t="s">
        <v>340</v>
      </c>
    </row>
    <row r="96" spans="1:4" x14ac:dyDescent="0.25">
      <c r="A96" s="63" t="s">
        <v>159</v>
      </c>
      <c r="B96" s="62" t="s">
        <v>173</v>
      </c>
      <c r="C96" s="58" t="s">
        <v>279</v>
      </c>
      <c r="D96" s="58" t="s">
        <v>280</v>
      </c>
    </row>
    <row r="97" spans="1:4" x14ac:dyDescent="0.25">
      <c r="A97" s="63" t="s">
        <v>159</v>
      </c>
      <c r="B97" s="62" t="s">
        <v>173</v>
      </c>
      <c r="C97" s="58" t="s">
        <v>277</v>
      </c>
      <c r="D97" s="58" t="s">
        <v>278</v>
      </c>
    </row>
    <row r="98" spans="1:4" x14ac:dyDescent="0.25">
      <c r="A98" s="63" t="s">
        <v>159</v>
      </c>
      <c r="B98" s="62" t="s">
        <v>173</v>
      </c>
      <c r="C98" s="58" t="s">
        <v>275</v>
      </c>
      <c r="D98" s="58" t="s">
        <v>276</v>
      </c>
    </row>
    <row r="99" spans="1:4" x14ac:dyDescent="0.25">
      <c r="A99" s="63" t="s">
        <v>159</v>
      </c>
      <c r="B99" s="62" t="s">
        <v>173</v>
      </c>
      <c r="C99" s="64" t="s">
        <v>1001</v>
      </c>
      <c r="D99" s="64" t="s">
        <v>1002</v>
      </c>
    </row>
    <row r="100" spans="1:4" x14ac:dyDescent="0.25">
      <c r="A100" s="63" t="s">
        <v>159</v>
      </c>
      <c r="B100" s="62" t="s">
        <v>173</v>
      </c>
      <c r="C100" s="64" t="s">
        <v>274</v>
      </c>
      <c r="D100" s="64" t="s">
        <v>1118</v>
      </c>
    </row>
    <row r="101" spans="1:4" x14ac:dyDescent="0.25">
      <c r="A101" s="63" t="s">
        <v>159</v>
      </c>
      <c r="B101" s="62" t="s">
        <v>173</v>
      </c>
      <c r="C101" s="64" t="s">
        <v>273</v>
      </c>
      <c r="D101" s="64" t="s">
        <v>1119</v>
      </c>
    </row>
    <row r="102" spans="1:4" x14ac:dyDescent="0.25">
      <c r="A102" s="65" t="s">
        <v>145</v>
      </c>
      <c r="B102" s="62" t="s">
        <v>173</v>
      </c>
      <c r="C102" s="65" t="s">
        <v>316</v>
      </c>
      <c r="D102" s="65" t="s">
        <v>317</v>
      </c>
    </row>
    <row r="103" spans="1:4" x14ac:dyDescent="0.25">
      <c r="A103" s="65" t="s">
        <v>145</v>
      </c>
      <c r="B103" s="62" t="s">
        <v>173</v>
      </c>
      <c r="C103" s="65" t="s">
        <v>322</v>
      </c>
      <c r="D103" s="65" t="s">
        <v>323</v>
      </c>
    </row>
    <row r="104" spans="1:4" x14ac:dyDescent="0.25">
      <c r="A104" s="65" t="s">
        <v>145</v>
      </c>
      <c r="B104" s="62" t="s">
        <v>173</v>
      </c>
      <c r="C104" s="65" t="s">
        <v>326</v>
      </c>
      <c r="D104" s="65" t="s">
        <v>1151</v>
      </c>
    </row>
    <row r="105" spans="1:4" x14ac:dyDescent="0.25">
      <c r="A105" s="65" t="s">
        <v>145</v>
      </c>
      <c r="B105" s="62" t="s">
        <v>173</v>
      </c>
      <c r="C105" s="65" t="s">
        <v>324</v>
      </c>
      <c r="D105" s="65" t="s">
        <v>325</v>
      </c>
    </row>
    <row r="106" spans="1:4" x14ac:dyDescent="0.25">
      <c r="A106" s="65" t="s">
        <v>145</v>
      </c>
      <c r="B106" s="62" t="s">
        <v>173</v>
      </c>
      <c r="C106" s="65" t="s">
        <v>318</v>
      </c>
      <c r="D106" s="65" t="s">
        <v>319</v>
      </c>
    </row>
    <row r="107" spans="1:4" x14ac:dyDescent="0.25">
      <c r="A107" s="65" t="s">
        <v>145</v>
      </c>
      <c r="B107" s="62" t="s">
        <v>173</v>
      </c>
      <c r="C107" s="65" t="s">
        <v>320</v>
      </c>
      <c r="D107" s="65" t="s">
        <v>321</v>
      </c>
    </row>
    <row r="108" spans="1:4" x14ac:dyDescent="0.25">
      <c r="A108" s="65" t="s">
        <v>144</v>
      </c>
      <c r="B108" s="62" t="s">
        <v>173</v>
      </c>
      <c r="C108" s="65" t="s">
        <v>314</v>
      </c>
      <c r="D108" s="65" t="s">
        <v>315</v>
      </c>
    </row>
    <row r="109" spans="1:4" x14ac:dyDescent="0.25">
      <c r="A109" s="65" t="s">
        <v>144</v>
      </c>
      <c r="B109" s="62" t="s">
        <v>173</v>
      </c>
      <c r="C109" s="65" t="s">
        <v>313</v>
      </c>
      <c r="D109" s="65" t="s">
        <v>1000</v>
      </c>
    </row>
    <row r="110" spans="1:4" x14ac:dyDescent="0.25">
      <c r="A110" s="60" t="s">
        <v>149</v>
      </c>
      <c r="B110" s="2" t="s">
        <v>173</v>
      </c>
      <c r="C110" s="60" t="s">
        <v>1072</v>
      </c>
      <c r="D110" s="60" t="s">
        <v>342</v>
      </c>
    </row>
    <row r="111" spans="1:4" x14ac:dyDescent="0.25">
      <c r="A111" s="60" t="s">
        <v>149</v>
      </c>
      <c r="B111" s="2" t="s">
        <v>173</v>
      </c>
      <c r="C111" s="60" t="s">
        <v>1073</v>
      </c>
      <c r="D111" s="60" t="s">
        <v>1015</v>
      </c>
    </row>
    <row r="112" spans="1:4" x14ac:dyDescent="0.25">
      <c r="A112" s="60" t="s">
        <v>1075</v>
      </c>
      <c r="B112" s="2" t="s">
        <v>173</v>
      </c>
      <c r="C112" s="65" t="s">
        <v>1245</v>
      </c>
      <c r="D112" s="64" t="s">
        <v>1246</v>
      </c>
    </row>
    <row r="113" spans="1:4" x14ac:dyDescent="0.25">
      <c r="A113" s="60" t="s">
        <v>1075</v>
      </c>
      <c r="B113" s="2" t="s">
        <v>173</v>
      </c>
      <c r="C113" s="65" t="s">
        <v>1247</v>
      </c>
      <c r="D113" s="64" t="s">
        <v>1248</v>
      </c>
    </row>
    <row r="114" spans="1:4" x14ac:dyDescent="0.25">
      <c r="A114" s="66" t="s">
        <v>150</v>
      </c>
      <c r="B114" s="15" t="s">
        <v>173</v>
      </c>
      <c r="C114" s="67" t="s">
        <v>1249</v>
      </c>
      <c r="D114" s="68" t="s">
        <v>1250</v>
      </c>
    </row>
    <row r="115" spans="1:4" x14ac:dyDescent="0.25">
      <c r="A115" s="66" t="s">
        <v>150</v>
      </c>
      <c r="B115" s="15" t="s">
        <v>173</v>
      </c>
      <c r="C115" s="67" t="s">
        <v>1251</v>
      </c>
      <c r="D115" s="68" t="s">
        <v>1152</v>
      </c>
    </row>
    <row r="116" spans="1:4" x14ac:dyDescent="0.25">
      <c r="A116" s="66" t="s">
        <v>150</v>
      </c>
      <c r="B116" s="15" t="s">
        <v>173</v>
      </c>
      <c r="C116" s="67" t="s">
        <v>1252</v>
      </c>
      <c r="D116" s="67" t="s">
        <v>1014</v>
      </c>
    </row>
    <row r="117" spans="1:4" x14ac:dyDescent="0.25">
      <c r="A117" s="60" t="s">
        <v>151</v>
      </c>
      <c r="B117" s="2" t="s">
        <v>173</v>
      </c>
      <c r="C117" s="69" t="s">
        <v>1253</v>
      </c>
      <c r="D117" s="70" t="s">
        <v>1016</v>
      </c>
    </row>
    <row r="118" spans="1:4" x14ac:dyDescent="0.25">
      <c r="A118" s="60" t="s">
        <v>151</v>
      </c>
      <c r="B118" s="2" t="s">
        <v>173</v>
      </c>
      <c r="C118" s="69" t="s">
        <v>1254</v>
      </c>
      <c r="D118" s="69" t="s">
        <v>1017</v>
      </c>
    </row>
    <row r="119" spans="1:4" x14ac:dyDescent="0.25">
      <c r="A119" s="60" t="s">
        <v>151</v>
      </c>
      <c r="B119" s="2" t="s">
        <v>173</v>
      </c>
      <c r="C119" s="69" t="s">
        <v>1255</v>
      </c>
      <c r="D119" s="69" t="s">
        <v>1018</v>
      </c>
    </row>
    <row r="120" spans="1:4" x14ac:dyDescent="0.25">
      <c r="A120" s="1" t="s">
        <v>1120</v>
      </c>
      <c r="B120" s="1" t="s">
        <v>26</v>
      </c>
      <c r="C120" s="1" t="s">
        <v>372</v>
      </c>
      <c r="D120" s="1" t="s">
        <v>373</v>
      </c>
    </row>
    <row r="121" spans="1:4" x14ac:dyDescent="0.25">
      <c r="A121" s="1" t="s">
        <v>1120</v>
      </c>
      <c r="B121" s="1" t="s">
        <v>26</v>
      </c>
      <c r="C121" s="1" t="s">
        <v>1176</v>
      </c>
      <c r="D121" s="1" t="s">
        <v>1088</v>
      </c>
    </row>
    <row r="122" spans="1:4" x14ac:dyDescent="0.25">
      <c r="A122" s="1" t="s">
        <v>1120</v>
      </c>
      <c r="B122" s="1" t="s">
        <v>26</v>
      </c>
      <c r="C122" s="1" t="s">
        <v>371</v>
      </c>
      <c r="D122" s="1" t="s">
        <v>1256</v>
      </c>
    </row>
    <row r="123" spans="1:4" x14ac:dyDescent="0.25">
      <c r="A123" s="1" t="s">
        <v>1120</v>
      </c>
      <c r="B123" s="1" t="s">
        <v>26</v>
      </c>
      <c r="C123" s="1" t="s">
        <v>374</v>
      </c>
      <c r="D123" s="1" t="s">
        <v>1257</v>
      </c>
    </row>
    <row r="124" spans="1:4" x14ac:dyDescent="0.25">
      <c r="A124" s="1" t="s">
        <v>1089</v>
      </c>
      <c r="B124" s="1" t="s">
        <v>26</v>
      </c>
      <c r="C124" s="1" t="s">
        <v>375</v>
      </c>
      <c r="D124" s="1" t="s">
        <v>376</v>
      </c>
    </row>
    <row r="125" spans="1:4" x14ac:dyDescent="0.25">
      <c r="A125" s="1" t="s">
        <v>1089</v>
      </c>
      <c r="B125" s="1" t="s">
        <v>26</v>
      </c>
      <c r="C125" s="1" t="s">
        <v>380</v>
      </c>
      <c r="D125" s="1" t="s">
        <v>381</v>
      </c>
    </row>
    <row r="126" spans="1:4" x14ac:dyDescent="0.25">
      <c r="A126" s="1" t="s">
        <v>1089</v>
      </c>
      <c r="B126" s="1" t="s">
        <v>26</v>
      </c>
      <c r="C126" s="1" t="s">
        <v>382</v>
      </c>
      <c r="D126" s="1" t="s">
        <v>506</v>
      </c>
    </row>
    <row r="127" spans="1:4" x14ac:dyDescent="0.25">
      <c r="A127" s="1" t="s">
        <v>1089</v>
      </c>
      <c r="B127" s="1" t="s">
        <v>26</v>
      </c>
      <c r="C127" s="1" t="s">
        <v>379</v>
      </c>
      <c r="D127" s="1" t="s">
        <v>1019</v>
      </c>
    </row>
    <row r="128" spans="1:4" x14ac:dyDescent="0.25">
      <c r="A128" s="1" t="s">
        <v>1089</v>
      </c>
      <c r="B128" s="1" t="s">
        <v>26</v>
      </c>
      <c r="C128" s="1" t="s">
        <v>377</v>
      </c>
      <c r="D128" s="1" t="s">
        <v>378</v>
      </c>
    </row>
    <row r="129" spans="1:4" x14ac:dyDescent="0.25">
      <c r="A129" s="1" t="s">
        <v>32</v>
      </c>
      <c r="B129" s="1" t="s">
        <v>26</v>
      </c>
      <c r="C129" s="1" t="s">
        <v>401</v>
      </c>
      <c r="D129" s="1" t="s">
        <v>1076</v>
      </c>
    </row>
    <row r="130" spans="1:4" x14ac:dyDescent="0.25">
      <c r="A130" s="1" t="s">
        <v>32</v>
      </c>
      <c r="B130" s="1" t="s">
        <v>26</v>
      </c>
      <c r="C130" s="1" t="s">
        <v>399</v>
      </c>
      <c r="D130" s="1" t="s">
        <v>1078</v>
      </c>
    </row>
    <row r="131" spans="1:4" x14ac:dyDescent="0.25">
      <c r="A131" s="1" t="s">
        <v>32</v>
      </c>
      <c r="B131" s="1" t="s">
        <v>26</v>
      </c>
      <c r="C131" s="1" t="s">
        <v>403</v>
      </c>
      <c r="D131" s="1" t="s">
        <v>1077</v>
      </c>
    </row>
    <row r="132" spans="1:4" x14ac:dyDescent="0.25">
      <c r="A132" s="1" t="s">
        <v>32</v>
      </c>
      <c r="B132" s="1" t="s">
        <v>26</v>
      </c>
      <c r="C132" s="1" t="s">
        <v>397</v>
      </c>
      <c r="D132" s="1" t="s">
        <v>398</v>
      </c>
    </row>
    <row r="133" spans="1:4" x14ac:dyDescent="0.25">
      <c r="A133" s="1" t="s">
        <v>32</v>
      </c>
      <c r="B133" s="1" t="s">
        <v>26</v>
      </c>
      <c r="C133" s="1" t="s">
        <v>402</v>
      </c>
      <c r="D133" s="1" t="s">
        <v>1258</v>
      </c>
    </row>
    <row r="134" spans="1:4" x14ac:dyDescent="0.25">
      <c r="A134" s="1" t="s">
        <v>32</v>
      </c>
      <c r="B134" s="1" t="s">
        <v>26</v>
      </c>
      <c r="C134" s="1" t="s">
        <v>396</v>
      </c>
      <c r="D134" s="1" t="s">
        <v>1090</v>
      </c>
    </row>
    <row r="135" spans="1:4" x14ac:dyDescent="0.25">
      <c r="A135" s="1" t="s">
        <v>32</v>
      </c>
      <c r="B135" s="1" t="s">
        <v>26</v>
      </c>
      <c r="C135" s="1" t="s">
        <v>406</v>
      </c>
      <c r="D135" s="1" t="s">
        <v>1091</v>
      </c>
    </row>
    <row r="136" spans="1:4" x14ac:dyDescent="0.25">
      <c r="A136" s="1" t="s">
        <v>32</v>
      </c>
      <c r="B136" s="1" t="s">
        <v>26</v>
      </c>
      <c r="C136" s="1" t="s">
        <v>405</v>
      </c>
      <c r="D136" s="1" t="s">
        <v>1259</v>
      </c>
    </row>
    <row r="137" spans="1:4" x14ac:dyDescent="0.25">
      <c r="A137" s="1" t="s">
        <v>32</v>
      </c>
      <c r="B137" s="1" t="s">
        <v>26</v>
      </c>
      <c r="C137" s="1" t="s">
        <v>404</v>
      </c>
      <c r="D137" s="1" t="s">
        <v>1079</v>
      </c>
    </row>
    <row r="138" spans="1:4" x14ac:dyDescent="0.25">
      <c r="A138" s="1" t="s">
        <v>32</v>
      </c>
      <c r="B138" s="1" t="s">
        <v>26</v>
      </c>
      <c r="C138" s="1" t="s">
        <v>400</v>
      </c>
      <c r="D138" s="1" t="s">
        <v>1080</v>
      </c>
    </row>
    <row r="139" spans="1:4" x14ac:dyDescent="0.25">
      <c r="A139" s="1" t="s">
        <v>25</v>
      </c>
      <c r="B139" s="1" t="s">
        <v>26</v>
      </c>
      <c r="C139" s="1" t="s">
        <v>360</v>
      </c>
      <c r="D139" s="1" t="s">
        <v>1021</v>
      </c>
    </row>
    <row r="140" spans="1:4" x14ac:dyDescent="0.25">
      <c r="A140" s="1" t="s">
        <v>25</v>
      </c>
      <c r="B140" s="1" t="s">
        <v>26</v>
      </c>
      <c r="C140" s="1" t="s">
        <v>359</v>
      </c>
      <c r="D140" s="1" t="s">
        <v>1122</v>
      </c>
    </row>
    <row r="141" spans="1:4" x14ac:dyDescent="0.25">
      <c r="A141" s="1" t="s">
        <v>25</v>
      </c>
      <c r="B141" s="1" t="s">
        <v>26</v>
      </c>
      <c r="C141" s="1" t="s">
        <v>361</v>
      </c>
      <c r="D141" s="1" t="s">
        <v>1123</v>
      </c>
    </row>
    <row r="142" spans="1:4" x14ac:dyDescent="0.25">
      <c r="A142" s="1" t="s">
        <v>25</v>
      </c>
      <c r="B142" s="1" t="s">
        <v>26</v>
      </c>
      <c r="C142" s="1" t="s">
        <v>362</v>
      </c>
      <c r="D142" s="1" t="s">
        <v>1124</v>
      </c>
    </row>
    <row r="143" spans="1:4" x14ac:dyDescent="0.25">
      <c r="A143" s="1" t="s">
        <v>1179</v>
      </c>
      <c r="B143" s="1" t="s">
        <v>26</v>
      </c>
      <c r="C143" s="1" t="s">
        <v>425</v>
      </c>
      <c r="D143" s="1" t="s">
        <v>1260</v>
      </c>
    </row>
    <row r="144" spans="1:4" x14ac:dyDescent="0.25">
      <c r="A144" s="1" t="s">
        <v>1179</v>
      </c>
      <c r="B144" s="1" t="s">
        <v>26</v>
      </c>
      <c r="C144" s="1" t="s">
        <v>431</v>
      </c>
      <c r="D144" s="1" t="s">
        <v>432</v>
      </c>
    </row>
    <row r="145" spans="1:4" x14ac:dyDescent="0.25">
      <c r="A145" s="1" t="s">
        <v>1179</v>
      </c>
      <c r="B145" s="1" t="s">
        <v>26</v>
      </c>
      <c r="C145" s="1" t="s">
        <v>435</v>
      </c>
      <c r="D145" s="1" t="s">
        <v>1121</v>
      </c>
    </row>
    <row r="146" spans="1:4" x14ac:dyDescent="0.25">
      <c r="A146" s="1" t="s">
        <v>1179</v>
      </c>
      <c r="B146" s="1" t="s">
        <v>26</v>
      </c>
      <c r="C146" s="1" t="s">
        <v>426</v>
      </c>
      <c r="D146" s="1" t="s">
        <v>1020</v>
      </c>
    </row>
    <row r="147" spans="1:4" x14ac:dyDescent="0.25">
      <c r="A147" s="1" t="s">
        <v>1179</v>
      </c>
      <c r="B147" s="1" t="s">
        <v>26</v>
      </c>
      <c r="C147" s="1" t="s">
        <v>429</v>
      </c>
      <c r="D147" s="1" t="s">
        <v>430</v>
      </c>
    </row>
    <row r="148" spans="1:4" x14ac:dyDescent="0.25">
      <c r="A148" s="1" t="s">
        <v>1179</v>
      </c>
      <c r="B148" s="1" t="s">
        <v>26</v>
      </c>
      <c r="C148" s="1" t="s">
        <v>433</v>
      </c>
      <c r="D148" s="1" t="s">
        <v>434</v>
      </c>
    </row>
    <row r="149" spans="1:4" x14ac:dyDescent="0.25">
      <c r="A149" s="1" t="s">
        <v>1179</v>
      </c>
      <c r="B149" s="1" t="s">
        <v>26</v>
      </c>
      <c r="C149" s="1" t="s">
        <v>427</v>
      </c>
      <c r="D149" s="1" t="s">
        <v>428</v>
      </c>
    </row>
    <row r="150" spans="1:4" x14ac:dyDescent="0.25">
      <c r="A150" s="1" t="s">
        <v>39</v>
      </c>
      <c r="B150" s="1" t="s">
        <v>26</v>
      </c>
      <c r="C150" s="1" t="s">
        <v>367</v>
      </c>
      <c r="D150" s="1" t="s">
        <v>368</v>
      </c>
    </row>
    <row r="151" spans="1:4" x14ac:dyDescent="0.25">
      <c r="A151" s="1" t="s">
        <v>39</v>
      </c>
      <c r="B151" s="1" t="s">
        <v>26</v>
      </c>
      <c r="C151" s="1" t="s">
        <v>363</v>
      </c>
      <c r="D151" s="1" t="s">
        <v>364</v>
      </c>
    </row>
    <row r="152" spans="1:4" x14ac:dyDescent="0.25">
      <c r="A152" s="1" t="s">
        <v>39</v>
      </c>
      <c r="B152" s="1" t="s">
        <v>26</v>
      </c>
      <c r="C152" s="1" t="s">
        <v>369</v>
      </c>
      <c r="D152" s="1" t="s">
        <v>370</v>
      </c>
    </row>
    <row r="153" spans="1:4" x14ac:dyDescent="0.25">
      <c r="A153" s="1" t="s">
        <v>39</v>
      </c>
      <c r="B153" s="1" t="s">
        <v>26</v>
      </c>
      <c r="C153" s="1" t="s">
        <v>365</v>
      </c>
      <c r="D153" s="1" t="s">
        <v>366</v>
      </c>
    </row>
    <row r="154" spans="1:4" x14ac:dyDescent="0.25">
      <c r="A154" s="1" t="s">
        <v>30</v>
      </c>
      <c r="B154" s="1" t="s">
        <v>26</v>
      </c>
      <c r="C154" s="1" t="s">
        <v>388</v>
      </c>
      <c r="D154" s="1" t="s">
        <v>341</v>
      </c>
    </row>
    <row r="155" spans="1:4" x14ac:dyDescent="0.25">
      <c r="A155" s="1" t="s">
        <v>30</v>
      </c>
      <c r="B155" s="1" t="s">
        <v>26</v>
      </c>
      <c r="C155" s="1" t="s">
        <v>389</v>
      </c>
      <c r="D155" s="1" t="s">
        <v>390</v>
      </c>
    </row>
    <row r="156" spans="1:4" x14ac:dyDescent="0.25">
      <c r="A156" s="1" t="s">
        <v>30</v>
      </c>
      <c r="B156" s="1" t="s">
        <v>26</v>
      </c>
      <c r="C156" s="1" t="s">
        <v>392</v>
      </c>
      <c r="D156" s="1" t="s">
        <v>393</v>
      </c>
    </row>
    <row r="157" spans="1:4" x14ac:dyDescent="0.25">
      <c r="A157" s="1" t="s">
        <v>30</v>
      </c>
      <c r="B157" s="1" t="s">
        <v>26</v>
      </c>
      <c r="C157" s="1" t="s">
        <v>391</v>
      </c>
      <c r="D157" s="1" t="s">
        <v>355</v>
      </c>
    </row>
    <row r="158" spans="1:4" x14ac:dyDescent="0.25">
      <c r="A158" s="1" t="s">
        <v>30</v>
      </c>
      <c r="B158" s="1" t="s">
        <v>26</v>
      </c>
      <c r="C158" s="1" t="s">
        <v>383</v>
      </c>
      <c r="D158" s="1" t="s">
        <v>384</v>
      </c>
    </row>
    <row r="159" spans="1:4" x14ac:dyDescent="0.25">
      <c r="A159" s="1" t="s">
        <v>30</v>
      </c>
      <c r="B159" s="1" t="s">
        <v>26</v>
      </c>
      <c r="C159" s="1" t="s">
        <v>387</v>
      </c>
      <c r="D159" s="1" t="s">
        <v>1211</v>
      </c>
    </row>
    <row r="160" spans="1:4" x14ac:dyDescent="0.25">
      <c r="A160" s="1" t="s">
        <v>30</v>
      </c>
      <c r="B160" s="1" t="s">
        <v>26</v>
      </c>
      <c r="C160" s="1" t="s">
        <v>394</v>
      </c>
      <c r="D160" s="1" t="s">
        <v>395</v>
      </c>
    </row>
    <row r="161" spans="1:4" x14ac:dyDescent="0.25">
      <c r="A161" s="1" t="s">
        <v>30</v>
      </c>
      <c r="B161" s="1" t="s">
        <v>26</v>
      </c>
      <c r="C161" s="1" t="s">
        <v>385</v>
      </c>
      <c r="D161" s="1" t="s">
        <v>386</v>
      </c>
    </row>
    <row r="162" spans="1:4" x14ac:dyDescent="0.25">
      <c r="A162" s="1" t="s">
        <v>34</v>
      </c>
      <c r="B162" s="1" t="s">
        <v>26</v>
      </c>
      <c r="C162" s="1" t="s">
        <v>415</v>
      </c>
      <c r="D162" s="1" t="s">
        <v>416</v>
      </c>
    </row>
    <row r="163" spans="1:4" x14ac:dyDescent="0.25">
      <c r="A163" s="1" t="s">
        <v>34</v>
      </c>
      <c r="B163" s="1" t="s">
        <v>26</v>
      </c>
      <c r="C163" s="1" t="s">
        <v>417</v>
      </c>
      <c r="D163" s="1" t="s">
        <v>418</v>
      </c>
    </row>
    <row r="164" spans="1:4" x14ac:dyDescent="0.25">
      <c r="A164" s="1" t="s">
        <v>34</v>
      </c>
      <c r="B164" s="1" t="s">
        <v>26</v>
      </c>
      <c r="C164" s="1" t="s">
        <v>423</v>
      </c>
      <c r="D164" s="1" t="s">
        <v>424</v>
      </c>
    </row>
    <row r="165" spans="1:4" x14ac:dyDescent="0.25">
      <c r="A165" s="1" t="s">
        <v>34</v>
      </c>
      <c r="B165" s="1" t="s">
        <v>26</v>
      </c>
      <c r="C165" s="1" t="s">
        <v>413</v>
      </c>
      <c r="D165" s="1" t="s">
        <v>414</v>
      </c>
    </row>
    <row r="166" spans="1:4" x14ac:dyDescent="0.25">
      <c r="A166" s="1" t="s">
        <v>34</v>
      </c>
      <c r="B166" s="1" t="s">
        <v>26</v>
      </c>
      <c r="C166" s="1" t="s">
        <v>421</v>
      </c>
      <c r="D166" s="1" t="s">
        <v>422</v>
      </c>
    </row>
    <row r="167" spans="1:4" x14ac:dyDescent="0.25">
      <c r="A167" s="1" t="s">
        <v>34</v>
      </c>
      <c r="B167" s="1" t="s">
        <v>26</v>
      </c>
      <c r="C167" s="1" t="s">
        <v>419</v>
      </c>
      <c r="D167" s="1" t="s">
        <v>420</v>
      </c>
    </row>
    <row r="168" spans="1:4" x14ac:dyDescent="0.25">
      <c r="A168" s="1" t="s">
        <v>38</v>
      </c>
      <c r="B168" s="1" t="s">
        <v>26</v>
      </c>
      <c r="C168" s="1" t="s">
        <v>411</v>
      </c>
      <c r="D168" s="1" t="s">
        <v>412</v>
      </c>
    </row>
    <row r="169" spans="1:4" x14ac:dyDescent="0.25">
      <c r="A169" s="1" t="s">
        <v>38</v>
      </c>
      <c r="B169" s="1" t="s">
        <v>26</v>
      </c>
      <c r="C169" s="1" t="s">
        <v>409</v>
      </c>
      <c r="D169" s="1" t="s">
        <v>410</v>
      </c>
    </row>
    <row r="170" spans="1:4" x14ac:dyDescent="0.25">
      <c r="A170" s="1" t="s">
        <v>38</v>
      </c>
      <c r="B170" s="1" t="s">
        <v>26</v>
      </c>
      <c r="C170" s="1" t="s">
        <v>407</v>
      </c>
      <c r="D170" s="1" t="s">
        <v>408</v>
      </c>
    </row>
    <row r="171" spans="1:4" x14ac:dyDescent="0.25">
      <c r="A171" s="71" t="s">
        <v>1212</v>
      </c>
      <c r="B171" s="71" t="s">
        <v>41</v>
      </c>
      <c r="C171" s="71" t="s">
        <v>509</v>
      </c>
      <c r="D171" s="71" t="s">
        <v>510</v>
      </c>
    </row>
    <row r="172" spans="1:4" x14ac:dyDescent="0.25">
      <c r="A172" s="71" t="s">
        <v>1212</v>
      </c>
      <c r="B172" s="71" t="s">
        <v>41</v>
      </c>
      <c r="C172" s="71" t="s">
        <v>508</v>
      </c>
      <c r="D172" s="71" t="s">
        <v>1032</v>
      </c>
    </row>
    <row r="173" spans="1:4" x14ac:dyDescent="0.25">
      <c r="A173" s="71" t="s">
        <v>1212</v>
      </c>
      <c r="B173" s="71" t="s">
        <v>41</v>
      </c>
      <c r="C173" s="71" t="s">
        <v>505</v>
      </c>
      <c r="D173" s="71" t="s">
        <v>351</v>
      </c>
    </row>
    <row r="174" spans="1:4" x14ac:dyDescent="0.25">
      <c r="A174" s="71" t="s">
        <v>1212</v>
      </c>
      <c r="B174" s="71" t="s">
        <v>41</v>
      </c>
      <c r="C174" s="71" t="s">
        <v>507</v>
      </c>
      <c r="D174" s="71" t="s">
        <v>341</v>
      </c>
    </row>
    <row r="175" spans="1:4" x14ac:dyDescent="0.25">
      <c r="A175" s="71" t="s">
        <v>1212</v>
      </c>
      <c r="B175" s="71" t="s">
        <v>41</v>
      </c>
      <c r="C175" s="71" t="s">
        <v>511</v>
      </c>
      <c r="D175" s="71" t="s">
        <v>1033</v>
      </c>
    </row>
    <row r="176" spans="1:4" x14ac:dyDescent="0.25">
      <c r="A176" s="71" t="s">
        <v>55</v>
      </c>
      <c r="B176" s="71" t="s">
        <v>41</v>
      </c>
      <c r="C176" s="71" t="s">
        <v>495</v>
      </c>
      <c r="D176" s="71" t="s">
        <v>496</v>
      </c>
    </row>
    <row r="177" spans="1:4" x14ac:dyDescent="0.25">
      <c r="A177" s="71" t="s">
        <v>55</v>
      </c>
      <c r="B177" s="71" t="s">
        <v>41</v>
      </c>
      <c r="C177" s="71" t="s">
        <v>497</v>
      </c>
      <c r="D177" s="71" t="s">
        <v>498</v>
      </c>
    </row>
    <row r="178" spans="1:4" x14ac:dyDescent="0.25">
      <c r="A178" s="71" t="s">
        <v>55</v>
      </c>
      <c r="B178" s="71" t="s">
        <v>41</v>
      </c>
      <c r="C178" s="71" t="s">
        <v>491</v>
      </c>
      <c r="D178" s="71" t="s">
        <v>492</v>
      </c>
    </row>
    <row r="179" spans="1:4" x14ac:dyDescent="0.25">
      <c r="A179" s="71" t="s">
        <v>55</v>
      </c>
      <c r="B179" s="71" t="s">
        <v>41</v>
      </c>
      <c r="C179" s="71" t="s">
        <v>493</v>
      </c>
      <c r="D179" s="71" t="s">
        <v>494</v>
      </c>
    </row>
    <row r="180" spans="1:4" x14ac:dyDescent="0.25">
      <c r="A180" s="71" t="s">
        <v>55</v>
      </c>
      <c r="B180" s="71" t="s">
        <v>41</v>
      </c>
      <c r="C180" s="71" t="s">
        <v>501</v>
      </c>
      <c r="D180" s="71" t="s">
        <v>502</v>
      </c>
    </row>
    <row r="181" spans="1:4" x14ac:dyDescent="0.25">
      <c r="A181" s="71" t="s">
        <v>55</v>
      </c>
      <c r="B181" s="71" t="s">
        <v>41</v>
      </c>
      <c r="C181" s="71" t="s">
        <v>499</v>
      </c>
      <c r="D181" s="71" t="s">
        <v>500</v>
      </c>
    </row>
    <row r="182" spans="1:4" x14ac:dyDescent="0.25">
      <c r="A182" s="71" t="s">
        <v>59</v>
      </c>
      <c r="B182" s="71" t="s">
        <v>41</v>
      </c>
      <c r="C182" s="71" t="s">
        <v>436</v>
      </c>
      <c r="D182" s="71" t="s">
        <v>1125</v>
      </c>
    </row>
    <row r="183" spans="1:4" x14ac:dyDescent="0.25">
      <c r="A183" s="71" t="s">
        <v>59</v>
      </c>
      <c r="B183" s="71" t="s">
        <v>41</v>
      </c>
      <c r="C183" s="71" t="s">
        <v>439</v>
      </c>
      <c r="D183" s="71" t="s">
        <v>1126</v>
      </c>
    </row>
    <row r="184" spans="1:4" x14ac:dyDescent="0.25">
      <c r="A184" s="71" t="s">
        <v>59</v>
      </c>
      <c r="B184" s="71" t="s">
        <v>41</v>
      </c>
      <c r="C184" s="71" t="s">
        <v>438</v>
      </c>
      <c r="D184" s="71" t="s">
        <v>1127</v>
      </c>
    </row>
    <row r="185" spans="1:4" x14ac:dyDescent="0.25">
      <c r="A185" s="71" t="s">
        <v>59</v>
      </c>
      <c r="B185" s="71" t="s">
        <v>41</v>
      </c>
      <c r="C185" s="71" t="s">
        <v>437</v>
      </c>
      <c r="D185" s="71" t="s">
        <v>1128</v>
      </c>
    </row>
    <row r="186" spans="1:4" x14ac:dyDescent="0.25">
      <c r="A186" s="71" t="s">
        <v>40</v>
      </c>
      <c r="B186" s="71" t="s">
        <v>41</v>
      </c>
      <c r="C186" s="71" t="s">
        <v>444</v>
      </c>
      <c r="D186" s="71" t="s">
        <v>1129</v>
      </c>
    </row>
    <row r="187" spans="1:4" x14ac:dyDescent="0.25">
      <c r="A187" s="71" t="s">
        <v>40</v>
      </c>
      <c r="B187" s="71" t="s">
        <v>41</v>
      </c>
      <c r="C187" s="71" t="s">
        <v>448</v>
      </c>
      <c r="D187" s="71" t="s">
        <v>1022</v>
      </c>
    </row>
    <row r="188" spans="1:4" x14ac:dyDescent="0.25">
      <c r="A188" s="71" t="s">
        <v>40</v>
      </c>
      <c r="B188" s="71" t="s">
        <v>41</v>
      </c>
      <c r="C188" s="71" t="s">
        <v>445</v>
      </c>
      <c r="D188" s="71" t="s">
        <v>446</v>
      </c>
    </row>
    <row r="189" spans="1:4" x14ac:dyDescent="0.25">
      <c r="A189" s="71" t="s">
        <v>40</v>
      </c>
      <c r="B189" s="71" t="s">
        <v>41</v>
      </c>
      <c r="C189" s="71" t="s">
        <v>447</v>
      </c>
      <c r="D189" s="71" t="s">
        <v>1023</v>
      </c>
    </row>
    <row r="190" spans="1:4" x14ac:dyDescent="0.25">
      <c r="A190" s="71" t="s">
        <v>40</v>
      </c>
      <c r="B190" s="71" t="s">
        <v>41</v>
      </c>
      <c r="C190" s="71" t="s">
        <v>442</v>
      </c>
      <c r="D190" s="71" t="s">
        <v>1024</v>
      </c>
    </row>
    <row r="191" spans="1:4" x14ac:dyDescent="0.25">
      <c r="A191" s="71" t="s">
        <v>40</v>
      </c>
      <c r="B191" s="71" t="s">
        <v>41</v>
      </c>
      <c r="C191" s="71" t="s">
        <v>443</v>
      </c>
      <c r="D191" s="71" t="s">
        <v>1130</v>
      </c>
    </row>
    <row r="192" spans="1:4" x14ac:dyDescent="0.25">
      <c r="A192" s="71" t="s">
        <v>40</v>
      </c>
      <c r="B192" s="71" t="s">
        <v>41</v>
      </c>
      <c r="C192" s="71" t="s">
        <v>440</v>
      </c>
      <c r="D192" s="71" t="s">
        <v>441</v>
      </c>
    </row>
    <row r="193" spans="1:4" x14ac:dyDescent="0.25">
      <c r="A193" s="71" t="s">
        <v>43</v>
      </c>
      <c r="B193" s="71" t="s">
        <v>41</v>
      </c>
      <c r="C193" s="71" t="s">
        <v>453</v>
      </c>
      <c r="D193" s="71" t="s">
        <v>1092</v>
      </c>
    </row>
    <row r="194" spans="1:4" x14ac:dyDescent="0.25">
      <c r="A194" s="71" t="s">
        <v>43</v>
      </c>
      <c r="B194" s="71" t="s">
        <v>41</v>
      </c>
      <c r="C194" s="71" t="s">
        <v>449</v>
      </c>
      <c r="D194" s="71" t="s">
        <v>450</v>
      </c>
    </row>
    <row r="195" spans="1:4" x14ac:dyDescent="0.25">
      <c r="A195" s="71" t="s">
        <v>43</v>
      </c>
      <c r="B195" s="71" t="s">
        <v>41</v>
      </c>
      <c r="C195" s="71" t="s">
        <v>451</v>
      </c>
      <c r="D195" s="71" t="s">
        <v>452</v>
      </c>
    </row>
    <row r="196" spans="1:4" x14ac:dyDescent="0.25">
      <c r="A196" s="71" t="s">
        <v>57</v>
      </c>
      <c r="B196" s="71" t="s">
        <v>41</v>
      </c>
      <c r="C196" s="71" t="s">
        <v>504</v>
      </c>
      <c r="D196" s="71" t="s">
        <v>1261</v>
      </c>
    </row>
    <row r="197" spans="1:4" x14ac:dyDescent="0.25">
      <c r="A197" s="71" t="s">
        <v>57</v>
      </c>
      <c r="B197" s="71" t="s">
        <v>41</v>
      </c>
      <c r="C197" s="71" t="s">
        <v>503</v>
      </c>
      <c r="D197" s="71" t="s">
        <v>1034</v>
      </c>
    </row>
    <row r="198" spans="1:4" x14ac:dyDescent="0.25">
      <c r="A198" s="71" t="s">
        <v>53</v>
      </c>
      <c r="B198" s="71" t="s">
        <v>41</v>
      </c>
      <c r="C198" s="71" t="s">
        <v>485</v>
      </c>
      <c r="D198" s="71" t="s">
        <v>486</v>
      </c>
    </row>
    <row r="199" spans="1:4" x14ac:dyDescent="0.25">
      <c r="A199" s="71" t="s">
        <v>53</v>
      </c>
      <c r="B199" s="71" t="s">
        <v>41</v>
      </c>
      <c r="C199" s="71" t="s">
        <v>484</v>
      </c>
      <c r="D199" s="71" t="s">
        <v>1027</v>
      </c>
    </row>
    <row r="200" spans="1:4" x14ac:dyDescent="0.25">
      <c r="A200" s="71" t="s">
        <v>53</v>
      </c>
      <c r="B200" s="71" t="s">
        <v>41</v>
      </c>
      <c r="C200" s="71" t="s">
        <v>482</v>
      </c>
      <c r="D200" s="71" t="s">
        <v>1028</v>
      </c>
    </row>
    <row r="201" spans="1:4" x14ac:dyDescent="0.25">
      <c r="A201" s="71" t="s">
        <v>53</v>
      </c>
      <c r="B201" s="71" t="s">
        <v>41</v>
      </c>
      <c r="C201" s="71" t="s">
        <v>483</v>
      </c>
      <c r="D201" s="71" t="s">
        <v>1029</v>
      </c>
    </row>
    <row r="202" spans="1:4" x14ac:dyDescent="0.25">
      <c r="A202" s="71" t="s">
        <v>176</v>
      </c>
      <c r="B202" s="71" t="s">
        <v>41</v>
      </c>
      <c r="C202" s="71" t="s">
        <v>488</v>
      </c>
      <c r="D202" s="71" t="s">
        <v>1030</v>
      </c>
    </row>
    <row r="203" spans="1:4" x14ac:dyDescent="0.25">
      <c r="A203" s="71" t="s">
        <v>176</v>
      </c>
      <c r="B203" s="71" t="s">
        <v>41</v>
      </c>
      <c r="C203" s="71" t="s">
        <v>487</v>
      </c>
      <c r="D203" s="71" t="s">
        <v>1215</v>
      </c>
    </row>
    <row r="204" spans="1:4" x14ac:dyDescent="0.25">
      <c r="A204" s="71" t="s">
        <v>176</v>
      </c>
      <c r="B204" s="71" t="s">
        <v>41</v>
      </c>
      <c r="C204" s="71" t="s">
        <v>489</v>
      </c>
      <c r="D204" s="71" t="s">
        <v>1031</v>
      </c>
    </row>
    <row r="205" spans="1:4" x14ac:dyDescent="0.25">
      <c r="A205" s="71" t="s">
        <v>176</v>
      </c>
      <c r="B205" s="71" t="s">
        <v>41</v>
      </c>
      <c r="C205" s="71" t="s">
        <v>490</v>
      </c>
      <c r="D205" s="71" t="s">
        <v>1084</v>
      </c>
    </row>
    <row r="206" spans="1:4" x14ac:dyDescent="0.25">
      <c r="A206" s="71" t="s">
        <v>50</v>
      </c>
      <c r="B206" s="71" t="s">
        <v>41</v>
      </c>
      <c r="C206" s="71" t="s">
        <v>468</v>
      </c>
      <c r="D206" s="71" t="s">
        <v>1154</v>
      </c>
    </row>
    <row r="207" spans="1:4" x14ac:dyDescent="0.25">
      <c r="A207" s="71" t="s">
        <v>50</v>
      </c>
      <c r="B207" s="71" t="s">
        <v>41</v>
      </c>
      <c r="C207" s="71" t="s">
        <v>470</v>
      </c>
      <c r="D207" s="71" t="s">
        <v>1153</v>
      </c>
    </row>
    <row r="208" spans="1:4" x14ac:dyDescent="0.25">
      <c r="A208" s="71" t="s">
        <v>50</v>
      </c>
      <c r="B208" s="71" t="s">
        <v>41</v>
      </c>
      <c r="C208" s="71" t="s">
        <v>467</v>
      </c>
      <c r="D208" s="71" t="s">
        <v>471</v>
      </c>
    </row>
    <row r="209" spans="1:4" x14ac:dyDescent="0.25">
      <c r="A209" s="71" t="s">
        <v>50</v>
      </c>
      <c r="B209" s="71" t="s">
        <v>41</v>
      </c>
      <c r="C209" s="71" t="s">
        <v>1177</v>
      </c>
      <c r="D209" s="71" t="s">
        <v>469</v>
      </c>
    </row>
    <row r="210" spans="1:4" x14ac:dyDescent="0.25">
      <c r="A210" s="71" t="s">
        <v>50</v>
      </c>
      <c r="B210" s="71" t="s">
        <v>41</v>
      </c>
      <c r="C210" s="71" t="s">
        <v>1178</v>
      </c>
      <c r="D210" s="71" t="s">
        <v>1262</v>
      </c>
    </row>
    <row r="211" spans="1:4" x14ac:dyDescent="0.25">
      <c r="A211" s="71" t="s">
        <v>45</v>
      </c>
      <c r="B211" s="71" t="s">
        <v>41</v>
      </c>
      <c r="C211" s="71" t="s">
        <v>457</v>
      </c>
      <c r="D211" s="71" t="s">
        <v>458</v>
      </c>
    </row>
    <row r="212" spans="1:4" x14ac:dyDescent="0.25">
      <c r="A212" s="71" t="s">
        <v>45</v>
      </c>
      <c r="B212" s="71" t="s">
        <v>41</v>
      </c>
      <c r="C212" s="71" t="s">
        <v>456</v>
      </c>
      <c r="D212" s="71" t="s">
        <v>1213</v>
      </c>
    </row>
    <row r="213" spans="1:4" x14ac:dyDescent="0.25">
      <c r="A213" s="71" t="s">
        <v>45</v>
      </c>
      <c r="B213" s="71" t="s">
        <v>41</v>
      </c>
      <c r="C213" s="71" t="s">
        <v>454</v>
      </c>
      <c r="D213" s="71" t="s">
        <v>455</v>
      </c>
    </row>
    <row r="214" spans="1:4" x14ac:dyDescent="0.25">
      <c r="A214" s="71" t="s">
        <v>1214</v>
      </c>
      <c r="B214" s="71" t="s">
        <v>41</v>
      </c>
      <c r="C214" s="71" t="s">
        <v>463</v>
      </c>
      <c r="D214" s="71" t="s">
        <v>464</v>
      </c>
    </row>
    <row r="215" spans="1:4" x14ac:dyDescent="0.25">
      <c r="A215" s="71" t="s">
        <v>1214</v>
      </c>
      <c r="B215" s="71" t="s">
        <v>41</v>
      </c>
      <c r="C215" s="71" t="s">
        <v>459</v>
      </c>
      <c r="D215" s="71" t="s">
        <v>1025</v>
      </c>
    </row>
    <row r="216" spans="1:4" x14ac:dyDescent="0.25">
      <c r="A216" s="71" t="s">
        <v>1214</v>
      </c>
      <c r="B216" s="71" t="s">
        <v>41</v>
      </c>
      <c r="C216" s="71" t="s">
        <v>462</v>
      </c>
      <c r="D216" s="71" t="s">
        <v>1026</v>
      </c>
    </row>
    <row r="217" spans="1:4" x14ac:dyDescent="0.25">
      <c r="A217" s="71" t="s">
        <v>1214</v>
      </c>
      <c r="B217" s="71" t="s">
        <v>41</v>
      </c>
      <c r="C217" s="71" t="s">
        <v>460</v>
      </c>
      <c r="D217" s="71" t="s">
        <v>461</v>
      </c>
    </row>
    <row r="218" spans="1:4" x14ac:dyDescent="0.25">
      <c r="A218" s="71" t="s">
        <v>1214</v>
      </c>
      <c r="B218" s="71" t="s">
        <v>41</v>
      </c>
      <c r="C218" s="71" t="s">
        <v>465</v>
      </c>
      <c r="D218" s="71" t="s">
        <v>466</v>
      </c>
    </row>
    <row r="219" spans="1:4" x14ac:dyDescent="0.25">
      <c r="A219" s="71" t="s">
        <v>48</v>
      </c>
      <c r="B219" s="71" t="s">
        <v>41</v>
      </c>
      <c r="C219" s="71" t="s">
        <v>472</v>
      </c>
      <c r="D219" s="71" t="s">
        <v>473</v>
      </c>
    </row>
    <row r="220" spans="1:4" x14ac:dyDescent="0.25">
      <c r="A220" s="71" t="s">
        <v>48</v>
      </c>
      <c r="B220" s="71" t="s">
        <v>41</v>
      </c>
      <c r="C220" s="71" t="s">
        <v>474</v>
      </c>
      <c r="D220" s="71" t="s">
        <v>789</v>
      </c>
    </row>
    <row r="221" spans="1:4" x14ac:dyDescent="0.25">
      <c r="A221" s="71" t="s">
        <v>52</v>
      </c>
      <c r="B221" s="71" t="s">
        <v>41</v>
      </c>
      <c r="C221" s="71" t="s">
        <v>478</v>
      </c>
      <c r="D221" s="71" t="s">
        <v>351</v>
      </c>
    </row>
    <row r="222" spans="1:4" x14ac:dyDescent="0.25">
      <c r="A222" s="71" t="s">
        <v>52</v>
      </c>
      <c r="B222" s="71" t="s">
        <v>41</v>
      </c>
      <c r="C222" s="71" t="s">
        <v>476</v>
      </c>
      <c r="D222" s="71" t="s">
        <v>477</v>
      </c>
    </row>
    <row r="223" spans="1:4" x14ac:dyDescent="0.25">
      <c r="A223" s="71" t="s">
        <v>52</v>
      </c>
      <c r="B223" s="71" t="s">
        <v>41</v>
      </c>
      <c r="C223" s="71" t="s">
        <v>479</v>
      </c>
      <c r="D223" s="71" t="s">
        <v>1035</v>
      </c>
    </row>
    <row r="224" spans="1:4" x14ac:dyDescent="0.25">
      <c r="A224" s="71" t="s">
        <v>52</v>
      </c>
      <c r="B224" s="71" t="s">
        <v>41</v>
      </c>
      <c r="C224" s="71" t="s">
        <v>480</v>
      </c>
      <c r="D224" s="71" t="s">
        <v>481</v>
      </c>
    </row>
    <row r="225" spans="1:4" x14ac:dyDescent="0.25">
      <c r="A225" s="71" t="s">
        <v>52</v>
      </c>
      <c r="B225" s="71" t="s">
        <v>41</v>
      </c>
      <c r="C225" s="71" t="s">
        <v>475</v>
      </c>
      <c r="D225" s="71" t="s">
        <v>1036</v>
      </c>
    </row>
    <row r="226" spans="1:4" x14ac:dyDescent="0.25">
      <c r="A226" s="29" t="s">
        <v>1037</v>
      </c>
      <c r="B226" s="29" t="s">
        <v>172</v>
      </c>
      <c r="C226" s="29" t="s">
        <v>565</v>
      </c>
      <c r="D226" s="72" t="s">
        <v>1217</v>
      </c>
    </row>
    <row r="227" spans="1:4" x14ac:dyDescent="0.25">
      <c r="A227" s="29" t="s">
        <v>1037</v>
      </c>
      <c r="B227" s="29" t="s">
        <v>172</v>
      </c>
      <c r="C227" s="29" t="s">
        <v>564</v>
      </c>
      <c r="D227" s="73" t="s">
        <v>1038</v>
      </c>
    </row>
    <row r="228" spans="1:4" x14ac:dyDescent="0.25">
      <c r="A228" s="29" t="s">
        <v>1037</v>
      </c>
      <c r="B228" s="29" t="s">
        <v>172</v>
      </c>
      <c r="C228" s="29" t="s">
        <v>572</v>
      </c>
      <c r="D228" s="73" t="s">
        <v>1084</v>
      </c>
    </row>
    <row r="229" spans="1:4" x14ac:dyDescent="0.25">
      <c r="A229" s="29" t="s">
        <v>1037</v>
      </c>
      <c r="B229" s="29" t="s">
        <v>172</v>
      </c>
      <c r="C229" s="29" t="s">
        <v>573</v>
      </c>
      <c r="D229" s="73" t="s">
        <v>1134</v>
      </c>
    </row>
    <row r="230" spans="1:4" x14ac:dyDescent="0.25">
      <c r="A230" s="29" t="s">
        <v>1037</v>
      </c>
      <c r="B230" s="29" t="s">
        <v>172</v>
      </c>
      <c r="C230" s="29" t="s">
        <v>568</v>
      </c>
      <c r="D230" s="73" t="s">
        <v>569</v>
      </c>
    </row>
    <row r="231" spans="1:4" x14ac:dyDescent="0.25">
      <c r="A231" s="29" t="s">
        <v>1037</v>
      </c>
      <c r="B231" s="29" t="s">
        <v>172</v>
      </c>
      <c r="C231" s="29" t="s">
        <v>574</v>
      </c>
      <c r="D231" s="73" t="s">
        <v>1135</v>
      </c>
    </row>
    <row r="232" spans="1:4" x14ac:dyDescent="0.25">
      <c r="A232" s="29" t="s">
        <v>1037</v>
      </c>
      <c r="B232" s="29" t="s">
        <v>172</v>
      </c>
      <c r="C232" s="29" t="s">
        <v>570</v>
      </c>
      <c r="D232" s="73" t="s">
        <v>571</v>
      </c>
    </row>
    <row r="233" spans="1:4" x14ac:dyDescent="0.25">
      <c r="A233" s="29" t="s">
        <v>1037</v>
      </c>
      <c r="B233" s="29" t="s">
        <v>172</v>
      </c>
      <c r="C233" s="29" t="s">
        <v>566</v>
      </c>
      <c r="D233" s="73" t="s">
        <v>567</v>
      </c>
    </row>
    <row r="234" spans="1:4" x14ac:dyDescent="0.25">
      <c r="A234" s="29" t="s">
        <v>169</v>
      </c>
      <c r="B234" s="29" t="s">
        <v>172</v>
      </c>
      <c r="C234" s="29" t="s">
        <v>586</v>
      </c>
      <c r="D234" s="73" t="s">
        <v>587</v>
      </c>
    </row>
    <row r="235" spans="1:4" x14ac:dyDescent="0.25">
      <c r="A235" s="29" t="s">
        <v>169</v>
      </c>
      <c r="B235" s="29" t="s">
        <v>172</v>
      </c>
      <c r="C235" s="29" t="s">
        <v>590</v>
      </c>
      <c r="D235" s="73" t="s">
        <v>1180</v>
      </c>
    </row>
    <row r="236" spans="1:4" x14ac:dyDescent="0.25">
      <c r="A236" s="29" t="s">
        <v>169</v>
      </c>
      <c r="B236" s="29" t="s">
        <v>172</v>
      </c>
      <c r="C236" s="29" t="s">
        <v>584</v>
      </c>
      <c r="D236" s="73" t="s">
        <v>585</v>
      </c>
    </row>
    <row r="237" spans="1:4" x14ac:dyDescent="0.25">
      <c r="A237" s="29" t="s">
        <v>169</v>
      </c>
      <c r="B237" s="29" t="s">
        <v>172</v>
      </c>
      <c r="C237" s="29" t="s">
        <v>588</v>
      </c>
      <c r="D237" s="73" t="s">
        <v>589</v>
      </c>
    </row>
    <row r="238" spans="1:4" x14ac:dyDescent="0.25">
      <c r="A238" s="29" t="s">
        <v>169</v>
      </c>
      <c r="B238" s="29" t="s">
        <v>172</v>
      </c>
      <c r="C238" s="29" t="s">
        <v>583</v>
      </c>
      <c r="D238" s="73" t="s">
        <v>366</v>
      </c>
    </row>
    <row r="239" spans="1:4" x14ac:dyDescent="0.25">
      <c r="A239" s="29" t="s">
        <v>170</v>
      </c>
      <c r="B239" s="29" t="s">
        <v>172</v>
      </c>
      <c r="C239" s="29" t="s">
        <v>597</v>
      </c>
      <c r="D239" s="73" t="s">
        <v>598</v>
      </c>
    </row>
    <row r="240" spans="1:4" x14ac:dyDescent="0.25">
      <c r="A240" s="29" t="s">
        <v>170</v>
      </c>
      <c r="B240" s="29" t="s">
        <v>172</v>
      </c>
      <c r="C240" s="29" t="s">
        <v>595</v>
      </c>
      <c r="D240" s="73" t="s">
        <v>596</v>
      </c>
    </row>
    <row r="241" spans="1:4" x14ac:dyDescent="0.25">
      <c r="A241" s="29" t="s">
        <v>170</v>
      </c>
      <c r="B241" s="29" t="s">
        <v>172</v>
      </c>
      <c r="C241" s="29" t="s">
        <v>593</v>
      </c>
      <c r="D241" s="73" t="s">
        <v>594</v>
      </c>
    </row>
    <row r="242" spans="1:4" x14ac:dyDescent="0.25">
      <c r="A242" s="29" t="s">
        <v>170</v>
      </c>
      <c r="B242" s="29" t="s">
        <v>172</v>
      </c>
      <c r="C242" s="29" t="s">
        <v>599</v>
      </c>
      <c r="D242" s="73" t="s">
        <v>600</v>
      </c>
    </row>
    <row r="243" spans="1:4" x14ac:dyDescent="0.25">
      <c r="A243" s="29" t="s">
        <v>170</v>
      </c>
      <c r="B243" s="29" t="s">
        <v>172</v>
      </c>
      <c r="C243" s="29" t="s">
        <v>601</v>
      </c>
      <c r="D243" s="73" t="s">
        <v>1181</v>
      </c>
    </row>
    <row r="244" spans="1:4" x14ac:dyDescent="0.25">
      <c r="A244" s="29" t="s">
        <v>170</v>
      </c>
      <c r="B244" s="29" t="s">
        <v>172</v>
      </c>
      <c r="C244" s="29" t="s">
        <v>591</v>
      </c>
      <c r="D244" s="73" t="s">
        <v>592</v>
      </c>
    </row>
    <row r="245" spans="1:4" x14ac:dyDescent="0.25">
      <c r="A245" s="75" t="s">
        <v>166</v>
      </c>
      <c r="B245" s="75" t="s">
        <v>172</v>
      </c>
      <c r="C245" s="75" t="s">
        <v>512</v>
      </c>
      <c r="D245" s="76" t="s">
        <v>513</v>
      </c>
    </row>
    <row r="246" spans="1:4" x14ac:dyDescent="0.25">
      <c r="A246" s="75" t="s">
        <v>166</v>
      </c>
      <c r="B246" s="75" t="s">
        <v>172</v>
      </c>
      <c r="C246" s="75" t="s">
        <v>515</v>
      </c>
      <c r="D246" s="76" t="s">
        <v>516</v>
      </c>
    </row>
    <row r="247" spans="1:4" x14ac:dyDescent="0.25">
      <c r="A247" s="75" t="s">
        <v>166</v>
      </c>
      <c r="B247" s="75" t="s">
        <v>172</v>
      </c>
      <c r="C247" s="75" t="s">
        <v>514</v>
      </c>
      <c r="D247" s="76" t="s">
        <v>1218</v>
      </c>
    </row>
    <row r="248" spans="1:4" x14ac:dyDescent="0.25">
      <c r="A248" s="75" t="s">
        <v>168</v>
      </c>
      <c r="B248" s="75" t="s">
        <v>172</v>
      </c>
      <c r="C248" s="75" t="s">
        <v>518</v>
      </c>
      <c r="D248" s="76" t="s">
        <v>519</v>
      </c>
    </row>
    <row r="249" spans="1:4" x14ac:dyDescent="0.25">
      <c r="A249" s="74" t="s">
        <v>168</v>
      </c>
      <c r="B249" s="75" t="s">
        <v>172</v>
      </c>
      <c r="C249" s="75" t="s">
        <v>521</v>
      </c>
      <c r="D249" s="76" t="s">
        <v>522</v>
      </c>
    </row>
    <row r="250" spans="1:4" x14ac:dyDescent="0.25">
      <c r="A250" s="74" t="s">
        <v>168</v>
      </c>
      <c r="B250" s="75" t="s">
        <v>172</v>
      </c>
      <c r="C250" s="75" t="s">
        <v>523</v>
      </c>
      <c r="D250" s="76" t="s">
        <v>461</v>
      </c>
    </row>
    <row r="251" spans="1:4" x14ac:dyDescent="0.25">
      <c r="A251" s="74" t="s">
        <v>168</v>
      </c>
      <c r="B251" s="75" t="s">
        <v>172</v>
      </c>
      <c r="C251" s="75" t="s">
        <v>520</v>
      </c>
      <c r="D251" s="76" t="s">
        <v>1132</v>
      </c>
    </row>
    <row r="252" spans="1:4" x14ac:dyDescent="0.25">
      <c r="A252" s="74" t="s">
        <v>168</v>
      </c>
      <c r="B252" s="75" t="s">
        <v>172</v>
      </c>
      <c r="C252" s="75" t="s">
        <v>517</v>
      </c>
      <c r="D252" s="76" t="s">
        <v>1133</v>
      </c>
    </row>
    <row r="253" spans="1:4" x14ac:dyDescent="0.25">
      <c r="A253" s="97" t="s">
        <v>167</v>
      </c>
      <c r="B253" s="29" t="s">
        <v>172</v>
      </c>
      <c r="C253" s="7" t="s">
        <v>579</v>
      </c>
      <c r="D253" s="28" t="s">
        <v>580</v>
      </c>
    </row>
    <row r="254" spans="1:4" x14ac:dyDescent="0.25">
      <c r="A254" s="97" t="s">
        <v>167</v>
      </c>
      <c r="B254" s="29" t="s">
        <v>172</v>
      </c>
      <c r="C254" s="7" t="s">
        <v>581</v>
      </c>
      <c r="D254" s="28" t="s">
        <v>582</v>
      </c>
    </row>
    <row r="255" spans="1:4" x14ac:dyDescent="0.25">
      <c r="A255" s="97" t="s">
        <v>167</v>
      </c>
      <c r="B255" s="29" t="s">
        <v>172</v>
      </c>
      <c r="C255" s="7" t="s">
        <v>576</v>
      </c>
      <c r="D255" s="28" t="s">
        <v>577</v>
      </c>
    </row>
    <row r="256" spans="1:4" x14ac:dyDescent="0.25">
      <c r="A256" s="97" t="s">
        <v>167</v>
      </c>
      <c r="B256" s="7" t="s">
        <v>172</v>
      </c>
      <c r="C256" s="7" t="s">
        <v>575</v>
      </c>
      <c r="D256" s="28" t="s">
        <v>1156</v>
      </c>
    </row>
    <row r="257" spans="1:4" x14ac:dyDescent="0.25">
      <c r="A257" s="7" t="s">
        <v>167</v>
      </c>
      <c r="B257" s="7" t="s">
        <v>172</v>
      </c>
      <c r="C257" s="7" t="s">
        <v>578</v>
      </c>
      <c r="D257" s="28" t="s">
        <v>1157</v>
      </c>
    </row>
    <row r="258" spans="1:4" x14ac:dyDescent="0.25">
      <c r="A258" s="75" t="s">
        <v>165</v>
      </c>
      <c r="B258" s="75" t="s">
        <v>172</v>
      </c>
      <c r="C258" s="75" t="s">
        <v>606</v>
      </c>
      <c r="D258" s="76" t="s">
        <v>607</v>
      </c>
    </row>
    <row r="259" spans="1:4" x14ac:dyDescent="0.25">
      <c r="A259" s="75" t="s">
        <v>165</v>
      </c>
      <c r="B259" s="75" t="s">
        <v>172</v>
      </c>
      <c r="C259" s="75" t="s">
        <v>610</v>
      </c>
      <c r="D259" s="76" t="s">
        <v>611</v>
      </c>
    </row>
    <row r="260" spans="1:4" x14ac:dyDescent="0.25">
      <c r="A260" s="75" t="s">
        <v>165</v>
      </c>
      <c r="B260" s="75" t="s">
        <v>172</v>
      </c>
      <c r="C260" s="75" t="s">
        <v>608</v>
      </c>
      <c r="D260" s="76" t="s">
        <v>609</v>
      </c>
    </row>
    <row r="261" spans="1:4" x14ac:dyDescent="0.25">
      <c r="A261" s="75" t="s">
        <v>165</v>
      </c>
      <c r="B261" s="75" t="s">
        <v>172</v>
      </c>
      <c r="C261" s="75" t="s">
        <v>604</v>
      </c>
      <c r="D261" s="76" t="s">
        <v>605</v>
      </c>
    </row>
    <row r="262" spans="1:4" x14ac:dyDescent="0.25">
      <c r="A262" s="75" t="s">
        <v>165</v>
      </c>
      <c r="B262" s="75" t="s">
        <v>172</v>
      </c>
      <c r="C262" s="75" t="s">
        <v>602</v>
      </c>
      <c r="D262" s="76" t="s">
        <v>1039</v>
      </c>
    </row>
    <row r="263" spans="1:4" x14ac:dyDescent="0.25">
      <c r="A263" s="75" t="s">
        <v>165</v>
      </c>
      <c r="B263" s="75" t="s">
        <v>172</v>
      </c>
      <c r="C263" s="75" t="s">
        <v>1040</v>
      </c>
      <c r="D263" s="76" t="s">
        <v>1136</v>
      </c>
    </row>
    <row r="264" spans="1:4" x14ac:dyDescent="0.25">
      <c r="A264" s="75" t="s">
        <v>165</v>
      </c>
      <c r="B264" s="75" t="s">
        <v>172</v>
      </c>
      <c r="C264" s="75" t="s">
        <v>603</v>
      </c>
      <c r="D264" s="76" t="s">
        <v>1219</v>
      </c>
    </row>
    <row r="265" spans="1:4" x14ac:dyDescent="0.25">
      <c r="A265" s="75" t="s">
        <v>165</v>
      </c>
      <c r="B265" s="75" t="s">
        <v>172</v>
      </c>
      <c r="C265" s="75" t="s">
        <v>612</v>
      </c>
      <c r="D265" s="76" t="s">
        <v>1093</v>
      </c>
    </row>
    <row r="266" spans="1:4" x14ac:dyDescent="0.25">
      <c r="A266" s="29" t="s">
        <v>1216</v>
      </c>
      <c r="B266" s="29" t="s">
        <v>172</v>
      </c>
      <c r="C266" s="29" t="s">
        <v>558</v>
      </c>
      <c r="D266" s="73" t="s">
        <v>559</v>
      </c>
    </row>
    <row r="267" spans="1:4" x14ac:dyDescent="0.25">
      <c r="A267" s="29" t="s">
        <v>1216</v>
      </c>
      <c r="B267" s="29" t="s">
        <v>172</v>
      </c>
      <c r="C267" s="29" t="s">
        <v>562</v>
      </c>
      <c r="D267" s="73" t="s">
        <v>563</v>
      </c>
    </row>
    <row r="268" spans="1:4" x14ac:dyDescent="0.25">
      <c r="A268" s="29" t="s">
        <v>1216</v>
      </c>
      <c r="B268" s="29" t="s">
        <v>172</v>
      </c>
      <c r="C268" s="29" t="s">
        <v>560</v>
      </c>
      <c r="D268" s="73" t="s">
        <v>561</v>
      </c>
    </row>
    <row r="269" spans="1:4" x14ac:dyDescent="0.25">
      <c r="A269" s="29" t="s">
        <v>1216</v>
      </c>
      <c r="B269" s="29" t="s">
        <v>172</v>
      </c>
      <c r="C269" s="29" t="s">
        <v>556</v>
      </c>
      <c r="D269" s="73" t="s">
        <v>557</v>
      </c>
    </row>
    <row r="270" spans="1:4" x14ac:dyDescent="0.25">
      <c r="A270" s="29" t="s">
        <v>162</v>
      </c>
      <c r="B270" s="29" t="s">
        <v>172</v>
      </c>
      <c r="C270" s="29" t="s">
        <v>548</v>
      </c>
      <c r="D270" s="73" t="s">
        <v>549</v>
      </c>
    </row>
    <row r="271" spans="1:4" x14ac:dyDescent="0.25">
      <c r="A271" s="29" t="s">
        <v>162</v>
      </c>
      <c r="B271" s="29" t="s">
        <v>172</v>
      </c>
      <c r="C271" s="29" t="s">
        <v>546</v>
      </c>
      <c r="D271" s="73" t="s">
        <v>547</v>
      </c>
    </row>
    <row r="272" spans="1:4" x14ac:dyDescent="0.25">
      <c r="A272" s="29" t="s">
        <v>162</v>
      </c>
      <c r="B272" s="29" t="s">
        <v>172</v>
      </c>
      <c r="C272" s="29" t="s">
        <v>544</v>
      </c>
      <c r="D272" s="73" t="s">
        <v>545</v>
      </c>
    </row>
    <row r="273" spans="1:4" x14ac:dyDescent="0.25">
      <c r="A273" s="29" t="s">
        <v>162</v>
      </c>
      <c r="B273" s="29" t="s">
        <v>172</v>
      </c>
      <c r="C273" s="29" t="s">
        <v>554</v>
      </c>
      <c r="D273" s="73" t="s">
        <v>555</v>
      </c>
    </row>
    <row r="274" spans="1:4" x14ac:dyDescent="0.25">
      <c r="A274" s="29" t="s">
        <v>162</v>
      </c>
      <c r="B274" s="29" t="s">
        <v>172</v>
      </c>
      <c r="C274" s="29" t="s">
        <v>550</v>
      </c>
      <c r="D274" s="73" t="s">
        <v>551</v>
      </c>
    </row>
    <row r="275" spans="1:4" x14ac:dyDescent="0.25">
      <c r="A275" s="29" t="s">
        <v>162</v>
      </c>
      <c r="B275" s="29" t="s">
        <v>172</v>
      </c>
      <c r="C275" s="29" t="s">
        <v>552</v>
      </c>
      <c r="D275" s="73" t="s">
        <v>553</v>
      </c>
    </row>
    <row r="276" spans="1:4" x14ac:dyDescent="0.25">
      <c r="A276" s="29" t="s">
        <v>160</v>
      </c>
      <c r="B276" s="29" t="s">
        <v>172</v>
      </c>
      <c r="C276" s="29" t="s">
        <v>525</v>
      </c>
      <c r="D276" s="73" t="s">
        <v>526</v>
      </c>
    </row>
    <row r="277" spans="1:4" x14ac:dyDescent="0.25">
      <c r="A277" s="29" t="s">
        <v>160</v>
      </c>
      <c r="B277" s="29" t="s">
        <v>172</v>
      </c>
      <c r="C277" s="29" t="s">
        <v>524</v>
      </c>
      <c r="D277" s="73" t="s">
        <v>1030</v>
      </c>
    </row>
    <row r="278" spans="1:4" x14ac:dyDescent="0.25">
      <c r="A278" s="29" t="s">
        <v>161</v>
      </c>
      <c r="B278" s="29" t="s">
        <v>172</v>
      </c>
      <c r="C278" s="29" t="s">
        <v>535</v>
      </c>
      <c r="D278" s="73" t="s">
        <v>536</v>
      </c>
    </row>
    <row r="279" spans="1:4" x14ac:dyDescent="0.25">
      <c r="A279" s="29" t="s">
        <v>161</v>
      </c>
      <c r="B279" s="29" t="s">
        <v>172</v>
      </c>
      <c r="C279" s="29" t="s">
        <v>541</v>
      </c>
      <c r="D279" s="73" t="s">
        <v>1131</v>
      </c>
    </row>
    <row r="280" spans="1:4" x14ac:dyDescent="0.25">
      <c r="A280" s="29" t="s">
        <v>161</v>
      </c>
      <c r="B280" s="29" t="s">
        <v>172</v>
      </c>
      <c r="C280" s="29" t="s">
        <v>542</v>
      </c>
      <c r="D280" s="73" t="s">
        <v>543</v>
      </c>
    </row>
    <row r="281" spans="1:4" x14ac:dyDescent="0.25">
      <c r="A281" s="29" t="s">
        <v>161</v>
      </c>
      <c r="B281" s="29" t="s">
        <v>172</v>
      </c>
      <c r="C281" s="29" t="s">
        <v>533</v>
      </c>
      <c r="D281" s="73" t="s">
        <v>534</v>
      </c>
    </row>
    <row r="282" spans="1:4" x14ac:dyDescent="0.25">
      <c r="A282" s="29" t="s">
        <v>161</v>
      </c>
      <c r="B282" s="29" t="s">
        <v>172</v>
      </c>
      <c r="C282" s="29" t="s">
        <v>529</v>
      </c>
      <c r="D282" s="73" t="s">
        <v>530</v>
      </c>
    </row>
    <row r="283" spans="1:4" x14ac:dyDescent="0.25">
      <c r="A283" s="29" t="s">
        <v>161</v>
      </c>
      <c r="B283" s="29" t="s">
        <v>172</v>
      </c>
      <c r="C283" s="29" t="s">
        <v>539</v>
      </c>
      <c r="D283" s="73" t="s">
        <v>540</v>
      </c>
    </row>
    <row r="284" spans="1:4" x14ac:dyDescent="0.25">
      <c r="A284" s="29" t="s">
        <v>161</v>
      </c>
      <c r="B284" s="29" t="s">
        <v>172</v>
      </c>
      <c r="C284" s="29" t="s">
        <v>527</v>
      </c>
      <c r="D284" s="73" t="s">
        <v>528</v>
      </c>
    </row>
    <row r="285" spans="1:4" x14ac:dyDescent="0.25">
      <c r="A285" s="29" t="s">
        <v>161</v>
      </c>
      <c r="B285" s="29" t="s">
        <v>172</v>
      </c>
      <c r="C285" s="29" t="s">
        <v>537</v>
      </c>
      <c r="D285" s="73" t="s">
        <v>1263</v>
      </c>
    </row>
    <row r="286" spans="1:4" x14ac:dyDescent="0.25">
      <c r="A286" s="29" t="s">
        <v>161</v>
      </c>
      <c r="B286" s="29" t="s">
        <v>172</v>
      </c>
      <c r="C286" s="29" t="s">
        <v>538</v>
      </c>
      <c r="D286" s="73" t="s">
        <v>1155</v>
      </c>
    </row>
    <row r="287" spans="1:4" x14ac:dyDescent="0.25">
      <c r="A287" s="7" t="s">
        <v>161</v>
      </c>
      <c r="B287" s="7" t="s">
        <v>172</v>
      </c>
      <c r="C287" s="7" t="s">
        <v>531</v>
      </c>
      <c r="D287" s="77" t="s">
        <v>532</v>
      </c>
    </row>
    <row r="288" spans="1:4" x14ac:dyDescent="0.25">
      <c r="A288" s="35" t="s">
        <v>626</v>
      </c>
      <c r="B288" s="35" t="s">
        <v>66</v>
      </c>
      <c r="C288" s="34" t="s">
        <v>628</v>
      </c>
      <c r="D288" s="34" t="s">
        <v>629</v>
      </c>
    </row>
    <row r="289" spans="1:4" x14ac:dyDescent="0.25">
      <c r="A289" s="35" t="s">
        <v>626</v>
      </c>
      <c r="B289" s="35" t="s">
        <v>66</v>
      </c>
      <c r="C289" s="34" t="s">
        <v>627</v>
      </c>
      <c r="D289" s="34" t="s">
        <v>1264</v>
      </c>
    </row>
    <row r="290" spans="1:4" x14ac:dyDescent="0.25">
      <c r="A290" s="34" t="s">
        <v>72</v>
      </c>
      <c r="B290" s="36" t="s">
        <v>66</v>
      </c>
      <c r="C290" s="36" t="s">
        <v>647</v>
      </c>
      <c r="D290" s="36" t="s">
        <v>1265</v>
      </c>
    </row>
    <row r="291" spans="1:4" ht="15.75" x14ac:dyDescent="0.25">
      <c r="A291" s="34" t="s">
        <v>72</v>
      </c>
      <c r="B291" s="36" t="s">
        <v>66</v>
      </c>
      <c r="C291" s="37" t="s">
        <v>644</v>
      </c>
      <c r="D291" s="38" t="s">
        <v>645</v>
      </c>
    </row>
    <row r="292" spans="1:4" x14ac:dyDescent="0.25">
      <c r="A292" s="34" t="s">
        <v>72</v>
      </c>
      <c r="B292" s="36" t="s">
        <v>66</v>
      </c>
      <c r="C292" s="36" t="s">
        <v>634</v>
      </c>
      <c r="D292" s="32" t="s">
        <v>1158</v>
      </c>
    </row>
    <row r="293" spans="1:4" x14ac:dyDescent="0.25">
      <c r="A293" s="34" t="s">
        <v>72</v>
      </c>
      <c r="B293" s="36" t="s">
        <v>66</v>
      </c>
      <c r="C293" s="36" t="s">
        <v>651</v>
      </c>
      <c r="D293" s="36" t="s">
        <v>652</v>
      </c>
    </row>
    <row r="294" spans="1:4" x14ac:dyDescent="0.25">
      <c r="A294" s="34" t="s">
        <v>72</v>
      </c>
      <c r="B294" s="36" t="s">
        <v>66</v>
      </c>
      <c r="C294" s="36" t="s">
        <v>641</v>
      </c>
      <c r="D294" s="36" t="s">
        <v>642</v>
      </c>
    </row>
    <row r="295" spans="1:4" x14ac:dyDescent="0.25">
      <c r="A295" s="34" t="s">
        <v>72</v>
      </c>
      <c r="B295" s="36" t="s">
        <v>66</v>
      </c>
      <c r="C295" s="36" t="s">
        <v>649</v>
      </c>
      <c r="D295" s="36" t="s">
        <v>650</v>
      </c>
    </row>
    <row r="296" spans="1:4" x14ac:dyDescent="0.25">
      <c r="A296" s="34" t="s">
        <v>72</v>
      </c>
      <c r="B296" s="36" t="s">
        <v>66</v>
      </c>
      <c r="C296" s="36" t="s">
        <v>632</v>
      </c>
      <c r="D296" s="36" t="s">
        <v>633</v>
      </c>
    </row>
    <row r="297" spans="1:4" x14ac:dyDescent="0.25">
      <c r="A297" s="34" t="s">
        <v>72</v>
      </c>
      <c r="B297" s="36" t="s">
        <v>66</v>
      </c>
      <c r="C297" s="36" t="s">
        <v>648</v>
      </c>
      <c r="D297" s="36" t="s">
        <v>1266</v>
      </c>
    </row>
    <row r="298" spans="1:4" x14ac:dyDescent="0.25">
      <c r="A298" s="34" t="s">
        <v>72</v>
      </c>
      <c r="B298" s="36" t="s">
        <v>66</v>
      </c>
      <c r="C298" s="36" t="s">
        <v>646</v>
      </c>
      <c r="D298" s="36" t="s">
        <v>1267</v>
      </c>
    </row>
    <row r="299" spans="1:4" x14ac:dyDescent="0.25">
      <c r="A299" s="34" t="s">
        <v>72</v>
      </c>
      <c r="B299" s="36" t="s">
        <v>66</v>
      </c>
      <c r="C299" s="36" t="s">
        <v>635</v>
      </c>
      <c r="D299" s="36" t="s">
        <v>636</v>
      </c>
    </row>
    <row r="300" spans="1:4" x14ac:dyDescent="0.25">
      <c r="A300" s="34" t="s">
        <v>72</v>
      </c>
      <c r="B300" s="36" t="s">
        <v>66</v>
      </c>
      <c r="C300" s="36" t="s">
        <v>643</v>
      </c>
      <c r="D300" s="36" t="s">
        <v>1268</v>
      </c>
    </row>
    <row r="301" spans="1:4" x14ac:dyDescent="0.25">
      <c r="A301" s="34" t="s">
        <v>72</v>
      </c>
      <c r="B301" s="36" t="s">
        <v>66</v>
      </c>
      <c r="C301" s="36" t="s">
        <v>639</v>
      </c>
      <c r="D301" s="36" t="s">
        <v>640</v>
      </c>
    </row>
    <row r="302" spans="1:4" x14ac:dyDescent="0.25">
      <c r="A302" s="34" t="s">
        <v>72</v>
      </c>
      <c r="B302" s="36" t="s">
        <v>66</v>
      </c>
      <c r="C302" s="34" t="s">
        <v>630</v>
      </c>
      <c r="D302" s="34" t="s">
        <v>631</v>
      </c>
    </row>
    <row r="303" spans="1:4" x14ac:dyDescent="0.25">
      <c r="A303" s="34" t="s">
        <v>72</v>
      </c>
      <c r="B303" s="34" t="s">
        <v>66</v>
      </c>
      <c r="C303" s="34" t="s">
        <v>637</v>
      </c>
      <c r="D303" s="34" t="s">
        <v>638</v>
      </c>
    </row>
    <row r="304" spans="1:4" x14ac:dyDescent="0.25">
      <c r="A304" s="54" t="s">
        <v>69</v>
      </c>
      <c r="B304" s="52" t="s">
        <v>66</v>
      </c>
      <c r="C304" s="29" t="s">
        <v>625</v>
      </c>
      <c r="D304" s="29" t="s">
        <v>1137</v>
      </c>
    </row>
    <row r="305" spans="1:4" x14ac:dyDescent="0.25">
      <c r="A305" s="54" t="s">
        <v>69</v>
      </c>
      <c r="B305" s="52" t="s">
        <v>66</v>
      </c>
      <c r="C305" s="29" t="s">
        <v>623</v>
      </c>
      <c r="D305" s="29" t="s">
        <v>624</v>
      </c>
    </row>
    <row r="306" spans="1:4" x14ac:dyDescent="0.25">
      <c r="A306" s="76" t="s">
        <v>65</v>
      </c>
      <c r="B306" s="52" t="s">
        <v>66</v>
      </c>
      <c r="C306" s="29" t="s">
        <v>613</v>
      </c>
      <c r="D306" s="29" t="s">
        <v>1041</v>
      </c>
    </row>
    <row r="307" spans="1:4" x14ac:dyDescent="0.25">
      <c r="A307" s="76" t="s">
        <v>65</v>
      </c>
      <c r="B307" s="52" t="s">
        <v>66</v>
      </c>
      <c r="C307" s="29" t="s">
        <v>615</v>
      </c>
      <c r="D307" s="29" t="s">
        <v>1042</v>
      </c>
    </row>
    <row r="308" spans="1:4" x14ac:dyDescent="0.25">
      <c r="A308" s="76" t="s">
        <v>65</v>
      </c>
      <c r="B308" s="52" t="s">
        <v>66</v>
      </c>
      <c r="C308" s="29" t="s">
        <v>616</v>
      </c>
      <c r="D308" s="29" t="s">
        <v>1043</v>
      </c>
    </row>
    <row r="309" spans="1:4" x14ac:dyDescent="0.25">
      <c r="A309" s="54" t="s">
        <v>73</v>
      </c>
      <c r="B309" s="52" t="s">
        <v>66</v>
      </c>
      <c r="C309" s="29" t="s">
        <v>620</v>
      </c>
      <c r="D309" s="29" t="s">
        <v>1138</v>
      </c>
    </row>
    <row r="310" spans="1:4" x14ac:dyDescent="0.25">
      <c r="A310" s="54" t="s">
        <v>73</v>
      </c>
      <c r="B310" s="52" t="s">
        <v>66</v>
      </c>
      <c r="C310" s="29" t="s">
        <v>621</v>
      </c>
      <c r="D310" s="29" t="s">
        <v>622</v>
      </c>
    </row>
    <row r="311" spans="1:4" x14ac:dyDescent="0.25">
      <c r="A311" s="54" t="s">
        <v>73</v>
      </c>
      <c r="B311" s="52" t="s">
        <v>66</v>
      </c>
      <c r="C311" s="29" t="s">
        <v>617</v>
      </c>
      <c r="D311" s="29" t="s">
        <v>618</v>
      </c>
    </row>
    <row r="312" spans="1:4" x14ac:dyDescent="0.25">
      <c r="A312" s="54" t="s">
        <v>73</v>
      </c>
      <c r="B312" s="52" t="s">
        <v>66</v>
      </c>
      <c r="C312" s="29" t="s">
        <v>619</v>
      </c>
      <c r="D312" s="29" t="s">
        <v>1044</v>
      </c>
    </row>
    <row r="313" spans="1:4" x14ac:dyDescent="0.25">
      <c r="A313" s="2" t="s">
        <v>74</v>
      </c>
      <c r="B313" s="2" t="s">
        <v>66</v>
      </c>
      <c r="C313" s="2" t="s">
        <v>672</v>
      </c>
      <c r="D313" s="2" t="s">
        <v>673</v>
      </c>
    </row>
    <row r="314" spans="1:4" x14ac:dyDescent="0.25">
      <c r="A314" s="2" t="s">
        <v>74</v>
      </c>
      <c r="B314" s="2" t="s">
        <v>66</v>
      </c>
      <c r="C314" s="2" t="s">
        <v>661</v>
      </c>
      <c r="D314" s="2" t="s">
        <v>662</v>
      </c>
    </row>
    <row r="315" spans="1:4" x14ac:dyDescent="0.25">
      <c r="A315" s="2" t="s">
        <v>74</v>
      </c>
      <c r="B315" s="2" t="s">
        <v>66</v>
      </c>
      <c r="C315" s="2" t="s">
        <v>665</v>
      </c>
      <c r="D315" s="2" t="s">
        <v>666</v>
      </c>
    </row>
    <row r="316" spans="1:4" x14ac:dyDescent="0.25">
      <c r="A316" s="2" t="s">
        <v>74</v>
      </c>
      <c r="B316" s="2" t="s">
        <v>66</v>
      </c>
      <c r="C316" s="2" t="s">
        <v>670</v>
      </c>
      <c r="D316" s="2" t="s">
        <v>370</v>
      </c>
    </row>
    <row r="317" spans="1:4" x14ac:dyDescent="0.25">
      <c r="A317" s="2" t="s">
        <v>74</v>
      </c>
      <c r="B317" s="2" t="s">
        <v>66</v>
      </c>
      <c r="C317" s="2" t="s">
        <v>671</v>
      </c>
      <c r="D317" s="2" t="s">
        <v>1269</v>
      </c>
    </row>
    <row r="318" spans="1:4" x14ac:dyDescent="0.25">
      <c r="A318" s="2" t="s">
        <v>74</v>
      </c>
      <c r="B318" s="2" t="s">
        <v>66</v>
      </c>
      <c r="C318" s="2" t="s">
        <v>663</v>
      </c>
      <c r="D318" s="2" t="s">
        <v>664</v>
      </c>
    </row>
    <row r="319" spans="1:4" x14ac:dyDescent="0.25">
      <c r="A319" s="2" t="s">
        <v>74</v>
      </c>
      <c r="B319" s="2" t="s">
        <v>66</v>
      </c>
      <c r="C319" s="2" t="s">
        <v>668</v>
      </c>
      <c r="D319" s="2" t="s">
        <v>669</v>
      </c>
    </row>
    <row r="320" spans="1:4" x14ac:dyDescent="0.25">
      <c r="A320" s="2" t="s">
        <v>74</v>
      </c>
      <c r="B320" s="2" t="s">
        <v>66</v>
      </c>
      <c r="C320" s="2" t="s">
        <v>667</v>
      </c>
      <c r="D320" s="2" t="s">
        <v>1081</v>
      </c>
    </row>
    <row r="321" spans="1:4" x14ac:dyDescent="0.25">
      <c r="A321" s="2" t="s">
        <v>76</v>
      </c>
      <c r="B321" s="2" t="s">
        <v>66</v>
      </c>
      <c r="C321" s="2" t="s">
        <v>676</v>
      </c>
      <c r="D321" s="2" t="s">
        <v>1270</v>
      </c>
    </row>
    <row r="322" spans="1:4" x14ac:dyDescent="0.25">
      <c r="A322" s="2" t="s">
        <v>76</v>
      </c>
      <c r="B322" s="2" t="s">
        <v>66</v>
      </c>
      <c r="C322" s="2" t="s">
        <v>674</v>
      </c>
      <c r="D322" s="2" t="s">
        <v>675</v>
      </c>
    </row>
    <row r="323" spans="1:4" x14ac:dyDescent="0.25">
      <c r="A323" s="2" t="s">
        <v>76</v>
      </c>
      <c r="B323" s="2" t="s">
        <v>66</v>
      </c>
      <c r="C323" s="2" t="s">
        <v>1094</v>
      </c>
      <c r="D323" s="2" t="s">
        <v>1095</v>
      </c>
    </row>
    <row r="324" spans="1:4" x14ac:dyDescent="0.25">
      <c r="A324" s="2" t="s">
        <v>79</v>
      </c>
      <c r="B324" s="2" t="s">
        <v>66</v>
      </c>
      <c r="C324" s="2" t="s">
        <v>657</v>
      </c>
      <c r="D324" s="2" t="s">
        <v>658</v>
      </c>
    </row>
    <row r="325" spans="1:4" x14ac:dyDescent="0.25">
      <c r="A325" s="2" t="s">
        <v>79</v>
      </c>
      <c r="B325" s="2" t="s">
        <v>66</v>
      </c>
      <c r="C325" s="2" t="s">
        <v>656</v>
      </c>
      <c r="D325" s="2" t="s">
        <v>660</v>
      </c>
    </row>
    <row r="326" spans="1:4" x14ac:dyDescent="0.25">
      <c r="A326" s="2" t="s">
        <v>79</v>
      </c>
      <c r="B326" s="2" t="s">
        <v>66</v>
      </c>
      <c r="C326" s="2" t="s">
        <v>653</v>
      </c>
      <c r="D326" s="2" t="s">
        <v>1045</v>
      </c>
    </row>
    <row r="327" spans="1:4" x14ac:dyDescent="0.25">
      <c r="A327" s="2" t="s">
        <v>79</v>
      </c>
      <c r="B327" s="2" t="s">
        <v>66</v>
      </c>
      <c r="C327" s="2" t="s">
        <v>654</v>
      </c>
      <c r="D327" s="2" t="s">
        <v>655</v>
      </c>
    </row>
    <row r="328" spans="1:4" x14ac:dyDescent="0.25">
      <c r="A328" s="2" t="s">
        <v>79</v>
      </c>
      <c r="B328" s="2" t="s">
        <v>66</v>
      </c>
      <c r="C328" s="2" t="s">
        <v>659</v>
      </c>
      <c r="D328" s="2" t="s">
        <v>660</v>
      </c>
    </row>
    <row r="329" spans="1:4" x14ac:dyDescent="0.25">
      <c r="A329" s="80" t="s">
        <v>85</v>
      </c>
      <c r="B329" s="81" t="s">
        <v>66</v>
      </c>
      <c r="C329" s="80" t="s">
        <v>704</v>
      </c>
      <c r="D329" s="80" t="s">
        <v>705</v>
      </c>
    </row>
    <row r="330" spans="1:4" x14ac:dyDescent="0.25">
      <c r="A330" s="80" t="s">
        <v>85</v>
      </c>
      <c r="B330" s="81" t="s">
        <v>66</v>
      </c>
      <c r="C330" s="80" t="s">
        <v>708</v>
      </c>
      <c r="D330" s="80" t="s">
        <v>1096</v>
      </c>
    </row>
    <row r="331" spans="1:4" x14ac:dyDescent="0.25">
      <c r="A331" s="80" t="s">
        <v>85</v>
      </c>
      <c r="B331" s="81" t="s">
        <v>66</v>
      </c>
      <c r="C331" s="80" t="s">
        <v>707</v>
      </c>
      <c r="D331" s="80" t="s">
        <v>1084</v>
      </c>
    </row>
    <row r="332" spans="1:4" x14ac:dyDescent="0.25">
      <c r="A332" s="80" t="s">
        <v>85</v>
      </c>
      <c r="B332" s="81" t="s">
        <v>66</v>
      </c>
      <c r="C332" s="80" t="s">
        <v>706</v>
      </c>
      <c r="D332" s="80" t="s">
        <v>1083</v>
      </c>
    </row>
    <row r="333" spans="1:4" x14ac:dyDescent="0.25">
      <c r="A333" s="78" t="s">
        <v>85</v>
      </c>
      <c r="B333" s="79" t="s">
        <v>66</v>
      </c>
      <c r="C333" s="78" t="s">
        <v>709</v>
      </c>
      <c r="D333" s="78" t="s">
        <v>1085</v>
      </c>
    </row>
    <row r="334" spans="1:4" x14ac:dyDescent="0.25">
      <c r="A334" s="80" t="s">
        <v>80</v>
      </c>
      <c r="B334" s="81" t="s">
        <v>66</v>
      </c>
      <c r="C334" s="80" t="s">
        <v>710</v>
      </c>
      <c r="D334" s="80" t="s">
        <v>1082</v>
      </c>
    </row>
    <row r="335" spans="1:4" x14ac:dyDescent="0.25">
      <c r="A335" s="80" t="s">
        <v>80</v>
      </c>
      <c r="B335" s="81" t="s">
        <v>66</v>
      </c>
      <c r="C335" s="80" t="s">
        <v>711</v>
      </c>
      <c r="D335" s="80" t="s">
        <v>712</v>
      </c>
    </row>
    <row r="336" spans="1:4" x14ac:dyDescent="0.25">
      <c r="A336" s="80" t="s">
        <v>80</v>
      </c>
      <c r="B336" s="81" t="s">
        <v>66</v>
      </c>
      <c r="C336" s="80" t="s">
        <v>713</v>
      </c>
      <c r="D336" s="80" t="s">
        <v>714</v>
      </c>
    </row>
    <row r="337" spans="1:4" x14ac:dyDescent="0.25">
      <c r="A337" s="80" t="s">
        <v>80</v>
      </c>
      <c r="B337" s="81" t="s">
        <v>66</v>
      </c>
      <c r="C337" s="80" t="s">
        <v>715</v>
      </c>
      <c r="D337" s="80" t="s">
        <v>716</v>
      </c>
    </row>
    <row r="338" spans="1:4" x14ac:dyDescent="0.25">
      <c r="A338" s="80" t="s">
        <v>84</v>
      </c>
      <c r="B338" s="81" t="s">
        <v>66</v>
      </c>
      <c r="C338" s="80" t="s">
        <v>696</v>
      </c>
      <c r="D338" s="80" t="s">
        <v>697</v>
      </c>
    </row>
    <row r="339" spans="1:4" x14ac:dyDescent="0.25">
      <c r="A339" s="80" t="s">
        <v>84</v>
      </c>
      <c r="B339" s="81" t="s">
        <v>66</v>
      </c>
      <c r="C339" s="80" t="s">
        <v>698</v>
      </c>
      <c r="D339" s="80" t="s">
        <v>699</v>
      </c>
    </row>
    <row r="340" spans="1:4" x14ac:dyDescent="0.25">
      <c r="A340" s="80" t="s">
        <v>84</v>
      </c>
      <c r="B340" s="81" t="s">
        <v>66</v>
      </c>
      <c r="C340" s="80" t="s">
        <v>700</v>
      </c>
      <c r="D340" s="80" t="s">
        <v>1159</v>
      </c>
    </row>
    <row r="341" spans="1:4" x14ac:dyDescent="0.25">
      <c r="A341" s="82" t="s">
        <v>84</v>
      </c>
      <c r="B341" s="83" t="s">
        <v>66</v>
      </c>
      <c r="C341" s="82" t="s">
        <v>694</v>
      </c>
      <c r="D341" s="82" t="s">
        <v>1047</v>
      </c>
    </row>
    <row r="342" spans="1:4" x14ac:dyDescent="0.25">
      <c r="A342" s="78" t="s">
        <v>84</v>
      </c>
      <c r="B342" s="79" t="s">
        <v>66</v>
      </c>
      <c r="C342" s="78" t="s">
        <v>695</v>
      </c>
      <c r="D342" s="78" t="s">
        <v>1048</v>
      </c>
    </row>
    <row r="343" spans="1:4" x14ac:dyDescent="0.25">
      <c r="A343" s="80" t="s">
        <v>84</v>
      </c>
      <c r="B343" s="81" t="s">
        <v>66</v>
      </c>
      <c r="C343" s="80" t="s">
        <v>701</v>
      </c>
      <c r="D343" s="80" t="s">
        <v>1049</v>
      </c>
    </row>
    <row r="344" spans="1:4" x14ac:dyDescent="0.25">
      <c r="A344" s="80" t="s">
        <v>68</v>
      </c>
      <c r="B344" s="81" t="s">
        <v>66</v>
      </c>
      <c r="C344" s="80" t="s">
        <v>703</v>
      </c>
      <c r="D344" s="80" t="s">
        <v>1160</v>
      </c>
    </row>
    <row r="345" spans="1:4" x14ac:dyDescent="0.25">
      <c r="A345" s="80" t="s">
        <v>68</v>
      </c>
      <c r="B345" s="81" t="s">
        <v>66</v>
      </c>
      <c r="C345" s="80" t="s">
        <v>702</v>
      </c>
      <c r="D345" s="80" t="s">
        <v>1046</v>
      </c>
    </row>
    <row r="346" spans="1:4" x14ac:dyDescent="0.25">
      <c r="A346" s="87" t="s">
        <v>83</v>
      </c>
      <c r="B346" s="87" t="s">
        <v>66</v>
      </c>
      <c r="C346" s="87" t="s">
        <v>723</v>
      </c>
      <c r="D346" s="87" t="s">
        <v>469</v>
      </c>
    </row>
    <row r="347" spans="1:4" x14ac:dyDescent="0.25">
      <c r="A347" s="87" t="s">
        <v>83</v>
      </c>
      <c r="B347" s="87" t="s">
        <v>66</v>
      </c>
      <c r="C347" s="87" t="s">
        <v>720</v>
      </c>
      <c r="D347" s="87" t="s">
        <v>1050</v>
      </c>
    </row>
    <row r="348" spans="1:4" x14ac:dyDescent="0.25">
      <c r="A348" s="87" t="s">
        <v>83</v>
      </c>
      <c r="B348" s="87" t="s">
        <v>66</v>
      </c>
      <c r="C348" s="87" t="s">
        <v>721</v>
      </c>
      <c r="D348" s="87" t="s">
        <v>722</v>
      </c>
    </row>
    <row r="349" spans="1:4" x14ac:dyDescent="0.25">
      <c r="A349" s="87" t="s">
        <v>83</v>
      </c>
      <c r="B349" s="87" t="s">
        <v>66</v>
      </c>
      <c r="C349" s="87" t="s">
        <v>719</v>
      </c>
      <c r="D349" s="87" t="s">
        <v>1182</v>
      </c>
    </row>
    <row r="350" spans="1:4" x14ac:dyDescent="0.25">
      <c r="A350" s="84" t="s">
        <v>1220</v>
      </c>
      <c r="B350" s="85" t="s">
        <v>66</v>
      </c>
      <c r="C350" s="85" t="s">
        <v>718</v>
      </c>
      <c r="D350" s="85" t="s">
        <v>1183</v>
      </c>
    </row>
    <row r="351" spans="1:4" x14ac:dyDescent="0.25">
      <c r="A351" s="86" t="s">
        <v>1220</v>
      </c>
      <c r="B351" s="87" t="s">
        <v>66</v>
      </c>
      <c r="C351" s="87" t="s">
        <v>717</v>
      </c>
      <c r="D351" s="87" t="s">
        <v>941</v>
      </c>
    </row>
    <row r="352" spans="1:4" x14ac:dyDescent="0.25">
      <c r="A352" s="99" t="s">
        <v>88</v>
      </c>
      <c r="B352" s="30" t="s">
        <v>66</v>
      </c>
      <c r="C352" s="39" t="s">
        <v>740</v>
      </c>
      <c r="D352" s="107" t="s">
        <v>1161</v>
      </c>
    </row>
    <row r="353" spans="1:4" x14ac:dyDescent="0.25">
      <c r="A353" s="100" t="s">
        <v>88</v>
      </c>
      <c r="B353" s="30" t="s">
        <v>66</v>
      </c>
      <c r="C353" s="39" t="s">
        <v>1162</v>
      </c>
      <c r="D353" s="39" t="s">
        <v>1163</v>
      </c>
    </row>
    <row r="354" spans="1:4" x14ac:dyDescent="0.25">
      <c r="A354" s="99" t="s">
        <v>88</v>
      </c>
      <c r="B354" s="30" t="s">
        <v>66</v>
      </c>
      <c r="C354" s="39" t="s">
        <v>727</v>
      </c>
      <c r="D354" s="39" t="s">
        <v>1164</v>
      </c>
    </row>
    <row r="355" spans="1:4" x14ac:dyDescent="0.25">
      <c r="A355" s="98" t="s">
        <v>88</v>
      </c>
      <c r="B355" s="103" t="s">
        <v>66</v>
      </c>
      <c r="C355" s="102" t="s">
        <v>741</v>
      </c>
      <c r="D355" s="102" t="s">
        <v>1165</v>
      </c>
    </row>
    <row r="356" spans="1:4" x14ac:dyDescent="0.25">
      <c r="A356" s="31" t="s">
        <v>88</v>
      </c>
      <c r="B356" s="30" t="s">
        <v>66</v>
      </c>
      <c r="C356" s="39" t="s">
        <v>736</v>
      </c>
      <c r="D356" s="39" t="s">
        <v>737</v>
      </c>
    </row>
    <row r="357" spans="1:4" x14ac:dyDescent="0.25">
      <c r="A357" s="31" t="s">
        <v>88</v>
      </c>
      <c r="B357" s="30" t="s">
        <v>66</v>
      </c>
      <c r="C357" s="39" t="s">
        <v>728</v>
      </c>
      <c r="D357" s="39" t="s">
        <v>729</v>
      </c>
    </row>
    <row r="358" spans="1:4" x14ac:dyDescent="0.25">
      <c r="A358" s="31" t="s">
        <v>88</v>
      </c>
      <c r="B358" s="30" t="s">
        <v>66</v>
      </c>
      <c r="C358" s="39" t="s">
        <v>739</v>
      </c>
      <c r="D358" s="39" t="s">
        <v>1166</v>
      </c>
    </row>
    <row r="359" spans="1:4" x14ac:dyDescent="0.25">
      <c r="A359" s="31" t="s">
        <v>88</v>
      </c>
      <c r="B359" s="30" t="s">
        <v>66</v>
      </c>
      <c r="C359" s="39" t="s">
        <v>730</v>
      </c>
      <c r="D359" s="39" t="s">
        <v>731</v>
      </c>
    </row>
    <row r="360" spans="1:4" x14ac:dyDescent="0.25">
      <c r="A360" s="31" t="s">
        <v>88</v>
      </c>
      <c r="B360" s="30" t="s">
        <v>66</v>
      </c>
      <c r="C360" s="39" t="s">
        <v>738</v>
      </c>
      <c r="D360" s="39" t="s">
        <v>1167</v>
      </c>
    </row>
    <row r="361" spans="1:4" x14ac:dyDescent="0.25">
      <c r="A361" s="30" t="s">
        <v>88</v>
      </c>
      <c r="B361" s="30" t="s">
        <v>66</v>
      </c>
      <c r="C361" s="33" t="s">
        <v>733</v>
      </c>
      <c r="D361" s="33" t="s">
        <v>1168</v>
      </c>
    </row>
    <row r="362" spans="1:4" x14ac:dyDescent="0.25">
      <c r="A362" s="31" t="s">
        <v>88</v>
      </c>
      <c r="B362" s="30" t="s">
        <v>66</v>
      </c>
      <c r="C362" s="39" t="s">
        <v>735</v>
      </c>
      <c r="D362" s="39" t="s">
        <v>1169</v>
      </c>
    </row>
    <row r="363" spans="1:4" x14ac:dyDescent="0.25">
      <c r="A363" s="31" t="s">
        <v>88</v>
      </c>
      <c r="B363" s="30" t="s">
        <v>66</v>
      </c>
      <c r="C363" s="39" t="s">
        <v>1170</v>
      </c>
      <c r="D363" s="39" t="s">
        <v>1171</v>
      </c>
    </row>
    <row r="364" spans="1:4" x14ac:dyDescent="0.25">
      <c r="A364" s="31" t="s">
        <v>88</v>
      </c>
      <c r="B364" s="30" t="s">
        <v>66</v>
      </c>
      <c r="C364" s="39" t="s">
        <v>732</v>
      </c>
      <c r="D364" s="39" t="s">
        <v>1221</v>
      </c>
    </row>
    <row r="365" spans="1:4" x14ac:dyDescent="0.25">
      <c r="A365" s="31" t="s">
        <v>88</v>
      </c>
      <c r="B365" s="30" t="s">
        <v>66</v>
      </c>
      <c r="C365" s="39" t="s">
        <v>734</v>
      </c>
      <c r="D365" s="39" t="s">
        <v>1172</v>
      </c>
    </row>
    <row r="366" spans="1:4" x14ac:dyDescent="0.25">
      <c r="A366" s="31" t="s">
        <v>86</v>
      </c>
      <c r="B366" s="30" t="s">
        <v>66</v>
      </c>
      <c r="C366" s="39" t="s">
        <v>726</v>
      </c>
      <c r="D366" s="39" t="s">
        <v>1173</v>
      </c>
    </row>
    <row r="367" spans="1:4" x14ac:dyDescent="0.25">
      <c r="A367" s="31" t="s">
        <v>86</v>
      </c>
      <c r="B367" s="30" t="s">
        <v>66</v>
      </c>
      <c r="C367" s="39" t="s">
        <v>724</v>
      </c>
      <c r="D367" s="39" t="s">
        <v>725</v>
      </c>
    </row>
    <row r="368" spans="1:4" x14ac:dyDescent="0.25">
      <c r="A368" s="39" t="s">
        <v>78</v>
      </c>
      <c r="B368" s="39" t="s">
        <v>66</v>
      </c>
      <c r="C368" s="39" t="s">
        <v>689</v>
      </c>
      <c r="D368" s="39" t="s">
        <v>690</v>
      </c>
    </row>
    <row r="369" spans="1:4" x14ac:dyDescent="0.25">
      <c r="A369" s="39" t="s">
        <v>78</v>
      </c>
      <c r="B369" s="39" t="s">
        <v>66</v>
      </c>
      <c r="C369" s="39" t="s">
        <v>687</v>
      </c>
      <c r="D369" s="39" t="s">
        <v>688</v>
      </c>
    </row>
    <row r="370" spans="1:4" x14ac:dyDescent="0.25">
      <c r="A370" s="39" t="s">
        <v>78</v>
      </c>
      <c r="B370" s="39" t="s">
        <v>66</v>
      </c>
      <c r="C370" s="39" t="s">
        <v>683</v>
      </c>
      <c r="D370" s="39" t="s">
        <v>684</v>
      </c>
    </row>
    <row r="371" spans="1:4" x14ac:dyDescent="0.25">
      <c r="A371" s="39" t="s">
        <v>78</v>
      </c>
      <c r="B371" s="39" t="s">
        <v>66</v>
      </c>
      <c r="C371" s="39" t="s">
        <v>681</v>
      </c>
      <c r="D371" s="39" t="s">
        <v>682</v>
      </c>
    </row>
    <row r="372" spans="1:4" x14ac:dyDescent="0.25">
      <c r="A372" s="39" t="s">
        <v>78</v>
      </c>
      <c r="B372" s="39" t="s">
        <v>66</v>
      </c>
      <c r="C372" s="39" t="s">
        <v>685</v>
      </c>
      <c r="D372" s="39" t="s">
        <v>686</v>
      </c>
    </row>
    <row r="373" spans="1:4" x14ac:dyDescent="0.25">
      <c r="A373" s="39" t="s">
        <v>78</v>
      </c>
      <c r="B373" s="39" t="s">
        <v>66</v>
      </c>
      <c r="C373" s="39" t="s">
        <v>691</v>
      </c>
      <c r="D373" s="39" t="s">
        <v>692</v>
      </c>
    </row>
    <row r="374" spans="1:4" x14ac:dyDescent="0.25">
      <c r="A374" s="39" t="s">
        <v>78</v>
      </c>
      <c r="B374" s="39" t="s">
        <v>66</v>
      </c>
      <c r="C374" s="39" t="s">
        <v>693</v>
      </c>
      <c r="D374" s="39" t="s">
        <v>246</v>
      </c>
    </row>
    <row r="375" spans="1:4" x14ac:dyDescent="0.25">
      <c r="A375" s="88" t="s">
        <v>89</v>
      </c>
      <c r="B375" s="88" t="s">
        <v>90</v>
      </c>
      <c r="C375" s="89" t="s">
        <v>769</v>
      </c>
      <c r="D375" s="89" t="s">
        <v>1271</v>
      </c>
    </row>
    <row r="376" spans="1:4" x14ac:dyDescent="0.25">
      <c r="A376" s="88" t="s">
        <v>89</v>
      </c>
      <c r="B376" s="88" t="s">
        <v>90</v>
      </c>
      <c r="C376" s="89" t="s">
        <v>763</v>
      </c>
      <c r="D376" s="89" t="s">
        <v>1051</v>
      </c>
    </row>
    <row r="377" spans="1:4" x14ac:dyDescent="0.25">
      <c r="A377" s="88" t="s">
        <v>89</v>
      </c>
      <c r="B377" s="88" t="s">
        <v>90</v>
      </c>
      <c r="C377" s="89" t="s">
        <v>771</v>
      </c>
      <c r="D377" s="89" t="s">
        <v>772</v>
      </c>
    </row>
    <row r="378" spans="1:4" x14ac:dyDescent="0.25">
      <c r="A378" s="88" t="s">
        <v>89</v>
      </c>
      <c r="B378" s="88" t="s">
        <v>90</v>
      </c>
      <c r="C378" s="89" t="s">
        <v>767</v>
      </c>
      <c r="D378" s="89" t="s">
        <v>768</v>
      </c>
    </row>
    <row r="379" spans="1:4" x14ac:dyDescent="0.25">
      <c r="A379" s="88" t="s">
        <v>89</v>
      </c>
      <c r="B379" s="88" t="s">
        <v>90</v>
      </c>
      <c r="C379" s="89" t="s">
        <v>764</v>
      </c>
      <c r="D379" s="89" t="s">
        <v>765</v>
      </c>
    </row>
    <row r="380" spans="1:4" x14ac:dyDescent="0.25">
      <c r="A380" s="88" t="s">
        <v>89</v>
      </c>
      <c r="B380" s="88" t="s">
        <v>90</v>
      </c>
      <c r="C380" s="89" t="s">
        <v>773</v>
      </c>
      <c r="D380" s="89" t="s">
        <v>1184</v>
      </c>
    </row>
    <row r="381" spans="1:4" x14ac:dyDescent="0.25">
      <c r="A381" s="88" t="s">
        <v>89</v>
      </c>
      <c r="B381" s="88" t="s">
        <v>90</v>
      </c>
      <c r="C381" s="89" t="s">
        <v>770</v>
      </c>
      <c r="D381" s="89" t="s">
        <v>1272</v>
      </c>
    </row>
    <row r="382" spans="1:4" x14ac:dyDescent="0.25">
      <c r="A382" s="88" t="s">
        <v>89</v>
      </c>
      <c r="B382" s="88" t="s">
        <v>90</v>
      </c>
      <c r="C382" s="89" t="s">
        <v>766</v>
      </c>
      <c r="D382" s="89" t="s">
        <v>530</v>
      </c>
    </row>
    <row r="383" spans="1:4" x14ac:dyDescent="0.25">
      <c r="A383" s="88" t="s">
        <v>92</v>
      </c>
      <c r="B383" s="88" t="s">
        <v>90</v>
      </c>
      <c r="C383" s="89" t="s">
        <v>774</v>
      </c>
      <c r="D383" s="89" t="s">
        <v>775</v>
      </c>
    </row>
    <row r="384" spans="1:4" x14ac:dyDescent="0.25">
      <c r="A384" s="88" t="s">
        <v>92</v>
      </c>
      <c r="B384" s="88" t="s">
        <v>90</v>
      </c>
      <c r="C384" s="89" t="s">
        <v>776</v>
      </c>
      <c r="D384" s="89" t="s">
        <v>346</v>
      </c>
    </row>
    <row r="385" spans="1:4" x14ac:dyDescent="0.25">
      <c r="A385" s="88" t="s">
        <v>92</v>
      </c>
      <c r="B385" s="88" t="s">
        <v>90</v>
      </c>
      <c r="C385" s="89" t="s">
        <v>779</v>
      </c>
      <c r="D385" s="89" t="s">
        <v>780</v>
      </c>
    </row>
    <row r="386" spans="1:4" x14ac:dyDescent="0.25">
      <c r="A386" s="88" t="s">
        <v>92</v>
      </c>
      <c r="B386" s="88" t="s">
        <v>90</v>
      </c>
      <c r="C386" s="89" t="s">
        <v>777</v>
      </c>
      <c r="D386" s="89" t="s">
        <v>778</v>
      </c>
    </row>
    <row r="387" spans="1:4" x14ac:dyDescent="0.25">
      <c r="A387" s="88" t="s">
        <v>93</v>
      </c>
      <c r="B387" s="88" t="s">
        <v>90</v>
      </c>
      <c r="C387" s="89" t="s">
        <v>781</v>
      </c>
      <c r="D387" s="89" t="s">
        <v>782</v>
      </c>
    </row>
    <row r="388" spans="1:4" x14ac:dyDescent="0.25">
      <c r="A388" s="88" t="s">
        <v>93</v>
      </c>
      <c r="B388" s="88" t="s">
        <v>90</v>
      </c>
      <c r="C388" s="89" t="s">
        <v>783</v>
      </c>
      <c r="D388" s="89" t="s">
        <v>1185</v>
      </c>
    </row>
    <row r="389" spans="1:4" x14ac:dyDescent="0.25">
      <c r="A389" s="88" t="s">
        <v>93</v>
      </c>
      <c r="B389" s="88" t="s">
        <v>90</v>
      </c>
      <c r="C389" s="89" t="s">
        <v>785</v>
      </c>
      <c r="D389" s="89" t="s">
        <v>1186</v>
      </c>
    </row>
    <row r="390" spans="1:4" x14ac:dyDescent="0.25">
      <c r="A390" s="88" t="s">
        <v>93</v>
      </c>
      <c r="B390" s="88" t="s">
        <v>90</v>
      </c>
      <c r="C390" s="89" t="s">
        <v>784</v>
      </c>
      <c r="D390" s="89" t="s">
        <v>1187</v>
      </c>
    </row>
    <row r="391" spans="1:4" x14ac:dyDescent="0.25">
      <c r="A391" s="88" t="s">
        <v>94</v>
      </c>
      <c r="B391" s="88" t="s">
        <v>90</v>
      </c>
      <c r="C391" s="89" t="s">
        <v>786</v>
      </c>
      <c r="D391" s="89" t="s">
        <v>787</v>
      </c>
    </row>
    <row r="392" spans="1:4" x14ac:dyDescent="0.25">
      <c r="A392" s="88" t="s">
        <v>94</v>
      </c>
      <c r="B392" s="88" t="s">
        <v>90</v>
      </c>
      <c r="C392" s="89" t="s">
        <v>788</v>
      </c>
      <c r="D392" s="89" t="s">
        <v>789</v>
      </c>
    </row>
    <row r="393" spans="1:4" x14ac:dyDescent="0.25">
      <c r="A393" s="88" t="s">
        <v>94</v>
      </c>
      <c r="B393" s="88" t="s">
        <v>90</v>
      </c>
      <c r="C393" s="89" t="s">
        <v>790</v>
      </c>
      <c r="D393" s="89" t="s">
        <v>791</v>
      </c>
    </row>
    <row r="394" spans="1:4" x14ac:dyDescent="0.25">
      <c r="A394" s="89" t="s">
        <v>95</v>
      </c>
      <c r="B394" s="89" t="s">
        <v>90</v>
      </c>
      <c r="C394" s="89" t="s">
        <v>796</v>
      </c>
      <c r="D394" s="89" t="s">
        <v>1188</v>
      </c>
    </row>
    <row r="395" spans="1:4" x14ac:dyDescent="0.25">
      <c r="A395" s="89" t="s">
        <v>95</v>
      </c>
      <c r="B395" s="89" t="s">
        <v>90</v>
      </c>
      <c r="C395" s="89" t="s">
        <v>798</v>
      </c>
      <c r="D395" s="89" t="s">
        <v>799</v>
      </c>
    </row>
    <row r="396" spans="1:4" x14ac:dyDescent="0.25">
      <c r="A396" s="89" t="s">
        <v>95</v>
      </c>
      <c r="B396" s="89" t="s">
        <v>90</v>
      </c>
      <c r="C396" s="89" t="s">
        <v>801</v>
      </c>
      <c r="D396" s="89" t="s">
        <v>1082</v>
      </c>
    </row>
    <row r="397" spans="1:4" x14ac:dyDescent="0.25">
      <c r="A397" s="89" t="s">
        <v>95</v>
      </c>
      <c r="B397" s="89" t="s">
        <v>90</v>
      </c>
      <c r="C397" s="89" t="s">
        <v>800</v>
      </c>
      <c r="D397" s="89" t="s">
        <v>1189</v>
      </c>
    </row>
    <row r="398" spans="1:4" x14ac:dyDescent="0.25">
      <c r="A398" s="89" t="s">
        <v>95</v>
      </c>
      <c r="B398" s="89" t="s">
        <v>90</v>
      </c>
      <c r="C398" s="89" t="s">
        <v>797</v>
      </c>
      <c r="D398" s="89" t="s">
        <v>1190</v>
      </c>
    </row>
    <row r="399" spans="1:4" x14ac:dyDescent="0.25">
      <c r="A399" s="89" t="s">
        <v>97</v>
      </c>
      <c r="B399" s="89" t="s">
        <v>90</v>
      </c>
      <c r="C399" s="89" t="s">
        <v>795</v>
      </c>
      <c r="D399" s="89" t="s">
        <v>1191</v>
      </c>
    </row>
    <row r="400" spans="1:4" x14ac:dyDescent="0.25">
      <c r="A400" s="89" t="s">
        <v>97</v>
      </c>
      <c r="B400" s="89" t="s">
        <v>90</v>
      </c>
      <c r="C400" s="89" t="s">
        <v>792</v>
      </c>
      <c r="D400" s="89" t="s">
        <v>1192</v>
      </c>
    </row>
    <row r="401" spans="1:4" x14ac:dyDescent="0.25">
      <c r="A401" s="89" t="s">
        <v>97</v>
      </c>
      <c r="B401" s="89" t="s">
        <v>90</v>
      </c>
      <c r="C401" s="89" t="s">
        <v>794</v>
      </c>
      <c r="D401" s="89" t="s">
        <v>1193</v>
      </c>
    </row>
    <row r="402" spans="1:4" x14ac:dyDescent="0.25">
      <c r="A402" s="89" t="s">
        <v>97</v>
      </c>
      <c r="B402" s="89" t="s">
        <v>90</v>
      </c>
      <c r="C402" s="89" t="s">
        <v>793</v>
      </c>
      <c r="D402" s="89" t="s">
        <v>317</v>
      </c>
    </row>
    <row r="403" spans="1:4" x14ac:dyDescent="0.25">
      <c r="A403" s="88" t="s">
        <v>98</v>
      </c>
      <c r="B403" s="88" t="s">
        <v>90</v>
      </c>
      <c r="C403" s="89" t="s">
        <v>802</v>
      </c>
      <c r="D403" s="89" t="s">
        <v>1222</v>
      </c>
    </row>
    <row r="404" spans="1:4" x14ac:dyDescent="0.25">
      <c r="A404" s="88" t="s">
        <v>98</v>
      </c>
      <c r="B404" s="88" t="s">
        <v>90</v>
      </c>
      <c r="C404" s="89" t="s">
        <v>809</v>
      </c>
      <c r="D404" s="89" t="s">
        <v>1223</v>
      </c>
    </row>
    <row r="405" spans="1:4" x14ac:dyDescent="0.25">
      <c r="A405" s="88" t="s">
        <v>98</v>
      </c>
      <c r="B405" s="88" t="s">
        <v>90</v>
      </c>
      <c r="C405" s="89" t="s">
        <v>807</v>
      </c>
      <c r="D405" s="89" t="s">
        <v>808</v>
      </c>
    </row>
    <row r="406" spans="1:4" x14ac:dyDescent="0.25">
      <c r="A406" s="88" t="s">
        <v>98</v>
      </c>
      <c r="B406" s="88" t="s">
        <v>90</v>
      </c>
      <c r="C406" s="89" t="s">
        <v>805</v>
      </c>
      <c r="D406" s="89" t="s">
        <v>1224</v>
      </c>
    </row>
    <row r="407" spans="1:4" x14ac:dyDescent="0.25">
      <c r="A407" s="88" t="s">
        <v>98</v>
      </c>
      <c r="B407" s="88" t="s">
        <v>90</v>
      </c>
      <c r="C407" s="89" t="s">
        <v>806</v>
      </c>
      <c r="D407" s="89" t="s">
        <v>1225</v>
      </c>
    </row>
    <row r="408" spans="1:4" x14ac:dyDescent="0.25">
      <c r="A408" s="88" t="s">
        <v>98</v>
      </c>
      <c r="B408" s="88" t="s">
        <v>90</v>
      </c>
      <c r="C408" s="89" t="s">
        <v>803</v>
      </c>
      <c r="D408" s="89" t="s">
        <v>804</v>
      </c>
    </row>
    <row r="409" spans="1:4" x14ac:dyDescent="0.25">
      <c r="A409" s="88" t="s">
        <v>99</v>
      </c>
      <c r="B409" s="88" t="s">
        <v>90</v>
      </c>
      <c r="C409" s="89" t="s">
        <v>814</v>
      </c>
      <c r="D409" s="89" t="s">
        <v>319</v>
      </c>
    </row>
    <row r="410" spans="1:4" x14ac:dyDescent="0.25">
      <c r="A410" s="88" t="s">
        <v>99</v>
      </c>
      <c r="B410" s="88" t="s">
        <v>90</v>
      </c>
      <c r="C410" s="89" t="s">
        <v>815</v>
      </c>
      <c r="D410" s="89" t="s">
        <v>1194</v>
      </c>
    </row>
    <row r="411" spans="1:4" x14ac:dyDescent="0.25">
      <c r="A411" s="88" t="s">
        <v>99</v>
      </c>
      <c r="B411" s="88" t="s">
        <v>90</v>
      </c>
      <c r="C411" s="89" t="s">
        <v>810</v>
      </c>
      <c r="D411" s="89" t="s">
        <v>811</v>
      </c>
    </row>
    <row r="412" spans="1:4" x14ac:dyDescent="0.25">
      <c r="A412" s="88" t="s">
        <v>99</v>
      </c>
      <c r="B412" s="88" t="s">
        <v>90</v>
      </c>
      <c r="C412" s="89" t="s">
        <v>817</v>
      </c>
      <c r="D412" s="89" t="s">
        <v>818</v>
      </c>
    </row>
    <row r="413" spans="1:4" x14ac:dyDescent="0.25">
      <c r="A413" s="88" t="s">
        <v>99</v>
      </c>
      <c r="B413" s="88" t="s">
        <v>90</v>
      </c>
      <c r="C413" s="89" t="s">
        <v>812</v>
      </c>
      <c r="D413" s="89" t="s">
        <v>813</v>
      </c>
    </row>
    <row r="414" spans="1:4" x14ac:dyDescent="0.25">
      <c r="A414" s="88" t="s">
        <v>99</v>
      </c>
      <c r="B414" s="88" t="s">
        <v>90</v>
      </c>
      <c r="C414" s="89" t="s">
        <v>816</v>
      </c>
      <c r="D414" s="89" t="s">
        <v>530</v>
      </c>
    </row>
    <row r="415" spans="1:4" x14ac:dyDescent="0.25">
      <c r="A415" s="88" t="s">
        <v>100</v>
      </c>
      <c r="B415" s="88" t="s">
        <v>90</v>
      </c>
      <c r="C415" s="89" t="s">
        <v>820</v>
      </c>
      <c r="D415" s="89" t="s">
        <v>1082</v>
      </c>
    </row>
    <row r="416" spans="1:4" x14ac:dyDescent="0.25">
      <c r="A416" s="88" t="s">
        <v>100</v>
      </c>
      <c r="B416" s="88" t="s">
        <v>90</v>
      </c>
      <c r="C416" s="89" t="s">
        <v>819</v>
      </c>
      <c r="D416" s="89" t="s">
        <v>1226</v>
      </c>
    </row>
    <row r="417" spans="1:4" x14ac:dyDescent="0.25">
      <c r="A417" s="88" t="s">
        <v>100</v>
      </c>
      <c r="B417" s="88" t="s">
        <v>90</v>
      </c>
      <c r="C417" s="89" t="s">
        <v>821</v>
      </c>
      <c r="D417" s="89" t="s">
        <v>1227</v>
      </c>
    </row>
    <row r="418" spans="1:4" x14ac:dyDescent="0.25">
      <c r="A418" s="88" t="s">
        <v>101</v>
      </c>
      <c r="B418" s="88" t="s">
        <v>90</v>
      </c>
      <c r="C418" s="89" t="s">
        <v>822</v>
      </c>
      <c r="D418" s="89" t="s">
        <v>1195</v>
      </c>
    </row>
    <row r="419" spans="1:4" x14ac:dyDescent="0.25">
      <c r="A419" s="88" t="s">
        <v>101</v>
      </c>
      <c r="B419" s="88" t="s">
        <v>90</v>
      </c>
      <c r="C419" s="89" t="s">
        <v>825</v>
      </c>
      <c r="D419" s="89" t="s">
        <v>1196</v>
      </c>
    </row>
    <row r="420" spans="1:4" x14ac:dyDescent="0.25">
      <c r="A420" s="88" t="s">
        <v>101</v>
      </c>
      <c r="B420" s="88" t="s">
        <v>90</v>
      </c>
      <c r="C420" s="89" t="s">
        <v>823</v>
      </c>
      <c r="D420" s="89" t="s">
        <v>1197</v>
      </c>
    </row>
    <row r="421" spans="1:4" x14ac:dyDescent="0.25">
      <c r="A421" s="88" t="s">
        <v>101</v>
      </c>
      <c r="B421" s="88" t="s">
        <v>90</v>
      </c>
      <c r="C421" s="89" t="s">
        <v>824</v>
      </c>
      <c r="D421" s="89" t="s">
        <v>1198</v>
      </c>
    </row>
    <row r="422" spans="1:4" x14ac:dyDescent="0.25">
      <c r="A422" s="88" t="s">
        <v>103</v>
      </c>
      <c r="B422" s="88" t="s">
        <v>90</v>
      </c>
      <c r="C422" s="89" t="s">
        <v>828</v>
      </c>
      <c r="D422" s="89" t="s">
        <v>829</v>
      </c>
    </row>
    <row r="423" spans="1:4" x14ac:dyDescent="0.25">
      <c r="A423" s="88" t="s">
        <v>103</v>
      </c>
      <c r="B423" s="88" t="s">
        <v>90</v>
      </c>
      <c r="C423" s="89" t="s">
        <v>830</v>
      </c>
      <c r="D423" s="89" t="s">
        <v>1199</v>
      </c>
    </row>
    <row r="424" spans="1:4" x14ac:dyDescent="0.25">
      <c r="A424" s="88" t="s">
        <v>103</v>
      </c>
      <c r="B424" s="88" t="s">
        <v>90</v>
      </c>
      <c r="C424" s="89" t="s">
        <v>1144</v>
      </c>
      <c r="D424" s="89" t="s">
        <v>831</v>
      </c>
    </row>
    <row r="425" spans="1:4" x14ac:dyDescent="0.25">
      <c r="A425" s="88" t="s">
        <v>103</v>
      </c>
      <c r="B425" s="88" t="s">
        <v>90</v>
      </c>
      <c r="C425" s="89" t="s">
        <v>826</v>
      </c>
      <c r="D425" s="89" t="s">
        <v>827</v>
      </c>
    </row>
    <row r="426" spans="1:4" x14ac:dyDescent="0.25">
      <c r="A426" s="42" t="s">
        <v>104</v>
      </c>
      <c r="B426" s="42" t="s">
        <v>90</v>
      </c>
      <c r="C426" s="40" t="s">
        <v>749</v>
      </c>
      <c r="D426" s="40" t="s">
        <v>750</v>
      </c>
    </row>
    <row r="427" spans="1:4" x14ac:dyDescent="0.25">
      <c r="A427" s="42" t="s">
        <v>104</v>
      </c>
      <c r="B427" s="42" t="s">
        <v>90</v>
      </c>
      <c r="C427" s="40" t="s">
        <v>751</v>
      </c>
      <c r="D427" s="40" t="s">
        <v>752</v>
      </c>
    </row>
    <row r="428" spans="1:4" x14ac:dyDescent="0.25">
      <c r="A428" s="40" t="s">
        <v>104</v>
      </c>
      <c r="B428" s="40" t="s">
        <v>90</v>
      </c>
      <c r="C428" s="40" t="s">
        <v>754</v>
      </c>
      <c r="D428" s="40" t="s">
        <v>755</v>
      </c>
    </row>
    <row r="429" spans="1:4" x14ac:dyDescent="0.25">
      <c r="A429" s="40" t="s">
        <v>104</v>
      </c>
      <c r="B429" s="40" t="s">
        <v>90</v>
      </c>
      <c r="C429" s="40" t="s">
        <v>756</v>
      </c>
      <c r="D429" s="40" t="s">
        <v>757</v>
      </c>
    </row>
    <row r="430" spans="1:4" x14ac:dyDescent="0.25">
      <c r="A430" s="40" t="s">
        <v>104</v>
      </c>
      <c r="B430" s="40" t="s">
        <v>90</v>
      </c>
      <c r="C430" s="40" t="s">
        <v>753</v>
      </c>
      <c r="D430" s="40" t="s">
        <v>1228</v>
      </c>
    </row>
    <row r="431" spans="1:4" x14ac:dyDescent="0.25">
      <c r="A431" s="40" t="s">
        <v>106</v>
      </c>
      <c r="B431" s="40" t="s">
        <v>90</v>
      </c>
      <c r="C431" s="40" t="s">
        <v>762</v>
      </c>
      <c r="D431" s="40" t="s">
        <v>759</v>
      </c>
    </row>
    <row r="432" spans="1:4" x14ac:dyDescent="0.25">
      <c r="A432" s="40" t="s">
        <v>106</v>
      </c>
      <c r="B432" s="40" t="s">
        <v>90</v>
      </c>
      <c r="C432" s="40" t="s">
        <v>760</v>
      </c>
      <c r="D432" s="40" t="s">
        <v>761</v>
      </c>
    </row>
    <row r="433" spans="1:4" x14ac:dyDescent="0.25">
      <c r="A433" s="42" t="s">
        <v>106</v>
      </c>
      <c r="B433" s="42" t="s">
        <v>90</v>
      </c>
      <c r="C433" s="40" t="s">
        <v>758</v>
      </c>
      <c r="D433" s="40" t="s">
        <v>1139</v>
      </c>
    </row>
    <row r="434" spans="1:4" x14ac:dyDescent="0.25">
      <c r="A434" s="42" t="s">
        <v>1052</v>
      </c>
      <c r="B434" s="42" t="s">
        <v>90</v>
      </c>
      <c r="C434" s="40" t="s">
        <v>742</v>
      </c>
      <c r="D434" s="40" t="s">
        <v>743</v>
      </c>
    </row>
    <row r="435" spans="1:4" x14ac:dyDescent="0.25">
      <c r="A435" s="42" t="s">
        <v>1052</v>
      </c>
      <c r="B435" s="42" t="s">
        <v>90</v>
      </c>
      <c r="C435" s="40" t="s">
        <v>746</v>
      </c>
      <c r="D435" s="40" t="s">
        <v>1229</v>
      </c>
    </row>
    <row r="436" spans="1:4" x14ac:dyDescent="0.25">
      <c r="A436" s="42" t="s">
        <v>1052</v>
      </c>
      <c r="B436" s="42" t="s">
        <v>90</v>
      </c>
      <c r="C436" s="40" t="s">
        <v>747</v>
      </c>
      <c r="D436" s="40" t="s">
        <v>748</v>
      </c>
    </row>
    <row r="437" spans="1:4" x14ac:dyDescent="0.25">
      <c r="A437" s="42" t="s">
        <v>1052</v>
      </c>
      <c r="B437" s="42" t="s">
        <v>90</v>
      </c>
      <c r="C437" s="40" t="s">
        <v>744</v>
      </c>
      <c r="D437" s="41" t="s">
        <v>745</v>
      </c>
    </row>
    <row r="438" spans="1:4" x14ac:dyDescent="0.25">
      <c r="A438" s="90" t="s">
        <v>1230</v>
      </c>
      <c r="B438" s="91" t="s">
        <v>108</v>
      </c>
      <c r="C438" s="44" t="s">
        <v>834</v>
      </c>
      <c r="D438" s="45" t="s">
        <v>1140</v>
      </c>
    </row>
    <row r="439" spans="1:4" x14ac:dyDescent="0.25">
      <c r="A439" s="101" t="s">
        <v>1230</v>
      </c>
      <c r="B439" s="95" t="s">
        <v>108</v>
      </c>
      <c r="C439" s="105" t="s">
        <v>836</v>
      </c>
      <c r="D439" s="108" t="s">
        <v>1273</v>
      </c>
    </row>
    <row r="440" spans="1:4" x14ac:dyDescent="0.25">
      <c r="A440" s="92" t="s">
        <v>1230</v>
      </c>
      <c r="B440" s="91" t="s">
        <v>108</v>
      </c>
      <c r="C440" s="45" t="s">
        <v>833</v>
      </c>
      <c r="D440" s="45" t="s">
        <v>1053</v>
      </c>
    </row>
    <row r="441" spans="1:4" x14ac:dyDescent="0.25">
      <c r="A441" s="92" t="s">
        <v>1230</v>
      </c>
      <c r="B441" s="91" t="s">
        <v>108</v>
      </c>
      <c r="C441" s="44" t="s">
        <v>832</v>
      </c>
      <c r="D441" s="44" t="s">
        <v>1054</v>
      </c>
    </row>
    <row r="442" spans="1:4" x14ac:dyDescent="0.25">
      <c r="A442" s="92" t="s">
        <v>122</v>
      </c>
      <c r="B442" s="91" t="s">
        <v>108</v>
      </c>
      <c r="C442" s="43" t="s">
        <v>845</v>
      </c>
      <c r="D442" s="43" t="s">
        <v>1055</v>
      </c>
    </row>
    <row r="443" spans="1:4" x14ac:dyDescent="0.25">
      <c r="A443" s="92" t="s">
        <v>122</v>
      </c>
      <c r="B443" s="91" t="s">
        <v>108</v>
      </c>
      <c r="C443" s="44" t="s">
        <v>841</v>
      </c>
      <c r="D443" s="46" t="s">
        <v>1141</v>
      </c>
    </row>
    <row r="444" spans="1:4" x14ac:dyDescent="0.25">
      <c r="A444" s="92" t="s">
        <v>122</v>
      </c>
      <c r="B444" s="91" t="s">
        <v>108</v>
      </c>
      <c r="C444" s="44" t="s">
        <v>842</v>
      </c>
      <c r="D444" s="44" t="s">
        <v>843</v>
      </c>
    </row>
    <row r="445" spans="1:4" x14ac:dyDescent="0.25">
      <c r="A445" s="92" t="s">
        <v>122</v>
      </c>
      <c r="B445" s="91" t="s">
        <v>108</v>
      </c>
      <c r="C445" s="43" t="s">
        <v>844</v>
      </c>
      <c r="D445" s="43" t="s">
        <v>1056</v>
      </c>
    </row>
    <row r="446" spans="1:4" x14ac:dyDescent="0.25">
      <c r="A446" s="92" t="s">
        <v>122</v>
      </c>
      <c r="B446" s="91" t="s">
        <v>108</v>
      </c>
      <c r="C446" s="44" t="s">
        <v>839</v>
      </c>
      <c r="D446" s="46" t="s">
        <v>614</v>
      </c>
    </row>
    <row r="447" spans="1:4" x14ac:dyDescent="0.25">
      <c r="A447" s="92" t="s">
        <v>122</v>
      </c>
      <c r="B447" s="91" t="s">
        <v>108</v>
      </c>
      <c r="C447" s="44" t="s">
        <v>837</v>
      </c>
      <c r="D447" s="46" t="s">
        <v>838</v>
      </c>
    </row>
    <row r="448" spans="1:4" x14ac:dyDescent="0.25">
      <c r="A448" s="92" t="s">
        <v>122</v>
      </c>
      <c r="B448" s="91" t="s">
        <v>108</v>
      </c>
      <c r="C448" s="43" t="s">
        <v>840</v>
      </c>
      <c r="D448" s="43" t="s">
        <v>1057</v>
      </c>
    </row>
    <row r="449" spans="1:4" x14ac:dyDescent="0.25">
      <c r="A449" s="91" t="s">
        <v>107</v>
      </c>
      <c r="B449" s="91" t="s">
        <v>108</v>
      </c>
      <c r="C449" s="47" t="s">
        <v>848</v>
      </c>
      <c r="D449" s="47" t="s">
        <v>1058</v>
      </c>
    </row>
    <row r="450" spans="1:4" x14ac:dyDescent="0.25">
      <c r="A450" s="91" t="s">
        <v>107</v>
      </c>
      <c r="B450" s="91" t="s">
        <v>108</v>
      </c>
      <c r="C450" s="47" t="s">
        <v>846</v>
      </c>
      <c r="D450" s="47" t="s">
        <v>847</v>
      </c>
    </row>
    <row r="451" spans="1:4" x14ac:dyDescent="0.25">
      <c r="A451" s="91" t="s">
        <v>107</v>
      </c>
      <c r="B451" s="91" t="s">
        <v>108</v>
      </c>
      <c r="C451" s="47" t="s">
        <v>849</v>
      </c>
      <c r="D451" s="47" t="s">
        <v>1059</v>
      </c>
    </row>
    <row r="452" spans="1:4" x14ac:dyDescent="0.25">
      <c r="A452" s="91" t="s">
        <v>107</v>
      </c>
      <c r="B452" s="91" t="s">
        <v>108</v>
      </c>
      <c r="C452" s="47" t="s">
        <v>850</v>
      </c>
      <c r="D452" s="46" t="s">
        <v>1200</v>
      </c>
    </row>
    <row r="453" spans="1:4" x14ac:dyDescent="0.25">
      <c r="A453" s="91" t="s">
        <v>1231</v>
      </c>
      <c r="B453" s="91" t="s">
        <v>108</v>
      </c>
      <c r="C453" s="47" t="s">
        <v>851</v>
      </c>
      <c r="D453" s="47" t="s">
        <v>1060</v>
      </c>
    </row>
    <row r="454" spans="1:4" x14ac:dyDescent="0.25">
      <c r="A454" s="91" t="s">
        <v>1231</v>
      </c>
      <c r="B454" s="91" t="s">
        <v>108</v>
      </c>
      <c r="C454" s="47" t="s">
        <v>852</v>
      </c>
      <c r="D454" s="47" t="s">
        <v>1061</v>
      </c>
    </row>
    <row r="455" spans="1:4" x14ac:dyDescent="0.25">
      <c r="A455" s="91" t="s">
        <v>1231</v>
      </c>
      <c r="B455" s="91" t="s">
        <v>108</v>
      </c>
      <c r="C455" s="47" t="s">
        <v>853</v>
      </c>
      <c r="D455" s="47" t="s">
        <v>1201</v>
      </c>
    </row>
    <row r="456" spans="1:4" x14ac:dyDescent="0.25">
      <c r="A456" s="91" t="s">
        <v>109</v>
      </c>
      <c r="B456" s="91" t="s">
        <v>108</v>
      </c>
      <c r="C456" s="47" t="s">
        <v>887</v>
      </c>
      <c r="D456" s="47" t="s">
        <v>888</v>
      </c>
    </row>
    <row r="457" spans="1:4" x14ac:dyDescent="0.25">
      <c r="A457" s="91" t="s">
        <v>109</v>
      </c>
      <c r="B457" s="91" t="s">
        <v>108</v>
      </c>
      <c r="C457" s="47" t="s">
        <v>889</v>
      </c>
      <c r="D457" s="47" t="s">
        <v>890</v>
      </c>
    </row>
    <row r="458" spans="1:4" x14ac:dyDescent="0.25">
      <c r="A458" s="91" t="s">
        <v>109</v>
      </c>
      <c r="B458" s="91" t="s">
        <v>108</v>
      </c>
      <c r="C458" s="47" t="s">
        <v>892</v>
      </c>
      <c r="D458" s="47" t="s">
        <v>893</v>
      </c>
    </row>
    <row r="459" spans="1:4" x14ac:dyDescent="0.25">
      <c r="A459" s="91" t="s">
        <v>109</v>
      </c>
      <c r="B459" s="91" t="s">
        <v>108</v>
      </c>
      <c r="C459" s="47" t="s">
        <v>891</v>
      </c>
      <c r="D459" s="47" t="s">
        <v>1062</v>
      </c>
    </row>
    <row r="460" spans="1:4" x14ac:dyDescent="0.25">
      <c r="A460" s="91" t="s">
        <v>110</v>
      </c>
      <c r="B460" s="91" t="s">
        <v>108</v>
      </c>
      <c r="C460" s="47" t="s">
        <v>860</v>
      </c>
      <c r="D460" s="47" t="s">
        <v>861</v>
      </c>
    </row>
    <row r="461" spans="1:4" x14ac:dyDescent="0.25">
      <c r="A461" s="91" t="s">
        <v>110</v>
      </c>
      <c r="B461" s="91" t="s">
        <v>108</v>
      </c>
      <c r="C461" s="47" t="s">
        <v>854</v>
      </c>
      <c r="D461" s="47" t="s">
        <v>855</v>
      </c>
    </row>
    <row r="462" spans="1:4" x14ac:dyDescent="0.25">
      <c r="A462" s="91" t="s">
        <v>110</v>
      </c>
      <c r="B462" s="91" t="s">
        <v>108</v>
      </c>
      <c r="C462" s="47" t="s">
        <v>858</v>
      </c>
      <c r="D462" s="47" t="s">
        <v>859</v>
      </c>
    </row>
    <row r="463" spans="1:4" x14ac:dyDescent="0.25">
      <c r="A463" s="91" t="s">
        <v>110</v>
      </c>
      <c r="B463" s="91" t="s">
        <v>108</v>
      </c>
      <c r="C463" s="47" t="s">
        <v>856</v>
      </c>
      <c r="D463" s="47" t="s">
        <v>857</v>
      </c>
    </row>
    <row r="464" spans="1:4" x14ac:dyDescent="0.25">
      <c r="A464" s="91" t="s">
        <v>110</v>
      </c>
      <c r="B464" s="91" t="s">
        <v>108</v>
      </c>
      <c r="C464" s="47" t="s">
        <v>862</v>
      </c>
      <c r="D464" s="47" t="s">
        <v>863</v>
      </c>
    </row>
    <row r="465" spans="1:4" x14ac:dyDescent="0.25">
      <c r="A465" s="91" t="s">
        <v>112</v>
      </c>
      <c r="B465" s="91" t="s">
        <v>108</v>
      </c>
      <c r="C465" s="47" t="s">
        <v>865</v>
      </c>
      <c r="D465" s="46" t="s">
        <v>866</v>
      </c>
    </row>
    <row r="466" spans="1:4" x14ac:dyDescent="0.25">
      <c r="A466" s="91" t="s">
        <v>112</v>
      </c>
      <c r="B466" s="91" t="s">
        <v>108</v>
      </c>
      <c r="C466" s="47" t="s">
        <v>864</v>
      </c>
      <c r="D466" s="47" t="s">
        <v>1174</v>
      </c>
    </row>
    <row r="467" spans="1:4" x14ac:dyDescent="0.25">
      <c r="A467" s="91" t="s">
        <v>112</v>
      </c>
      <c r="B467" s="91" t="s">
        <v>108</v>
      </c>
      <c r="C467" s="47" t="s">
        <v>867</v>
      </c>
      <c r="D467" s="47" t="s">
        <v>868</v>
      </c>
    </row>
    <row r="468" spans="1:4" x14ac:dyDescent="0.25">
      <c r="A468" s="91" t="s">
        <v>112</v>
      </c>
      <c r="B468" s="91" t="s">
        <v>108</v>
      </c>
      <c r="C468" s="47" t="s">
        <v>869</v>
      </c>
      <c r="D468" s="47" t="s">
        <v>1175</v>
      </c>
    </row>
    <row r="469" spans="1:4" x14ac:dyDescent="0.25">
      <c r="A469" s="91" t="s">
        <v>881</v>
      </c>
      <c r="B469" s="91" t="s">
        <v>108</v>
      </c>
      <c r="C469" s="47" t="s">
        <v>882</v>
      </c>
      <c r="D469" s="47" t="s">
        <v>883</v>
      </c>
    </row>
    <row r="470" spans="1:4" x14ac:dyDescent="0.25">
      <c r="A470" s="91" t="s">
        <v>881</v>
      </c>
      <c r="B470" s="91" t="s">
        <v>108</v>
      </c>
      <c r="C470" s="47" t="s">
        <v>884</v>
      </c>
      <c r="D470" s="47" t="s">
        <v>1063</v>
      </c>
    </row>
    <row r="471" spans="1:4" x14ac:dyDescent="0.25">
      <c r="A471" s="91" t="s">
        <v>881</v>
      </c>
      <c r="B471" s="91" t="s">
        <v>108</v>
      </c>
      <c r="C471" s="47" t="s">
        <v>885</v>
      </c>
      <c r="D471" s="47" t="s">
        <v>886</v>
      </c>
    </row>
    <row r="472" spans="1:4" x14ac:dyDescent="0.25">
      <c r="A472" s="91" t="s">
        <v>114</v>
      </c>
      <c r="B472" s="91" t="s">
        <v>108</v>
      </c>
      <c r="C472" s="47" t="s">
        <v>871</v>
      </c>
      <c r="D472" s="47" t="s">
        <v>872</v>
      </c>
    </row>
    <row r="473" spans="1:4" x14ac:dyDescent="0.25">
      <c r="A473" s="91" t="s">
        <v>114</v>
      </c>
      <c r="B473" s="91" t="s">
        <v>108</v>
      </c>
      <c r="C473" s="47" t="s">
        <v>870</v>
      </c>
      <c r="D473" s="47" t="s">
        <v>1064</v>
      </c>
    </row>
    <row r="474" spans="1:4" x14ac:dyDescent="0.25">
      <c r="A474" s="91" t="s">
        <v>115</v>
      </c>
      <c r="B474" s="91" t="s">
        <v>108</v>
      </c>
      <c r="C474" s="47" t="s">
        <v>878</v>
      </c>
      <c r="D474" s="47" t="s">
        <v>879</v>
      </c>
    </row>
    <row r="475" spans="1:4" x14ac:dyDescent="0.25">
      <c r="A475" s="91" t="s">
        <v>115</v>
      </c>
      <c r="B475" s="91" t="s">
        <v>108</v>
      </c>
      <c r="C475" s="47" t="s">
        <v>876</v>
      </c>
      <c r="D475" s="48" t="s">
        <v>877</v>
      </c>
    </row>
    <row r="476" spans="1:4" x14ac:dyDescent="0.25">
      <c r="A476" s="91" t="s">
        <v>115</v>
      </c>
      <c r="B476" s="91" t="s">
        <v>108</v>
      </c>
      <c r="C476" s="47" t="s">
        <v>880</v>
      </c>
      <c r="D476" s="48" t="s">
        <v>1097</v>
      </c>
    </row>
    <row r="477" spans="1:4" x14ac:dyDescent="0.25">
      <c r="A477" s="91" t="s">
        <v>115</v>
      </c>
      <c r="B477" s="91" t="s">
        <v>108</v>
      </c>
      <c r="C477" s="47" t="s">
        <v>875</v>
      </c>
      <c r="D477" s="47" t="s">
        <v>658</v>
      </c>
    </row>
    <row r="478" spans="1:4" x14ac:dyDescent="0.25">
      <c r="A478" s="91" t="s">
        <v>115</v>
      </c>
      <c r="B478" s="91" t="s">
        <v>108</v>
      </c>
      <c r="C478" s="47" t="s">
        <v>873</v>
      </c>
      <c r="D478" s="47" t="s">
        <v>874</v>
      </c>
    </row>
    <row r="479" spans="1:4" x14ac:dyDescent="0.25">
      <c r="A479" s="92" t="s">
        <v>119</v>
      </c>
      <c r="B479" s="91" t="s">
        <v>108</v>
      </c>
      <c r="C479" s="93" t="s">
        <v>903</v>
      </c>
      <c r="D479" s="45" t="s">
        <v>1098</v>
      </c>
    </row>
    <row r="480" spans="1:4" x14ac:dyDescent="0.25">
      <c r="A480" s="92" t="s">
        <v>119</v>
      </c>
      <c r="B480" s="91" t="s">
        <v>108</v>
      </c>
      <c r="C480" s="93" t="s">
        <v>906</v>
      </c>
      <c r="D480" s="45" t="s">
        <v>1202</v>
      </c>
    </row>
    <row r="481" spans="1:4" x14ac:dyDescent="0.25">
      <c r="A481" s="92" t="s">
        <v>119</v>
      </c>
      <c r="B481" s="91" t="s">
        <v>108</v>
      </c>
      <c r="C481" s="93" t="s">
        <v>905</v>
      </c>
      <c r="D481" s="45" t="s">
        <v>1142</v>
      </c>
    </row>
    <row r="482" spans="1:4" x14ac:dyDescent="0.25">
      <c r="A482" s="92" t="s">
        <v>119</v>
      </c>
      <c r="B482" s="91" t="s">
        <v>108</v>
      </c>
      <c r="C482" s="93" t="s">
        <v>904</v>
      </c>
      <c r="D482" s="45" t="s">
        <v>1099</v>
      </c>
    </row>
    <row r="483" spans="1:4" x14ac:dyDescent="0.25">
      <c r="A483" s="91" t="s">
        <v>116</v>
      </c>
      <c r="B483" s="91" t="s">
        <v>108</v>
      </c>
      <c r="C483" s="94" t="s">
        <v>896</v>
      </c>
      <c r="D483" s="49" t="s">
        <v>897</v>
      </c>
    </row>
    <row r="484" spans="1:4" x14ac:dyDescent="0.25">
      <c r="A484" s="91" t="s">
        <v>116</v>
      </c>
      <c r="B484" s="91" t="s">
        <v>108</v>
      </c>
      <c r="C484" s="94" t="s">
        <v>900</v>
      </c>
      <c r="D484" s="49" t="s">
        <v>895</v>
      </c>
    </row>
    <row r="485" spans="1:4" x14ac:dyDescent="0.25">
      <c r="A485" s="91" t="s">
        <v>116</v>
      </c>
      <c r="B485" s="91" t="s">
        <v>108</v>
      </c>
      <c r="C485" s="94" t="s">
        <v>902</v>
      </c>
      <c r="D485" s="49" t="s">
        <v>1065</v>
      </c>
    </row>
    <row r="486" spans="1:4" x14ac:dyDescent="0.25">
      <c r="A486" s="91" t="s">
        <v>116</v>
      </c>
      <c r="B486" s="91" t="s">
        <v>108</v>
      </c>
      <c r="C486" s="94" t="s">
        <v>894</v>
      </c>
      <c r="D486" s="49" t="s">
        <v>901</v>
      </c>
    </row>
    <row r="487" spans="1:4" x14ac:dyDescent="0.25">
      <c r="A487" s="91" t="s">
        <v>116</v>
      </c>
      <c r="B487" s="91" t="s">
        <v>108</v>
      </c>
      <c r="C487" s="94" t="s">
        <v>898</v>
      </c>
      <c r="D487" s="49" t="s">
        <v>899</v>
      </c>
    </row>
    <row r="488" spans="1:4" x14ac:dyDescent="0.25">
      <c r="A488" s="60" t="s">
        <v>141</v>
      </c>
      <c r="B488" s="96" t="s">
        <v>124</v>
      </c>
      <c r="C488" s="60" t="s">
        <v>261</v>
      </c>
      <c r="D488" s="60" t="s">
        <v>1003</v>
      </c>
    </row>
    <row r="489" spans="1:4" x14ac:dyDescent="0.25">
      <c r="A489" s="60" t="s">
        <v>141</v>
      </c>
      <c r="B489" s="96" t="s">
        <v>124</v>
      </c>
      <c r="C489" s="60" t="s">
        <v>263</v>
      </c>
      <c r="D489" s="60" t="s">
        <v>1004</v>
      </c>
    </row>
    <row r="490" spans="1:4" x14ac:dyDescent="0.25">
      <c r="A490" s="60" t="s">
        <v>141</v>
      </c>
      <c r="B490" s="96" t="s">
        <v>124</v>
      </c>
      <c r="C490" s="60" t="s">
        <v>260</v>
      </c>
      <c r="D490" s="60" t="s">
        <v>1005</v>
      </c>
    </row>
    <row r="491" spans="1:4" x14ac:dyDescent="0.25">
      <c r="A491" s="60" t="s">
        <v>141</v>
      </c>
      <c r="B491" s="96" t="s">
        <v>124</v>
      </c>
      <c r="C491" s="60" t="s">
        <v>262</v>
      </c>
      <c r="D491" s="60" t="s">
        <v>1006</v>
      </c>
    </row>
    <row r="492" spans="1:4" x14ac:dyDescent="0.25">
      <c r="A492" s="39" t="s">
        <v>77</v>
      </c>
      <c r="B492" s="96" t="s">
        <v>124</v>
      </c>
      <c r="C492" s="33" t="s">
        <v>677</v>
      </c>
      <c r="D492" s="33" t="s">
        <v>678</v>
      </c>
    </row>
    <row r="493" spans="1:4" x14ac:dyDescent="0.25">
      <c r="A493" s="102" t="s">
        <v>77</v>
      </c>
      <c r="B493" s="104" t="s">
        <v>124</v>
      </c>
      <c r="C493" s="106" t="s">
        <v>679</v>
      </c>
      <c r="D493" s="106" t="s">
        <v>680</v>
      </c>
    </row>
    <row r="494" spans="1:4" x14ac:dyDescent="0.25">
      <c r="A494" s="96" t="s">
        <v>123</v>
      </c>
      <c r="B494" s="96" t="s">
        <v>124</v>
      </c>
      <c r="C494" s="96" t="s">
        <v>922</v>
      </c>
      <c r="D494" s="50" t="s">
        <v>1066</v>
      </c>
    </row>
    <row r="495" spans="1:4" x14ac:dyDescent="0.25">
      <c r="A495" s="96" t="s">
        <v>123</v>
      </c>
      <c r="B495" s="96" t="s">
        <v>124</v>
      </c>
      <c r="C495" s="96" t="s">
        <v>927</v>
      </c>
      <c r="D495" s="50" t="s">
        <v>928</v>
      </c>
    </row>
    <row r="496" spans="1:4" x14ac:dyDescent="0.25">
      <c r="A496" s="96" t="s">
        <v>123</v>
      </c>
      <c r="B496" s="96" t="s">
        <v>124</v>
      </c>
      <c r="C496" s="96" t="s">
        <v>925</v>
      </c>
      <c r="D496" s="50" t="s">
        <v>1100</v>
      </c>
    </row>
    <row r="497" spans="1:4" x14ac:dyDescent="0.25">
      <c r="A497" s="96" t="s">
        <v>123</v>
      </c>
      <c r="B497" s="96" t="s">
        <v>124</v>
      </c>
      <c r="C497" s="96" t="s">
        <v>923</v>
      </c>
      <c r="D497" s="50" t="s">
        <v>924</v>
      </c>
    </row>
    <row r="498" spans="1:4" x14ac:dyDescent="0.25">
      <c r="A498" s="96" t="s">
        <v>123</v>
      </c>
      <c r="B498" s="96" t="s">
        <v>124</v>
      </c>
      <c r="C498" s="96" t="s">
        <v>926</v>
      </c>
      <c r="D498" s="50" t="s">
        <v>492</v>
      </c>
    </row>
    <row r="499" spans="1:4" x14ac:dyDescent="0.25">
      <c r="A499" s="96" t="s">
        <v>127</v>
      </c>
      <c r="B499" s="96" t="s">
        <v>124</v>
      </c>
      <c r="C499" s="96" t="s">
        <v>917</v>
      </c>
      <c r="D499" s="50" t="s">
        <v>1203</v>
      </c>
    </row>
    <row r="500" spans="1:4" x14ac:dyDescent="0.25">
      <c r="A500" s="96" t="s">
        <v>127</v>
      </c>
      <c r="B500" s="96" t="s">
        <v>124</v>
      </c>
      <c r="C500" s="96" t="s">
        <v>915</v>
      </c>
      <c r="D500" s="50" t="s">
        <v>1204</v>
      </c>
    </row>
    <row r="501" spans="1:4" x14ac:dyDescent="0.25">
      <c r="A501" s="96" t="s">
        <v>127</v>
      </c>
      <c r="B501" s="96" t="s">
        <v>124</v>
      </c>
      <c r="C501" s="96" t="s">
        <v>921</v>
      </c>
      <c r="D501" s="50" t="s">
        <v>1205</v>
      </c>
    </row>
    <row r="502" spans="1:4" x14ac:dyDescent="0.25">
      <c r="A502" s="96" t="s">
        <v>127</v>
      </c>
      <c r="B502" s="96" t="s">
        <v>124</v>
      </c>
      <c r="C502" s="96" t="s">
        <v>1143</v>
      </c>
      <c r="D502" s="50" t="s">
        <v>1206</v>
      </c>
    </row>
    <row r="503" spans="1:4" x14ac:dyDescent="0.25">
      <c r="A503" s="96" t="s">
        <v>127</v>
      </c>
      <c r="B503" s="96" t="s">
        <v>124</v>
      </c>
      <c r="C503" s="96" t="s">
        <v>916</v>
      </c>
      <c r="D503" s="50" t="s">
        <v>919</v>
      </c>
    </row>
    <row r="504" spans="1:4" x14ac:dyDescent="0.25">
      <c r="A504" s="96" t="s">
        <v>127</v>
      </c>
      <c r="B504" s="96" t="s">
        <v>124</v>
      </c>
      <c r="C504" s="96" t="s">
        <v>920</v>
      </c>
      <c r="D504" s="50" t="s">
        <v>799</v>
      </c>
    </row>
    <row r="505" spans="1:4" x14ac:dyDescent="0.25">
      <c r="A505" s="96" t="s">
        <v>127</v>
      </c>
      <c r="B505" s="96" t="s">
        <v>124</v>
      </c>
      <c r="C505" s="96" t="s">
        <v>918</v>
      </c>
      <c r="D505" s="50" t="s">
        <v>1067</v>
      </c>
    </row>
    <row r="506" spans="1:4" x14ac:dyDescent="0.25">
      <c r="A506" s="96" t="s">
        <v>945</v>
      </c>
      <c r="B506" s="96" t="s">
        <v>124</v>
      </c>
      <c r="C506" s="96" t="s">
        <v>950</v>
      </c>
      <c r="D506" s="50" t="s">
        <v>951</v>
      </c>
    </row>
    <row r="507" spans="1:4" x14ac:dyDescent="0.25">
      <c r="A507" s="96" t="s">
        <v>945</v>
      </c>
      <c r="B507" s="96" t="s">
        <v>124</v>
      </c>
      <c r="C507" s="96" t="s">
        <v>948</v>
      </c>
      <c r="D507" s="50" t="s">
        <v>949</v>
      </c>
    </row>
    <row r="508" spans="1:4" x14ac:dyDescent="0.25">
      <c r="A508" s="96" t="s">
        <v>945</v>
      </c>
      <c r="B508" s="96" t="s">
        <v>124</v>
      </c>
      <c r="C508" s="96" t="s">
        <v>946</v>
      </c>
      <c r="D508" s="50" t="s">
        <v>947</v>
      </c>
    </row>
    <row r="509" spans="1:4" x14ac:dyDescent="0.25">
      <c r="A509" s="96" t="s">
        <v>945</v>
      </c>
      <c r="B509" s="96" t="s">
        <v>124</v>
      </c>
      <c r="C509" s="96" t="s">
        <v>952</v>
      </c>
      <c r="D509" s="50" t="s">
        <v>953</v>
      </c>
    </row>
    <row r="510" spans="1:4" x14ac:dyDescent="0.25">
      <c r="A510" s="96" t="s">
        <v>945</v>
      </c>
      <c r="B510" s="96" t="s">
        <v>124</v>
      </c>
      <c r="C510" s="96" t="s">
        <v>955</v>
      </c>
      <c r="D510" s="50" t="s">
        <v>1068</v>
      </c>
    </row>
    <row r="511" spans="1:4" x14ac:dyDescent="0.25">
      <c r="A511" s="96" t="s">
        <v>945</v>
      </c>
      <c r="B511" s="96" t="s">
        <v>124</v>
      </c>
      <c r="C511" s="96" t="s">
        <v>954</v>
      </c>
      <c r="D511" s="50" t="s">
        <v>1069</v>
      </c>
    </row>
    <row r="512" spans="1:4" x14ac:dyDescent="0.25">
      <c r="A512" s="96" t="s">
        <v>129</v>
      </c>
      <c r="B512" s="96" t="s">
        <v>124</v>
      </c>
      <c r="C512" s="96" t="s">
        <v>956</v>
      </c>
      <c r="D512" s="50" t="s">
        <v>1070</v>
      </c>
    </row>
    <row r="513" spans="1:4" x14ac:dyDescent="0.25">
      <c r="A513" s="96" t="s">
        <v>129</v>
      </c>
      <c r="B513" s="96" t="s">
        <v>124</v>
      </c>
      <c r="C513" s="96" t="s">
        <v>961</v>
      </c>
      <c r="D513" s="50" t="s">
        <v>962</v>
      </c>
    </row>
    <row r="514" spans="1:4" x14ac:dyDescent="0.25">
      <c r="A514" s="96" t="s">
        <v>129</v>
      </c>
      <c r="B514" s="96" t="s">
        <v>124</v>
      </c>
      <c r="C514" s="96" t="s">
        <v>959</v>
      </c>
      <c r="D514" s="50" t="s">
        <v>960</v>
      </c>
    </row>
    <row r="515" spans="1:4" x14ac:dyDescent="0.25">
      <c r="A515" s="96" t="s">
        <v>129</v>
      </c>
      <c r="B515" s="96" t="s">
        <v>124</v>
      </c>
      <c r="C515" s="96" t="s">
        <v>957</v>
      </c>
      <c r="D515" s="50" t="s">
        <v>958</v>
      </c>
    </row>
    <row r="516" spans="1:4" x14ac:dyDescent="0.25">
      <c r="A516" s="96" t="s">
        <v>130</v>
      </c>
      <c r="B516" s="96" t="s">
        <v>124</v>
      </c>
      <c r="C516" s="96" t="s">
        <v>911</v>
      </c>
      <c r="D516" s="50" t="s">
        <v>780</v>
      </c>
    </row>
    <row r="517" spans="1:4" x14ac:dyDescent="0.25">
      <c r="A517" s="96" t="s">
        <v>130</v>
      </c>
      <c r="B517" s="96" t="s">
        <v>124</v>
      </c>
      <c r="C517" s="96" t="s">
        <v>913</v>
      </c>
      <c r="D517" s="50" t="s">
        <v>1101</v>
      </c>
    </row>
    <row r="518" spans="1:4" x14ac:dyDescent="0.25">
      <c r="A518" s="96" t="s">
        <v>130</v>
      </c>
      <c r="B518" s="96" t="s">
        <v>124</v>
      </c>
      <c r="C518" s="96" t="s">
        <v>910</v>
      </c>
      <c r="D518" s="50" t="s">
        <v>1232</v>
      </c>
    </row>
    <row r="519" spans="1:4" x14ac:dyDescent="0.25">
      <c r="A519" s="96" t="s">
        <v>130</v>
      </c>
      <c r="B519" s="96" t="s">
        <v>124</v>
      </c>
      <c r="C519" s="96" t="s">
        <v>912</v>
      </c>
      <c r="D519" s="50" t="s">
        <v>1233</v>
      </c>
    </row>
    <row r="520" spans="1:4" x14ac:dyDescent="0.25">
      <c r="A520" s="96" t="s">
        <v>130</v>
      </c>
      <c r="B520" s="96" t="s">
        <v>124</v>
      </c>
      <c r="C520" s="96" t="s">
        <v>914</v>
      </c>
      <c r="D520" s="50" t="s">
        <v>1234</v>
      </c>
    </row>
    <row r="521" spans="1:4" x14ac:dyDescent="0.25">
      <c r="A521" s="96" t="s">
        <v>126</v>
      </c>
      <c r="B521" s="96" t="s">
        <v>124</v>
      </c>
      <c r="C521" s="96" t="s">
        <v>909</v>
      </c>
      <c r="D521" s="50" t="s">
        <v>835</v>
      </c>
    </row>
    <row r="522" spans="1:4" x14ac:dyDescent="0.25">
      <c r="A522" s="96" t="s">
        <v>126</v>
      </c>
      <c r="B522" s="96" t="s">
        <v>124</v>
      </c>
      <c r="C522" s="96" t="s">
        <v>907</v>
      </c>
      <c r="D522" s="50" t="s">
        <v>908</v>
      </c>
    </row>
    <row r="523" spans="1:4" x14ac:dyDescent="0.25">
      <c r="A523" s="96" t="s">
        <v>136</v>
      </c>
      <c r="B523" s="96" t="s">
        <v>124</v>
      </c>
      <c r="C523" s="96" t="s">
        <v>972</v>
      </c>
      <c r="D523" s="50" t="s">
        <v>973</v>
      </c>
    </row>
    <row r="524" spans="1:4" x14ac:dyDescent="0.25">
      <c r="A524" s="96" t="s">
        <v>136</v>
      </c>
      <c r="B524" s="96" t="s">
        <v>124</v>
      </c>
      <c r="C524" s="96" t="s">
        <v>978</v>
      </c>
      <c r="D524" s="50" t="s">
        <v>979</v>
      </c>
    </row>
    <row r="525" spans="1:4" x14ac:dyDescent="0.25">
      <c r="A525" s="96" t="s">
        <v>136</v>
      </c>
      <c r="B525" s="96" t="s">
        <v>124</v>
      </c>
      <c r="C525" s="96" t="s">
        <v>983</v>
      </c>
      <c r="D525" s="50" t="s">
        <v>984</v>
      </c>
    </row>
    <row r="526" spans="1:4" x14ac:dyDescent="0.25">
      <c r="A526" s="96" t="s">
        <v>136</v>
      </c>
      <c r="B526" s="96" t="s">
        <v>124</v>
      </c>
      <c r="C526" s="96" t="s">
        <v>975</v>
      </c>
      <c r="D526" s="50" t="s">
        <v>1207</v>
      </c>
    </row>
    <row r="527" spans="1:4" x14ac:dyDescent="0.25">
      <c r="A527" s="96" t="s">
        <v>136</v>
      </c>
      <c r="B527" s="96" t="s">
        <v>124</v>
      </c>
      <c r="C527" s="96" t="s">
        <v>980</v>
      </c>
      <c r="D527" s="50" t="s">
        <v>981</v>
      </c>
    </row>
    <row r="528" spans="1:4" x14ac:dyDescent="0.25">
      <c r="A528" s="96" t="s">
        <v>136</v>
      </c>
      <c r="B528" s="96" t="s">
        <v>124</v>
      </c>
      <c r="C528" s="96" t="s">
        <v>974</v>
      </c>
      <c r="D528" s="50" t="s">
        <v>1274</v>
      </c>
    </row>
    <row r="529" spans="1:4" x14ac:dyDescent="0.25">
      <c r="A529" s="96" t="s">
        <v>136</v>
      </c>
      <c r="B529" s="96" t="s">
        <v>124</v>
      </c>
      <c r="C529" s="96" t="s">
        <v>982</v>
      </c>
      <c r="D529" s="50" t="s">
        <v>1208</v>
      </c>
    </row>
    <row r="530" spans="1:4" x14ac:dyDescent="0.25">
      <c r="A530" s="96" t="s">
        <v>136</v>
      </c>
      <c r="B530" s="96" t="s">
        <v>124</v>
      </c>
      <c r="C530" s="96" t="s">
        <v>976</v>
      </c>
      <c r="D530" s="50" t="s">
        <v>977</v>
      </c>
    </row>
    <row r="531" spans="1:4" x14ac:dyDescent="0.25">
      <c r="A531" s="96" t="s">
        <v>1235</v>
      </c>
      <c r="B531" s="96" t="s">
        <v>124</v>
      </c>
      <c r="C531" s="96" t="s">
        <v>968</v>
      </c>
      <c r="D531" s="50" t="s">
        <v>969</v>
      </c>
    </row>
    <row r="532" spans="1:4" x14ac:dyDescent="0.25">
      <c r="A532" s="96" t="s">
        <v>1235</v>
      </c>
      <c r="B532" s="96" t="s">
        <v>124</v>
      </c>
      <c r="C532" s="96" t="s">
        <v>971</v>
      </c>
      <c r="D532" s="50" t="s">
        <v>1236</v>
      </c>
    </row>
    <row r="533" spans="1:4" x14ac:dyDescent="0.25">
      <c r="A533" s="96" t="s">
        <v>1235</v>
      </c>
      <c r="B533" s="96" t="s">
        <v>124</v>
      </c>
      <c r="C533" s="96" t="s">
        <v>970</v>
      </c>
      <c r="D533" s="50" t="s">
        <v>1102</v>
      </c>
    </row>
    <row r="534" spans="1:4" x14ac:dyDescent="0.25">
      <c r="A534" s="96" t="s">
        <v>135</v>
      </c>
      <c r="B534" s="96" t="s">
        <v>124</v>
      </c>
      <c r="C534" s="96" t="s">
        <v>966</v>
      </c>
      <c r="D534" s="50" t="s">
        <v>967</v>
      </c>
    </row>
    <row r="535" spans="1:4" x14ac:dyDescent="0.25">
      <c r="A535" s="96" t="s">
        <v>135</v>
      </c>
      <c r="B535" s="96" t="s">
        <v>124</v>
      </c>
      <c r="C535" s="96" t="s">
        <v>963</v>
      </c>
      <c r="D535" s="50" t="s">
        <v>1103</v>
      </c>
    </row>
    <row r="536" spans="1:4" x14ac:dyDescent="0.25">
      <c r="A536" s="96" t="s">
        <v>135</v>
      </c>
      <c r="B536" s="96" t="s">
        <v>124</v>
      </c>
      <c r="C536" s="96" t="s">
        <v>964</v>
      </c>
      <c r="D536" s="50" t="s">
        <v>965</v>
      </c>
    </row>
    <row r="537" spans="1:4" x14ac:dyDescent="0.25">
      <c r="A537" s="96" t="s">
        <v>135</v>
      </c>
      <c r="B537" s="96" t="s">
        <v>124</v>
      </c>
      <c r="C537" s="96" t="s">
        <v>1145</v>
      </c>
      <c r="D537" s="50" t="s">
        <v>1275</v>
      </c>
    </row>
    <row r="538" spans="1:4" x14ac:dyDescent="0.25">
      <c r="A538" s="96" t="s">
        <v>132</v>
      </c>
      <c r="B538" s="96" t="s">
        <v>124</v>
      </c>
      <c r="C538" s="96" t="s">
        <v>938</v>
      </c>
      <c r="D538" s="50" t="s">
        <v>939</v>
      </c>
    </row>
    <row r="539" spans="1:4" x14ac:dyDescent="0.25">
      <c r="A539" s="96" t="s">
        <v>132</v>
      </c>
      <c r="B539" s="96" t="s">
        <v>124</v>
      </c>
      <c r="C539" s="96" t="s">
        <v>940</v>
      </c>
      <c r="D539" s="50" t="s">
        <v>941</v>
      </c>
    </row>
    <row r="540" spans="1:4" x14ac:dyDescent="0.25">
      <c r="A540" s="96" t="s">
        <v>132</v>
      </c>
      <c r="B540" s="96" t="s">
        <v>124</v>
      </c>
      <c r="C540" s="96" t="s">
        <v>942</v>
      </c>
      <c r="D540" s="50" t="s">
        <v>943</v>
      </c>
    </row>
    <row r="541" spans="1:4" x14ac:dyDescent="0.25">
      <c r="A541" s="96" t="s">
        <v>132</v>
      </c>
      <c r="B541" s="96" t="s">
        <v>124</v>
      </c>
      <c r="C541" s="96" t="s">
        <v>944</v>
      </c>
      <c r="D541" s="50" t="s">
        <v>1276</v>
      </c>
    </row>
    <row r="542" spans="1:4" x14ac:dyDescent="0.25">
      <c r="A542" s="96" t="s">
        <v>134</v>
      </c>
      <c r="B542" s="96" t="s">
        <v>124</v>
      </c>
      <c r="C542" s="96" t="s">
        <v>933</v>
      </c>
      <c r="D542" s="50" t="s">
        <v>934</v>
      </c>
    </row>
    <row r="543" spans="1:4" x14ac:dyDescent="0.25">
      <c r="A543" s="96" t="s">
        <v>134</v>
      </c>
      <c r="B543" s="96" t="s">
        <v>124</v>
      </c>
      <c r="C543" s="96" t="s">
        <v>931</v>
      </c>
      <c r="D543" s="50" t="s">
        <v>932</v>
      </c>
    </row>
    <row r="544" spans="1:4" x14ac:dyDescent="0.25">
      <c r="A544" s="96" t="s">
        <v>134</v>
      </c>
      <c r="B544" s="96" t="s">
        <v>124</v>
      </c>
      <c r="C544" s="96" t="s">
        <v>929</v>
      </c>
      <c r="D544" s="50" t="s">
        <v>930</v>
      </c>
    </row>
    <row r="545" spans="1:4" x14ac:dyDescent="0.25">
      <c r="A545" s="96" t="s">
        <v>134</v>
      </c>
      <c r="B545" s="96" t="s">
        <v>124</v>
      </c>
      <c r="C545" s="96" t="s">
        <v>936</v>
      </c>
      <c r="D545" s="50" t="s">
        <v>937</v>
      </c>
    </row>
    <row r="546" spans="1:4" x14ac:dyDescent="0.25">
      <c r="A546" s="96" t="s">
        <v>134</v>
      </c>
      <c r="B546" s="96" t="s">
        <v>124</v>
      </c>
      <c r="C546" s="96" t="s">
        <v>935</v>
      </c>
      <c r="D546" s="50" t="s">
        <v>1071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Dealer BM June'21 Pr</vt:lpstr>
      <vt:lpstr>Region Wise</vt:lpstr>
      <vt:lpstr>Zone Wise</vt:lpstr>
      <vt:lpstr>bkash ok DSR BM June'21</vt:lpstr>
      <vt:lpstr>bkash fail DSR BM June'21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2021-08-16T05:36:40Z</cp:lastPrinted>
  <dcterms:created xsi:type="dcterms:W3CDTF">2018-02-20T04:51:28Z</dcterms:created>
  <dcterms:modified xsi:type="dcterms:W3CDTF">2021-08-25T12:02:28Z</dcterms:modified>
</cp:coreProperties>
</file>