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8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E20" i="14" l="1"/>
  <c r="E21" i="14"/>
  <c r="E22" i="14"/>
  <c r="E23" i="14"/>
  <c r="E19" i="14" l="1"/>
  <c r="D1" i="18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Register Khata=2, Note khata=1, Battery =7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<sst xmlns="http://schemas.openxmlformats.org/spreadsheetml/2006/main" count="449" uniqueCount="237">
  <si>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</si>
  <si>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</si>
  <si>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</si>
  <si>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</si>
  <si>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</si>
  <si>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</si>
  <si>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</si>
  <si>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</si>
  <si>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</si>
  <si>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</si>
  <si>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</si>
  <si>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</si>
  <si>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</si>
  <si>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</si>
  <si>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</si>
  <si>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</si>
  <si>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</si>
  <si>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</si>
  <si>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</si>
  <si>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</si>
  <si>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</si>
  <si>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</si>
  <si>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</si>
  <si>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</si>
  <si>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</si>
  <si>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</si>
  <si>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</si>
  <si>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</si>
  <si>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</si>
  <si>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</si>
  <si>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</si>
  <si>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</si>
  <si>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</si>
  <si>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</si>
  <si>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</si>
  <si>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</si>
  <si>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</si>
  <si>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</si>
  <si>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</si>
  <si>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</si>
  <si>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</si>
  <si>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</si>
  <si>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</si>
  <si>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</si>
  <si>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</si>
  <si>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</si>
  <si>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</si>
  <si>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</si>
  <si>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</si>
  <si>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</si>
  <si>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</si>
  <si>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</si>
  <si>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</si>
  <si>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</si>
  <si>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</si>
  <si>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</si>
  <si>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</si>
  <si>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</si>
  <si>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</si>
  <si>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</si>
  <si>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</si>
  <si>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</si>
  <si>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</si>
  <si>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</si>
  <si>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</si>
  <si>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</si>
  <si>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</si>
  <si>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</si>
  <si>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</si>
  <si>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</si>
  <si>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</si>
  <si>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</si>
  <si>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</si>
  <si>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</si>
  <si>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</si>
  <si>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</si>
  <si>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</si>
  <si>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</si>
  <si>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</si>
  <si>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</si>
  <si>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</si>
  <si>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</si>
  <si>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</si>
  <si>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</si>
  <si>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</si>
  <si>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</si>
  <si>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</si>
  <si>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</si>
  <si>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</si>
  <si>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</si>
  <si>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</si>
  <si>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</si>
  <si>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</si>
  <si>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</si>
  <si>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</si>
  <si>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</si>
  <si>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</si>
  <si>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</si>
  <si>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</si>
  <si>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</si>
  <si>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</si>
  <si>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</si>
  <si>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</si>
  <si>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</si>
  <si>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</si>
  <si>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</si>
  <si>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</si>
  <si>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</si>
  <si>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</si>
  <si>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</si>
  <si>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</si>
  <si>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</si>
  <si>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</si>
  <si>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</si>
  <si>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</si>
  <si>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</si>
  <si>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</si>
  <si>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</si>
  <si>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</si>
  <si>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</si>
  <si>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</si>
  <si>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</si>
  <si>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</si>
  <si>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</si>
  <si>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</si>
  <si>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</si>
  <si>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</si>
  <si>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</si>
  <si>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</si>
  <si>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</si>
  <si>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</si>
  <si>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</si>
  <si>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</si>
  <si>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</si>
  <si>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</si>
  <si>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</si>
  <si>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</si>
  <si>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</si>
  <si>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</si>
  <si>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</si>
  <si>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</si>
  <si>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</si>
  <si>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</si>
  <si>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</si>
  <si>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</si>
  <si>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</si>
  <si>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</si>
  <si>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</si>
  <si>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</si>
  <si>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</si>
  <si>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</si>
  <si>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</si>
  <si>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</si>
  <si>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</si>
  <si>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</si>
  <si>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</si>
  <si>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</si>
  <si>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</si>
  <si>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</si>
  <si>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</si>
  <si>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</si>
  <si>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</si>
  <si>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</si>
  <si>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</si>
  <si>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</si>
  <si>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</si>
  <si>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</si>
  <si>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</si>
  <si>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</si>
  <si>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</si>
  <si>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</si>
  <si>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</si>
  <si>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</si>
  <si>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</si>
  <si>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</si>
  <si>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</si>
  <si>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</si>
  <si>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</si>
  <si>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</si>
  <si>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</si>
  <si>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</si>
  <si>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</si>
  <si>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</si>
  <si>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</si>
  <si>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</si>
  <si>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</si>
  <si>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</si>
  <si>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</si>
  <si>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</si>
  <si>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</si>
  <si>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</si>
  <si>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</si>
  <si>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</si>
  <si>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</si>
  <si>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</si>
  <si>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</si>
  <si>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</si>
  <si>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</si>
  <si>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</si>
  <si>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</si>
  <si>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</si>
  <si>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</si>
  <si>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</si>
  <si>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</si>
  <si>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</si>
  <si>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</si>
  <si>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</si>
  <si>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</si>
  <si>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</si>
  <si>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</si>
  <si>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</si>
  <si>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</si>
  <si>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</si>
  <si>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</si>
  <si>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</si>
  <si>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</si>
  <si>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</si>
  <si>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</si>
  <si>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</si>
  <si>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</si>
  <si>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</si>
  <si>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</si>
  <si>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</si>
  <si>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</si>
  <si>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</si>
  <si>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</si>
  <si>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</si>
  <si>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</si>
  <si>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</si>
  <si>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</si>
  <si>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</si>
  <si>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</si>
  <si>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Company Security</t>
  </si>
  <si>
    <t>Office Rent Security</t>
  </si>
  <si>
    <t xml:space="preserve"> Capital</t>
  </si>
  <si>
    <t>18.08.2021</t>
  </si>
  <si>
    <t>Date: 18.08.2021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</si>
</sst>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7" fillId="45" borderId="2" xfId="0" applyFont="1" applyFill="1" applyBorder="1" applyAlignment="1">
      <alignment horizontal="center" vertical="center"/>
    </xf>
    <xf numFmtId="2" fontId="7" fillId="45" borderId="2" xfId="0" applyNumberFormat="1" applyFont="1" applyFill="1" applyBorder="1" applyAlignment="1">
      <alignment horizontal="center" vertical="center"/>
    </xf>
    <xf numFmtId="0" fontId="7" fillId="45" borderId="2" xfId="0" applyFont="1" applyFill="1" applyBorder="1" applyAlignment="1">
      <alignment vertical="center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7" fillId="45" borderId="54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16</v>
      </c>
      <c r="C2" s="362"/>
      <c r="D2" s="362"/>
      <c r="E2" s="362"/>
    </row>
    <row r="3" spans="1:8" ht="16.5" customHeight="1">
      <c r="A3" s="365"/>
      <c r="B3" s="363" t="s">
        <v>75</v>
      </c>
      <c r="C3" s="363"/>
      <c r="D3" s="363"/>
      <c r="E3" s="363"/>
    </row>
    <row r="4" spans="1:8" ht="15.75" customHeight="1">
      <c r="A4" s="365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5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6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5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65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5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5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65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5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5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5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65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6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5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23" sqref="H22:H23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16</v>
      </c>
      <c r="C2" s="362"/>
      <c r="D2" s="362"/>
      <c r="E2" s="362"/>
    </row>
    <row r="3" spans="1:8" ht="16.5" customHeight="1">
      <c r="A3" s="365"/>
      <c r="B3" s="363" t="s">
        <v>153</v>
      </c>
      <c r="C3" s="363"/>
      <c r="D3" s="363"/>
      <c r="E3" s="363"/>
    </row>
    <row r="4" spans="1:8" ht="15.75" customHeight="1">
      <c r="A4" s="365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5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65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5"/>
      <c r="B7" s="38" t="s">
        <v>186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5"/>
      <c r="B8" s="38" t="s">
        <v>193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65"/>
      <c r="B9" s="38" t="s">
        <v>198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65"/>
      <c r="B10" s="38" t="s">
        <v>199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5"/>
      <c r="B11" s="38" t="s">
        <v>206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65"/>
      <c r="B12" s="38" t="s">
        <v>206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5"/>
      <c r="B13" s="38" t="s">
        <v>207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5"/>
      <c r="B14" s="38" t="s">
        <v>208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5"/>
      <c r="B15" s="38" t="s">
        <v>209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65"/>
      <c r="B16" s="38" t="s">
        <v>210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65"/>
      <c r="B17" s="38" t="s">
        <v>215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65"/>
      <c r="B18" s="38" t="s">
        <v>216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5"/>
      <c r="B19" s="38" t="s">
        <v>218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5"/>
      <c r="B20" s="38" t="s">
        <v>222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5"/>
      <c r="B21" s="38" t="s">
        <v>226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65"/>
      <c r="B22" s="38" t="s">
        <v>230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65"/>
      <c r="B23" s="38" t="s">
        <v>235</v>
      </c>
      <c r="C23" s="37">
        <v>900000</v>
      </c>
      <c r="D23" s="150">
        <v>900000</v>
      </c>
      <c r="E23" s="39">
        <f>E22+C23-D23</f>
        <v>12984</v>
      </c>
      <c r="F23" s="30"/>
      <c r="G23" s="2"/>
      <c r="H23" s="2"/>
    </row>
    <row r="24" spans="1:8">
      <c r="A24" s="365"/>
      <c r="B24" s="38"/>
      <c r="C24" s="37"/>
      <c r="D24" s="37"/>
      <c r="E24" s="39">
        <f t="shared" si="0"/>
        <v>12984</v>
      </c>
      <c r="F24" s="30"/>
      <c r="G24" s="2"/>
      <c r="H24" s="2"/>
    </row>
    <row r="25" spans="1:8">
      <c r="A25" s="365"/>
      <c r="B25" s="38"/>
      <c r="C25" s="37"/>
      <c r="D25" s="37"/>
      <c r="E25" s="39">
        <f t="shared" si="0"/>
        <v>12984</v>
      </c>
      <c r="F25" s="30"/>
      <c r="G25" s="2"/>
      <c r="H25" s="2"/>
    </row>
    <row r="26" spans="1:8">
      <c r="A26" s="365"/>
      <c r="B26" s="38"/>
      <c r="C26" s="37"/>
      <c r="D26" s="37"/>
      <c r="E26" s="39">
        <f t="shared" si="0"/>
        <v>12984</v>
      </c>
      <c r="F26" s="30"/>
      <c r="G26" s="2"/>
      <c r="H26" s="2"/>
    </row>
    <row r="27" spans="1:8">
      <c r="A27" s="365"/>
      <c r="B27" s="38"/>
      <c r="C27" s="37"/>
      <c r="D27" s="37"/>
      <c r="E27" s="39">
        <f t="shared" si="0"/>
        <v>12984</v>
      </c>
      <c r="F27" s="30"/>
      <c r="G27" s="2"/>
      <c r="H27" s="33"/>
    </row>
    <row r="28" spans="1:8">
      <c r="A28" s="365"/>
      <c r="B28" s="38"/>
      <c r="C28" s="37"/>
      <c r="D28" s="37"/>
      <c r="E28" s="39">
        <f t="shared" si="0"/>
        <v>12984</v>
      </c>
      <c r="F28" s="30"/>
      <c r="G28" s="2"/>
      <c r="H28" s="33"/>
    </row>
    <row r="29" spans="1:8">
      <c r="A29" s="365"/>
      <c r="B29" s="38"/>
      <c r="C29" s="37"/>
      <c r="D29" s="37"/>
      <c r="E29" s="39">
        <f t="shared" si="0"/>
        <v>12984</v>
      </c>
      <c r="F29" s="30"/>
      <c r="G29" s="2"/>
      <c r="H29" s="33"/>
    </row>
    <row r="30" spans="1:8">
      <c r="A30" s="365"/>
      <c r="B30" s="38"/>
      <c r="C30" s="37"/>
      <c r="D30" s="37"/>
      <c r="E30" s="39">
        <f t="shared" si="0"/>
        <v>12984</v>
      </c>
      <c r="F30" s="30"/>
      <c r="G30" s="2"/>
      <c r="H30" s="33"/>
    </row>
    <row r="31" spans="1:8">
      <c r="A31" s="365"/>
      <c r="B31" s="38"/>
      <c r="C31" s="37"/>
      <c r="D31" s="37"/>
      <c r="E31" s="39">
        <f t="shared" si="0"/>
        <v>12984</v>
      </c>
      <c r="F31" s="30"/>
      <c r="G31" s="2"/>
      <c r="H31" s="33"/>
    </row>
    <row r="32" spans="1:8">
      <c r="A32" s="365"/>
      <c r="B32" s="38"/>
      <c r="C32" s="37"/>
      <c r="D32" s="37"/>
      <c r="E32" s="39">
        <f>E31+C32-D32</f>
        <v>12984</v>
      </c>
      <c r="F32" s="30"/>
      <c r="G32" s="2"/>
      <c r="H32" s="33"/>
    </row>
    <row r="33" spans="1:8">
      <c r="A33" s="365"/>
      <c r="B33" s="38"/>
      <c r="C33" s="37"/>
      <c r="D33" s="40"/>
      <c r="E33" s="39">
        <f t="shared" si="0"/>
        <v>12984</v>
      </c>
      <c r="F33" s="30"/>
      <c r="G33" s="2"/>
      <c r="H33" s="33"/>
    </row>
    <row r="34" spans="1:8">
      <c r="A34" s="365"/>
      <c r="B34" s="38"/>
      <c r="C34" s="37"/>
      <c r="D34" s="37"/>
      <c r="E34" s="39">
        <f t="shared" si="0"/>
        <v>12984</v>
      </c>
      <c r="F34" s="30"/>
      <c r="G34" s="2"/>
      <c r="H34" s="33"/>
    </row>
    <row r="35" spans="1:8">
      <c r="A35" s="365"/>
      <c r="B35" s="38"/>
      <c r="C35" s="37"/>
      <c r="D35" s="37"/>
      <c r="E35" s="39">
        <f t="shared" si="0"/>
        <v>12984</v>
      </c>
      <c r="F35" s="30"/>
      <c r="G35" s="2"/>
      <c r="H35" s="33"/>
    </row>
    <row r="36" spans="1:8">
      <c r="A36" s="365"/>
      <c r="B36" s="38"/>
      <c r="C36" s="37"/>
      <c r="D36" s="37"/>
      <c r="E36" s="39">
        <f t="shared" si="0"/>
        <v>12984</v>
      </c>
      <c r="F36" s="30"/>
      <c r="G36" s="2"/>
      <c r="H36" s="33"/>
    </row>
    <row r="37" spans="1:8">
      <c r="A37" s="365"/>
      <c r="B37" s="38"/>
      <c r="C37" s="37"/>
      <c r="D37" s="37"/>
      <c r="E37" s="39">
        <f t="shared" si="0"/>
        <v>12984</v>
      </c>
      <c r="F37" s="30"/>
      <c r="G37" s="2"/>
      <c r="H37" s="33"/>
    </row>
    <row r="38" spans="1:8">
      <c r="A38" s="365"/>
      <c r="B38" s="38"/>
      <c r="C38" s="37"/>
      <c r="D38" s="37"/>
      <c r="E38" s="39">
        <f t="shared" si="0"/>
        <v>12984</v>
      </c>
      <c r="F38" s="30"/>
      <c r="G38" s="2"/>
      <c r="H38" s="33"/>
    </row>
    <row r="39" spans="1:8">
      <c r="A39" s="365"/>
      <c r="B39" s="38"/>
      <c r="C39" s="37"/>
      <c r="D39" s="37"/>
      <c r="E39" s="39">
        <f t="shared" si="0"/>
        <v>12984</v>
      </c>
      <c r="F39" s="30"/>
      <c r="G39" s="2"/>
      <c r="H39" s="33"/>
    </row>
    <row r="40" spans="1:8">
      <c r="A40" s="365"/>
      <c r="B40" s="38"/>
      <c r="C40" s="37"/>
      <c r="D40" s="37"/>
      <c r="E40" s="39">
        <f t="shared" si="0"/>
        <v>12984</v>
      </c>
      <c r="F40" s="30"/>
      <c r="G40" s="2"/>
      <c r="H40" s="33"/>
    </row>
    <row r="41" spans="1:8">
      <c r="A41" s="365"/>
      <c r="B41" s="38"/>
      <c r="C41" s="37"/>
      <c r="D41" s="37"/>
      <c r="E41" s="39">
        <f t="shared" si="0"/>
        <v>12984</v>
      </c>
      <c r="F41" s="30"/>
      <c r="G41" s="2"/>
      <c r="H41" s="33"/>
    </row>
    <row r="42" spans="1:8">
      <c r="A42" s="365"/>
      <c r="B42" s="38"/>
      <c r="C42" s="37"/>
      <c r="D42" s="37"/>
      <c r="E42" s="39">
        <f t="shared" si="0"/>
        <v>12984</v>
      </c>
      <c r="F42" s="30"/>
      <c r="G42" s="2"/>
      <c r="H42" s="33"/>
    </row>
    <row r="43" spans="1:8">
      <c r="A43" s="365"/>
      <c r="B43" s="38"/>
      <c r="C43" s="37"/>
      <c r="D43" s="37"/>
      <c r="E43" s="39">
        <f t="shared" si="0"/>
        <v>12984</v>
      </c>
      <c r="F43" s="30"/>
      <c r="G43" s="2"/>
      <c r="H43" s="33"/>
    </row>
    <row r="44" spans="1:8">
      <c r="A44" s="365"/>
      <c r="B44" s="38"/>
      <c r="C44" s="37"/>
      <c r="D44" s="37"/>
      <c r="E44" s="39">
        <f t="shared" si="0"/>
        <v>12984</v>
      </c>
      <c r="F44" s="30"/>
      <c r="G44" s="2"/>
      <c r="H44" s="33"/>
    </row>
    <row r="45" spans="1:8">
      <c r="A45" s="365"/>
      <c r="B45" s="38"/>
      <c r="C45" s="37"/>
      <c r="D45" s="37"/>
      <c r="E45" s="39">
        <f t="shared" si="0"/>
        <v>12984</v>
      </c>
      <c r="F45" s="30"/>
      <c r="G45" s="2"/>
      <c r="H45" s="33"/>
    </row>
    <row r="46" spans="1:8">
      <c r="A46" s="365"/>
      <c r="B46" s="38"/>
      <c r="C46" s="37"/>
      <c r="D46" s="37"/>
      <c r="E46" s="39">
        <f t="shared" si="0"/>
        <v>12984</v>
      </c>
      <c r="F46" s="30"/>
      <c r="G46" s="2"/>
      <c r="H46" s="33"/>
    </row>
    <row r="47" spans="1:8">
      <c r="A47" s="365"/>
      <c r="B47" s="38"/>
      <c r="C47" s="37"/>
      <c r="D47" s="37"/>
      <c r="E47" s="39">
        <f t="shared" si="0"/>
        <v>12984</v>
      </c>
      <c r="F47" s="30"/>
      <c r="G47" s="2"/>
      <c r="H47" s="33"/>
    </row>
    <row r="48" spans="1:8">
      <c r="A48" s="365"/>
      <c r="B48" s="38"/>
      <c r="C48" s="37"/>
      <c r="D48" s="37"/>
      <c r="E48" s="39">
        <f t="shared" si="0"/>
        <v>12984</v>
      </c>
      <c r="F48" s="30"/>
      <c r="G48" s="2"/>
      <c r="H48" s="33"/>
    </row>
    <row r="49" spans="1:8">
      <c r="A49" s="365"/>
      <c r="B49" s="38"/>
      <c r="C49" s="37"/>
      <c r="D49" s="37"/>
      <c r="E49" s="39">
        <f t="shared" si="0"/>
        <v>12984</v>
      </c>
      <c r="F49" s="30"/>
      <c r="G49" s="2"/>
      <c r="H49" s="33"/>
    </row>
    <row r="50" spans="1:8">
      <c r="A50" s="365"/>
      <c r="B50" s="38"/>
      <c r="C50" s="37"/>
      <c r="D50" s="37"/>
      <c r="E50" s="39">
        <f t="shared" si="0"/>
        <v>12984</v>
      </c>
      <c r="F50" s="30"/>
      <c r="G50" s="2"/>
      <c r="H50" s="33"/>
    </row>
    <row r="51" spans="1:8">
      <c r="A51" s="365"/>
      <c r="B51" s="38"/>
      <c r="C51" s="37"/>
      <c r="D51" s="37"/>
      <c r="E51" s="39">
        <f t="shared" si="0"/>
        <v>12984</v>
      </c>
      <c r="F51" s="30"/>
      <c r="G51" s="2"/>
      <c r="H51" s="33"/>
    </row>
    <row r="52" spans="1:8">
      <c r="A52" s="365"/>
      <c r="B52" s="38"/>
      <c r="C52" s="37"/>
      <c r="D52" s="37"/>
      <c r="E52" s="39">
        <f t="shared" si="0"/>
        <v>12984</v>
      </c>
      <c r="F52" s="30"/>
      <c r="G52" s="2"/>
      <c r="H52" s="33"/>
    </row>
    <row r="53" spans="1:8">
      <c r="A53" s="365"/>
      <c r="B53" s="38"/>
      <c r="C53" s="37"/>
      <c r="D53" s="37"/>
      <c r="E53" s="39">
        <f t="shared" si="0"/>
        <v>12984</v>
      </c>
      <c r="F53" s="30"/>
      <c r="G53" s="2"/>
      <c r="H53" s="33"/>
    </row>
    <row r="54" spans="1:8">
      <c r="A54" s="365"/>
      <c r="B54" s="38"/>
      <c r="C54" s="37"/>
      <c r="D54" s="37"/>
      <c r="E54" s="39">
        <f t="shared" si="0"/>
        <v>12984</v>
      </c>
      <c r="F54" s="30"/>
      <c r="G54" s="2"/>
      <c r="H54" s="33"/>
    </row>
    <row r="55" spans="1:8">
      <c r="A55" s="365"/>
      <c r="B55" s="38"/>
      <c r="C55" s="37"/>
      <c r="D55" s="37"/>
      <c r="E55" s="39">
        <f t="shared" si="0"/>
        <v>12984</v>
      </c>
      <c r="F55" s="30"/>
      <c r="G55" s="2"/>
    </row>
    <row r="56" spans="1:8">
      <c r="A56" s="365"/>
      <c r="B56" s="38"/>
      <c r="C56" s="37"/>
      <c r="D56" s="37"/>
      <c r="E56" s="39">
        <f t="shared" si="0"/>
        <v>12984</v>
      </c>
      <c r="F56" s="30"/>
      <c r="G56" s="2"/>
    </row>
    <row r="57" spans="1:8">
      <c r="A57" s="365"/>
      <c r="B57" s="38"/>
      <c r="C57" s="37"/>
      <c r="D57" s="37"/>
      <c r="E57" s="39">
        <f t="shared" si="0"/>
        <v>12984</v>
      </c>
      <c r="F57" s="30"/>
      <c r="G57" s="2"/>
    </row>
    <row r="58" spans="1:8">
      <c r="A58" s="365"/>
      <c r="B58" s="38"/>
      <c r="C58" s="37"/>
      <c r="D58" s="37"/>
      <c r="E58" s="39">
        <f t="shared" si="0"/>
        <v>12984</v>
      </c>
      <c r="F58" s="30"/>
      <c r="G58" s="2"/>
    </row>
    <row r="59" spans="1:8">
      <c r="A59" s="365"/>
      <c r="B59" s="38"/>
      <c r="C59" s="37"/>
      <c r="D59" s="37"/>
      <c r="E59" s="39">
        <f t="shared" si="0"/>
        <v>12984</v>
      </c>
      <c r="F59" s="30"/>
      <c r="G59" s="2"/>
    </row>
    <row r="60" spans="1:8">
      <c r="A60" s="365"/>
      <c r="B60" s="38"/>
      <c r="C60" s="37"/>
      <c r="D60" s="37"/>
      <c r="E60" s="39">
        <f t="shared" si="0"/>
        <v>12984</v>
      </c>
      <c r="F60" s="30"/>
      <c r="G60" s="2"/>
    </row>
    <row r="61" spans="1:8">
      <c r="A61" s="365"/>
      <c r="B61" s="38"/>
      <c r="C61" s="37"/>
      <c r="D61" s="37"/>
      <c r="E61" s="39">
        <f t="shared" si="0"/>
        <v>12984</v>
      </c>
      <c r="F61" s="30"/>
      <c r="G61" s="2"/>
    </row>
    <row r="62" spans="1:8">
      <c r="A62" s="365"/>
      <c r="B62" s="38"/>
      <c r="C62" s="37"/>
      <c r="D62" s="37"/>
      <c r="E62" s="39">
        <f t="shared" si="0"/>
        <v>12984</v>
      </c>
      <c r="F62" s="30"/>
      <c r="G62" s="2"/>
    </row>
    <row r="63" spans="1:8">
      <c r="A63" s="365"/>
      <c r="B63" s="38"/>
      <c r="C63" s="37"/>
      <c r="D63" s="37"/>
      <c r="E63" s="39">
        <f t="shared" si="0"/>
        <v>12984</v>
      </c>
      <c r="F63" s="30"/>
      <c r="G63" s="2"/>
    </row>
    <row r="64" spans="1:8">
      <c r="A64" s="365"/>
      <c r="B64" s="38"/>
      <c r="C64" s="37"/>
      <c r="D64" s="37"/>
      <c r="E64" s="39">
        <f t="shared" si="0"/>
        <v>12984</v>
      </c>
      <c r="F64" s="30"/>
      <c r="G64" s="2"/>
    </row>
    <row r="65" spans="1:7">
      <c r="A65" s="365"/>
      <c r="B65" s="38"/>
      <c r="C65" s="37"/>
      <c r="D65" s="37"/>
      <c r="E65" s="39">
        <f t="shared" si="0"/>
        <v>12984</v>
      </c>
      <c r="F65" s="30"/>
      <c r="G65" s="2"/>
    </row>
    <row r="66" spans="1:7">
      <c r="A66" s="365"/>
      <c r="B66" s="38"/>
      <c r="C66" s="37"/>
      <c r="D66" s="37"/>
      <c r="E66" s="39">
        <f t="shared" si="0"/>
        <v>12984</v>
      </c>
      <c r="F66" s="30"/>
      <c r="G66" s="2"/>
    </row>
    <row r="67" spans="1:7">
      <c r="A67" s="365"/>
      <c r="B67" s="38"/>
      <c r="C67" s="37"/>
      <c r="D67" s="37"/>
      <c r="E67" s="39">
        <f t="shared" si="0"/>
        <v>12984</v>
      </c>
      <c r="F67" s="30"/>
      <c r="G67" s="2"/>
    </row>
    <row r="68" spans="1:7">
      <c r="A68" s="365"/>
      <c r="B68" s="38"/>
      <c r="C68" s="37"/>
      <c r="D68" s="37"/>
      <c r="E68" s="39">
        <f t="shared" si="0"/>
        <v>12984</v>
      </c>
      <c r="F68" s="30"/>
      <c r="G68" s="2"/>
    </row>
    <row r="69" spans="1:7">
      <c r="A69" s="365"/>
      <c r="B69" s="38"/>
      <c r="C69" s="37"/>
      <c r="D69" s="37"/>
      <c r="E69" s="39">
        <f t="shared" si="0"/>
        <v>12984</v>
      </c>
      <c r="F69" s="30"/>
      <c r="G69" s="2"/>
    </row>
    <row r="70" spans="1:7">
      <c r="A70" s="365"/>
      <c r="B70" s="38"/>
      <c r="C70" s="37"/>
      <c r="D70" s="37"/>
      <c r="E70" s="39">
        <f t="shared" ref="E70:E82" si="1">E69+C70-D70</f>
        <v>12984</v>
      </c>
      <c r="F70" s="30"/>
      <c r="G70" s="2"/>
    </row>
    <row r="71" spans="1:7">
      <c r="A71" s="365"/>
      <c r="B71" s="38"/>
      <c r="C71" s="37"/>
      <c r="D71" s="37"/>
      <c r="E71" s="39">
        <f t="shared" si="1"/>
        <v>12984</v>
      </c>
      <c r="F71" s="30"/>
      <c r="G71" s="2"/>
    </row>
    <row r="72" spans="1:7">
      <c r="A72" s="365"/>
      <c r="B72" s="38"/>
      <c r="C72" s="37"/>
      <c r="D72" s="37"/>
      <c r="E72" s="39">
        <f t="shared" si="1"/>
        <v>12984</v>
      </c>
      <c r="F72" s="30"/>
      <c r="G72" s="2"/>
    </row>
    <row r="73" spans="1:7">
      <c r="A73" s="365"/>
      <c r="B73" s="38"/>
      <c r="C73" s="37"/>
      <c r="D73" s="37"/>
      <c r="E73" s="39">
        <f t="shared" si="1"/>
        <v>12984</v>
      </c>
      <c r="F73" s="30"/>
      <c r="G73" s="2"/>
    </row>
    <row r="74" spans="1:7">
      <c r="A74" s="365"/>
      <c r="B74" s="38"/>
      <c r="C74" s="37"/>
      <c r="D74" s="37"/>
      <c r="E74" s="39">
        <f t="shared" si="1"/>
        <v>12984</v>
      </c>
      <c r="F74" s="30"/>
      <c r="G74" s="2"/>
    </row>
    <row r="75" spans="1:7">
      <c r="A75" s="365"/>
      <c r="B75" s="38"/>
      <c r="C75" s="37"/>
      <c r="D75" s="37"/>
      <c r="E75" s="39">
        <f t="shared" si="1"/>
        <v>12984</v>
      </c>
      <c r="F75" s="32"/>
      <c r="G75" s="2"/>
    </row>
    <row r="76" spans="1:7">
      <c r="A76" s="365"/>
      <c r="B76" s="38"/>
      <c r="C76" s="37"/>
      <c r="D76" s="37"/>
      <c r="E76" s="39">
        <f t="shared" si="1"/>
        <v>12984</v>
      </c>
      <c r="F76" s="30"/>
      <c r="G76" s="2"/>
    </row>
    <row r="77" spans="1:7">
      <c r="A77" s="365"/>
      <c r="B77" s="38"/>
      <c r="C77" s="37"/>
      <c r="D77" s="37"/>
      <c r="E77" s="39">
        <f t="shared" si="1"/>
        <v>12984</v>
      </c>
      <c r="F77" s="30"/>
      <c r="G77" s="2"/>
    </row>
    <row r="78" spans="1:7">
      <c r="A78" s="365"/>
      <c r="B78" s="38"/>
      <c r="C78" s="37"/>
      <c r="D78" s="37"/>
      <c r="E78" s="39">
        <f t="shared" si="1"/>
        <v>12984</v>
      </c>
      <c r="F78" s="30"/>
      <c r="G78" s="2"/>
    </row>
    <row r="79" spans="1:7">
      <c r="A79" s="365"/>
      <c r="B79" s="38"/>
      <c r="C79" s="37"/>
      <c r="D79" s="37"/>
      <c r="E79" s="39">
        <f t="shared" si="1"/>
        <v>12984</v>
      </c>
      <c r="F79" s="30"/>
      <c r="G79" s="2"/>
    </row>
    <row r="80" spans="1:7">
      <c r="A80" s="365"/>
      <c r="B80" s="38"/>
      <c r="C80" s="37"/>
      <c r="D80" s="37"/>
      <c r="E80" s="39">
        <f t="shared" si="1"/>
        <v>12984</v>
      </c>
      <c r="F80" s="30"/>
      <c r="G80" s="2"/>
    </row>
    <row r="81" spans="1:7">
      <c r="A81" s="365"/>
      <c r="B81" s="38"/>
      <c r="C81" s="37"/>
      <c r="D81" s="37"/>
      <c r="E81" s="39">
        <f t="shared" si="1"/>
        <v>12984</v>
      </c>
      <c r="F81" s="30"/>
      <c r="G81" s="2"/>
    </row>
    <row r="82" spans="1:7">
      <c r="A82" s="365"/>
      <c r="B82" s="38"/>
      <c r="C82" s="37"/>
      <c r="D82" s="37"/>
      <c r="E82" s="39">
        <f t="shared" si="1"/>
        <v>12984</v>
      </c>
      <c r="F82" s="30"/>
      <c r="G82" s="2"/>
    </row>
    <row r="83" spans="1:7">
      <c r="A83" s="365"/>
      <c r="B83" s="43"/>
      <c r="C83" s="39">
        <f>SUM(C5:C72)</f>
        <v>10362984</v>
      </c>
      <c r="D83" s="39">
        <f>SUM(D5:D77)</f>
        <v>10350000</v>
      </c>
      <c r="E83" s="56">
        <f>E71</f>
        <v>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O42" sqref="O42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70" t="s">
        <v>16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4" s="102" customFormat="1" ht="18">
      <c r="A2" s="371" t="s">
        <v>223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4" s="103" customFormat="1" ht="16.5" thickBot="1">
      <c r="A3" s="372" t="s">
        <v>187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4"/>
      <c r="S3" s="85"/>
      <c r="T3" s="8"/>
      <c r="U3" s="8"/>
      <c r="V3" s="8"/>
      <c r="W3" s="8"/>
      <c r="X3" s="28"/>
    </row>
    <row r="4" spans="1:24" s="104" customFormat="1" ht="12.75" customHeight="1">
      <c r="A4" s="375" t="s">
        <v>46</v>
      </c>
      <c r="B4" s="377" t="s">
        <v>47</v>
      </c>
      <c r="C4" s="366" t="s">
        <v>48</v>
      </c>
      <c r="D4" s="366" t="s">
        <v>49</v>
      </c>
      <c r="E4" s="366" t="s">
        <v>50</v>
      </c>
      <c r="F4" s="366" t="s">
        <v>190</v>
      </c>
      <c r="G4" s="366" t="s">
        <v>51</v>
      </c>
      <c r="H4" s="366" t="s">
        <v>180</v>
      </c>
      <c r="I4" s="366" t="s">
        <v>183</v>
      </c>
      <c r="J4" s="366" t="s">
        <v>52</v>
      </c>
      <c r="K4" s="366" t="s">
        <v>53</v>
      </c>
      <c r="L4" s="366" t="s">
        <v>54</v>
      </c>
      <c r="M4" s="366" t="s">
        <v>55</v>
      </c>
      <c r="N4" s="366" t="s">
        <v>56</v>
      </c>
      <c r="O4" s="368" t="s">
        <v>57</v>
      </c>
      <c r="P4" s="379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76"/>
      <c r="B5" s="378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9"/>
      <c r="P5" s="380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186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193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198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199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206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207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208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209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210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215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216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218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222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226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230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 t="s">
        <v>235</v>
      </c>
      <c r="B21" s="119">
        <v>700</v>
      </c>
      <c r="C21" s="112"/>
      <c r="D21" s="120"/>
      <c r="E21" s="120"/>
      <c r="F21" s="120"/>
      <c r="G21" s="120">
        <v>50</v>
      </c>
      <c r="H21" s="120"/>
      <c r="I21" s="120"/>
      <c r="J21" s="120">
        <v>270</v>
      </c>
      <c r="K21" s="120">
        <v>400</v>
      </c>
      <c r="L21" s="120"/>
      <c r="M21" s="120"/>
      <c r="N21" s="152"/>
      <c r="O21" s="120"/>
      <c r="P21" s="122"/>
      <c r="Q21" s="116">
        <f t="shared" si="0"/>
        <v>1420</v>
      </c>
      <c r="R21" s="117"/>
      <c r="S21" s="7"/>
    </row>
    <row r="22" spans="1:23" s="21" customFormat="1">
      <c r="A22" s="111"/>
      <c r="B22" s="119"/>
      <c r="C22" s="112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52"/>
      <c r="O22" s="120"/>
      <c r="P22" s="122"/>
      <c r="Q22" s="116">
        <f t="shared" si="0"/>
        <v>0</v>
      </c>
      <c r="R22" s="117"/>
      <c r="S22" s="7"/>
    </row>
    <row r="23" spans="1:23" s="127" customFormat="1">
      <c r="A23" s="111"/>
      <c r="B23" s="119"/>
      <c r="C23" s="112"/>
      <c r="D23" s="120"/>
      <c r="E23" s="120"/>
      <c r="F23" s="120"/>
      <c r="G23" s="120"/>
      <c r="H23" s="120"/>
      <c r="I23" s="120"/>
      <c r="J23" s="120"/>
      <c r="K23" s="120"/>
      <c r="L23" s="120"/>
      <c r="M23" s="120" t="s">
        <v>66</v>
      </c>
      <c r="N23" s="152"/>
      <c r="O23" s="120"/>
      <c r="P23" s="122"/>
      <c r="Q23" s="116">
        <f t="shared" si="0"/>
        <v>0</v>
      </c>
      <c r="R23" s="126"/>
      <c r="S23" s="7"/>
    </row>
    <row r="24" spans="1:23" s="21" customFormat="1">
      <c r="A24" s="111"/>
      <c r="B24" s="119"/>
      <c r="C24" s="112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52"/>
      <c r="O24" s="120"/>
      <c r="P24" s="122"/>
      <c r="Q24" s="116">
        <f t="shared" si="0"/>
        <v>0</v>
      </c>
      <c r="R24" s="117"/>
      <c r="S24" s="7"/>
      <c r="U24" s="128"/>
      <c r="V24" s="128"/>
      <c r="W24" s="128"/>
    </row>
    <row r="25" spans="1:23" s="127" customFormat="1">
      <c r="A25" s="111"/>
      <c r="B25" s="119"/>
      <c r="C25" s="112"/>
      <c r="D25" s="120"/>
      <c r="E25" s="120"/>
      <c r="F25" s="120"/>
      <c r="G25" s="120"/>
      <c r="H25" s="120"/>
      <c r="I25" s="120"/>
      <c r="J25" s="120"/>
      <c r="K25" s="120"/>
      <c r="L25" s="120"/>
      <c r="M25" s="120" t="s">
        <v>32</v>
      </c>
      <c r="N25" s="152"/>
      <c r="O25" s="120"/>
      <c r="P25" s="122"/>
      <c r="Q25" s="116">
        <f t="shared" si="0"/>
        <v>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13450</v>
      </c>
      <c r="C37" s="138">
        <f t="shared" ref="C37:P37" si="1">SUM(C6:C36)</f>
        <v>2190</v>
      </c>
      <c r="D37" s="138">
        <f t="shared" si="1"/>
        <v>1193</v>
      </c>
      <c r="E37" s="138">
        <f t="shared" si="1"/>
        <v>3485</v>
      </c>
      <c r="F37" s="138">
        <f t="shared" si="1"/>
        <v>0</v>
      </c>
      <c r="G37" s="138">
        <f>SUM(G6:G36)</f>
        <v>4300</v>
      </c>
      <c r="H37" s="138">
        <f t="shared" si="1"/>
        <v>0</v>
      </c>
      <c r="I37" s="138">
        <f t="shared" si="1"/>
        <v>0</v>
      </c>
      <c r="J37" s="138">
        <f t="shared" si="1"/>
        <v>3045</v>
      </c>
      <c r="K37" s="138">
        <f t="shared" si="1"/>
        <v>7360</v>
      </c>
      <c r="L37" s="138">
        <f t="shared" si="1"/>
        <v>0</v>
      </c>
      <c r="M37" s="138">
        <f t="shared" si="1"/>
        <v>1600</v>
      </c>
      <c r="N37" s="155">
        <f t="shared" si="1"/>
        <v>200</v>
      </c>
      <c r="O37" s="138">
        <f t="shared" si="1"/>
        <v>0</v>
      </c>
      <c r="P37" s="139">
        <f t="shared" si="1"/>
        <v>1550</v>
      </c>
      <c r="Q37" s="140">
        <f>SUM(Q6:Q36)</f>
        <v>38373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2" zoomScale="120" zoomScaleNormal="120" workbookViewId="0">
      <selection activeCell="H38" sqref="H38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85" t="s">
        <v>16</v>
      </c>
      <c r="B1" s="386"/>
      <c r="C1" s="386"/>
      <c r="D1" s="386"/>
      <c r="E1" s="386"/>
      <c r="F1" s="387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8" t="s">
        <v>188</v>
      </c>
      <c r="B2" s="389"/>
      <c r="C2" s="389"/>
      <c r="D2" s="389"/>
      <c r="E2" s="389"/>
      <c r="F2" s="390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91" t="s">
        <v>144</v>
      </c>
      <c r="B3" s="392"/>
      <c r="C3" s="392"/>
      <c r="D3" s="392"/>
      <c r="E3" s="392"/>
      <c r="F3" s="393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181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186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193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198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199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206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207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208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209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210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215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216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218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222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226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230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 t="s">
        <v>235</v>
      </c>
      <c r="B20" s="84">
        <v>623260</v>
      </c>
      <c r="C20" s="84">
        <v>644175</v>
      </c>
      <c r="D20" s="84">
        <v>1420</v>
      </c>
      <c r="E20" s="84">
        <f t="shared" ref="E20:E23" si="1">C20+D20</f>
        <v>645595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/>
      <c r="B21" s="84"/>
      <c r="C21" s="84"/>
      <c r="D21" s="84"/>
      <c r="E21" s="84">
        <f t="shared" si="1"/>
        <v>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/>
      <c r="B22" s="84"/>
      <c r="C22" s="84"/>
      <c r="D22" s="84"/>
      <c r="E22" s="84">
        <f t="shared" si="1"/>
        <v>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/>
      <c r="B23" s="84"/>
      <c r="C23" s="84"/>
      <c r="D23" s="84"/>
      <c r="E23" s="84">
        <f t="shared" si="1"/>
        <v>0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/>
      <c r="B24" s="84"/>
      <c r="C24" s="84"/>
      <c r="D24" s="84"/>
      <c r="E24" s="84">
        <f t="shared" si="0"/>
        <v>0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10071965</v>
      </c>
      <c r="C33" s="244">
        <f>SUM(C5:C32)</f>
        <v>9780893</v>
      </c>
      <c r="D33" s="244">
        <f>SUM(D5:D32)</f>
        <v>36723</v>
      </c>
      <c r="E33" s="244">
        <f>SUM(E5:E32)</f>
        <v>9817616</v>
      </c>
      <c r="F33" s="329">
        <f>B33-E33</f>
        <v>254349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83" t="s">
        <v>32</v>
      </c>
      <c r="C35" s="383"/>
      <c r="D35" s="383"/>
      <c r="E35" s="383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195</v>
      </c>
      <c r="C37" s="239" t="s">
        <v>196</v>
      </c>
      <c r="D37" s="266">
        <v>1300</v>
      </c>
      <c r="E37" s="240" t="s">
        <v>206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173</v>
      </c>
      <c r="C38" s="82" t="s">
        <v>174</v>
      </c>
      <c r="D38" s="267">
        <v>1000</v>
      </c>
      <c r="E38" s="226" t="s">
        <v>172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197</v>
      </c>
      <c r="C39" s="86" t="s">
        <v>196</v>
      </c>
      <c r="D39" s="267">
        <v>1000</v>
      </c>
      <c r="E39" s="226" t="s">
        <v>193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217</v>
      </c>
      <c r="C40" s="86" t="s">
        <v>221</v>
      </c>
      <c r="D40" s="267">
        <v>20000</v>
      </c>
      <c r="E40" s="226" t="s">
        <v>216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220</v>
      </c>
      <c r="C41" s="86" t="s">
        <v>196</v>
      </c>
      <c r="D41" s="267">
        <v>9770</v>
      </c>
      <c r="E41" s="227" t="s">
        <v>218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225</v>
      </c>
      <c r="C42" s="82" t="s">
        <v>196</v>
      </c>
      <c r="D42" s="267">
        <v>1000</v>
      </c>
      <c r="E42" s="227" t="s">
        <v>226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228</v>
      </c>
      <c r="C43" s="156" t="s">
        <v>196</v>
      </c>
      <c r="D43" s="267">
        <v>6500</v>
      </c>
      <c r="E43" s="227" t="s">
        <v>226</v>
      </c>
      <c r="F43" s="182"/>
      <c r="G43" s="384"/>
      <c r="H43" s="384"/>
      <c r="I43" s="384"/>
      <c r="J43" s="384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 t="s">
        <v>225</v>
      </c>
      <c r="C44" s="86"/>
      <c r="D44" s="267">
        <v>6700</v>
      </c>
      <c r="E44" s="226" t="s">
        <v>235</v>
      </c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155</v>
      </c>
      <c r="C46" s="176">
        <v>1718911905</v>
      </c>
      <c r="D46" s="269">
        <v>504231</v>
      </c>
      <c r="E46" s="236" t="s">
        <v>235</v>
      </c>
      <c r="F46" s="179"/>
      <c r="G46" s="186"/>
      <c r="H46" s="249" t="s">
        <v>155</v>
      </c>
      <c r="I46" s="250">
        <v>1718911905</v>
      </c>
      <c r="J46" s="251">
        <v>423150</v>
      </c>
      <c r="K46" s="176" t="s">
        <v>185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156</v>
      </c>
      <c r="C47" s="156">
        <v>1716697790</v>
      </c>
      <c r="D47" s="270">
        <v>390145</v>
      </c>
      <c r="E47" s="228" t="s">
        <v>222</v>
      </c>
      <c r="F47" s="180"/>
      <c r="G47" s="186"/>
      <c r="H47" s="245" t="s">
        <v>156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157</v>
      </c>
      <c r="C48" s="156">
        <v>1733624262</v>
      </c>
      <c r="D48" s="270">
        <v>207481</v>
      </c>
      <c r="E48" s="229" t="s">
        <v>235</v>
      </c>
      <c r="F48" s="180"/>
      <c r="G48" s="186"/>
      <c r="H48" s="245" t="s">
        <v>157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158</v>
      </c>
      <c r="C49" s="156">
        <v>1711460131</v>
      </c>
      <c r="D49" s="270">
        <v>200000</v>
      </c>
      <c r="E49" s="228" t="s">
        <v>230</v>
      </c>
      <c r="F49" s="180"/>
      <c r="G49" s="186"/>
      <c r="H49" s="245" t="s">
        <v>158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159</v>
      </c>
      <c r="C50" s="156">
        <v>1743942020</v>
      </c>
      <c r="D50" s="270">
        <v>187839</v>
      </c>
      <c r="E50" s="229" t="s">
        <v>186</v>
      </c>
      <c r="F50" s="180"/>
      <c r="G50" s="186"/>
      <c r="H50" s="225" t="s">
        <v>159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160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160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161</v>
      </c>
      <c r="C52" s="156">
        <v>1739791780</v>
      </c>
      <c r="D52" s="270">
        <v>45010</v>
      </c>
      <c r="E52" s="228" t="s">
        <v>215</v>
      </c>
      <c r="F52" s="180"/>
      <c r="G52" s="186"/>
      <c r="H52" s="245" t="s">
        <v>161</v>
      </c>
      <c r="I52" s="92">
        <v>1739791780</v>
      </c>
      <c r="J52" s="88">
        <v>45360</v>
      </c>
      <c r="K52" s="221" t="s">
        <v>182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162</v>
      </c>
      <c r="C53" s="156">
        <v>1723246584</v>
      </c>
      <c r="D53" s="270">
        <v>41576</v>
      </c>
      <c r="E53" s="230" t="s">
        <v>186</v>
      </c>
      <c r="F53" s="180"/>
      <c r="G53" s="186"/>
      <c r="H53" s="245" t="s">
        <v>162</v>
      </c>
      <c r="I53" s="92">
        <v>1723246584</v>
      </c>
      <c r="J53" s="88">
        <v>43360</v>
      </c>
      <c r="K53" s="221" t="s">
        <v>182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163</v>
      </c>
      <c r="C54" s="156">
        <v>1725821212</v>
      </c>
      <c r="D54" s="270">
        <v>14554</v>
      </c>
      <c r="E54" s="230" t="s">
        <v>186</v>
      </c>
      <c r="F54" s="180"/>
      <c r="G54" s="186"/>
      <c r="H54" s="247" t="s">
        <v>163</v>
      </c>
      <c r="I54" s="98">
        <v>1725821212</v>
      </c>
      <c r="J54" s="88">
        <v>15000</v>
      </c>
      <c r="K54" s="221" t="s">
        <v>164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166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166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171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171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166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166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154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154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216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182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179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179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171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171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222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172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165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165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170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170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3730</v>
      </c>
      <c r="E75" s="230" t="s">
        <v>235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185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151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151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200</v>
      </c>
      <c r="B80" s="90" t="s">
        <v>201</v>
      </c>
      <c r="C80" s="156"/>
      <c r="D80" s="270">
        <v>22090</v>
      </c>
      <c r="E80" s="230" t="s">
        <v>235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170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170</v>
      </c>
      <c r="F81" s="180"/>
      <c r="G81" s="186"/>
      <c r="H81" s="245" t="s">
        <v>128</v>
      </c>
      <c r="I81" s="92"/>
      <c r="J81" s="88">
        <v>50000</v>
      </c>
      <c r="K81" s="221" t="s">
        <v>152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192</v>
      </c>
      <c r="B82" s="90" t="s">
        <v>191</v>
      </c>
      <c r="C82" s="156"/>
      <c r="D82" s="270">
        <v>13000</v>
      </c>
      <c r="E82" s="229" t="s">
        <v>222</v>
      </c>
      <c r="F82" s="182"/>
      <c r="G82" s="186"/>
      <c r="H82" s="245" t="s">
        <v>177</v>
      </c>
      <c r="I82" s="92" t="s">
        <v>178</v>
      </c>
      <c r="J82" s="88">
        <v>8660</v>
      </c>
      <c r="K82" s="221" t="s">
        <v>175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211</v>
      </c>
      <c r="C83" s="156"/>
      <c r="D83" s="270">
        <v>1000</v>
      </c>
      <c r="E83" s="229" t="s">
        <v>210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212</v>
      </c>
      <c r="B84" s="90" t="s">
        <v>213</v>
      </c>
      <c r="C84" s="156"/>
      <c r="D84" s="270">
        <v>50000</v>
      </c>
      <c r="E84" s="228" t="s">
        <v>210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168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 t="s">
        <v>224</v>
      </c>
      <c r="C86" s="156"/>
      <c r="D86" s="270">
        <v>200</v>
      </c>
      <c r="E86" s="230" t="s">
        <v>222</v>
      </c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/>
      <c r="C87" s="156"/>
      <c r="D87" s="270"/>
      <c r="E87" s="230"/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227</v>
      </c>
      <c r="C88" s="156"/>
      <c r="D88" s="270">
        <v>1660</v>
      </c>
      <c r="E88" s="230" t="s">
        <v>226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169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/>
      <c r="C89" s="156"/>
      <c r="D89" s="270"/>
      <c r="E89" s="229"/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/>
      <c r="C90" s="156"/>
      <c r="D90" s="270"/>
      <c r="E90" s="229"/>
      <c r="F90" s="180"/>
      <c r="G90" s="186"/>
      <c r="H90" s="245" t="s">
        <v>173</v>
      </c>
      <c r="I90" s="92" t="s">
        <v>174</v>
      </c>
      <c r="J90" s="88">
        <v>1000</v>
      </c>
      <c r="K90" s="221" t="s">
        <v>172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/>
      <c r="C91" s="156"/>
      <c r="D91" s="270"/>
      <c r="E91" s="228"/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89"/>
      <c r="C92" s="156"/>
      <c r="D92" s="270"/>
      <c r="E92" s="229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90" t="s">
        <v>231</v>
      </c>
      <c r="C93" s="156"/>
      <c r="D93" s="270">
        <v>90</v>
      </c>
      <c r="E93" s="229" t="s">
        <v>230</v>
      </c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229</v>
      </c>
      <c r="C109" s="156"/>
      <c r="D109" s="270">
        <v>7000</v>
      </c>
      <c r="E109" s="230" t="s">
        <v>226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202</v>
      </c>
      <c r="B110" s="90" t="s">
        <v>203</v>
      </c>
      <c r="C110" s="156" t="s">
        <v>204</v>
      </c>
      <c r="D110" s="336">
        <v>4800</v>
      </c>
      <c r="E110" s="230" t="s">
        <v>199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176</v>
      </c>
      <c r="B111" s="90" t="s">
        <v>177</v>
      </c>
      <c r="C111" s="156" t="s">
        <v>178</v>
      </c>
      <c r="D111" s="336">
        <v>8660</v>
      </c>
      <c r="E111" s="230" t="s">
        <v>175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167</v>
      </c>
      <c r="B114" s="90" t="s">
        <v>168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193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81" t="s">
        <v>44</v>
      </c>
      <c r="B119" s="382"/>
      <c r="C119" s="394"/>
      <c r="D119" s="273">
        <f>SUM(D37:D118)</f>
        <v>2309363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81" t="s">
        <v>45</v>
      </c>
      <c r="B121" s="382"/>
      <c r="C121" s="382"/>
      <c r="D121" s="273">
        <f>D119+M121</f>
        <v>2309363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A37:E44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5" t="s">
        <v>70</v>
      </c>
      <c r="B1" s="396"/>
      <c r="C1" s="396"/>
      <c r="D1" s="396"/>
      <c r="E1" s="397"/>
      <c r="F1" s="5"/>
      <c r="G1" s="5"/>
    </row>
    <row r="2" spans="1:29" ht="21.75">
      <c r="A2" s="404" t="s">
        <v>92</v>
      </c>
      <c r="B2" s="405"/>
      <c r="C2" s="405"/>
      <c r="D2" s="405"/>
      <c r="E2" s="406"/>
      <c r="F2" s="5"/>
      <c r="G2" s="5"/>
    </row>
    <row r="3" spans="1:29" ht="23.25">
      <c r="A3" s="398" t="s">
        <v>236</v>
      </c>
      <c r="B3" s="399"/>
      <c r="C3" s="399"/>
      <c r="D3" s="399"/>
      <c r="E3" s="40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6" t="s">
        <v>232</v>
      </c>
      <c r="B4" s="357">
        <v>100000</v>
      </c>
      <c r="C4" s="361"/>
      <c r="D4" s="358"/>
      <c r="E4" s="35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6" t="s">
        <v>233</v>
      </c>
      <c r="B5" s="357">
        <v>100000</v>
      </c>
      <c r="C5" s="361"/>
      <c r="D5" s="358"/>
      <c r="E5" s="358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234</v>
      </c>
      <c r="B6" s="60">
        <v>8000000</v>
      </c>
      <c r="C6" s="58"/>
      <c r="D6" s="58" t="s">
        <v>11</v>
      </c>
      <c r="E6" s="61">
        <v>4455328.7909523798</v>
      </c>
      <c r="F6" s="53"/>
      <c r="G6" s="359" t="s">
        <v>219</v>
      </c>
      <c r="H6" s="360" t="s">
        <v>235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247134.69</v>
      </c>
      <c r="C7" s="60"/>
      <c r="D7" s="58" t="s">
        <v>21</v>
      </c>
      <c r="E7" s="61">
        <v>12984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57"/>
      <c r="B8" s="60"/>
      <c r="C8" s="58"/>
      <c r="D8" s="168" t="s">
        <v>83</v>
      </c>
      <c r="E8" s="149">
        <v>340176.89904762059</v>
      </c>
      <c r="F8" s="8"/>
      <c r="G8" s="342"/>
      <c r="H8" s="341"/>
      <c r="I8" s="34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 t="s">
        <v>14</v>
      </c>
      <c r="B9" s="60">
        <v>38373</v>
      </c>
      <c r="C9" s="59"/>
      <c r="D9" s="168"/>
      <c r="E9" s="169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189</v>
      </c>
      <c r="B10" s="60">
        <v>0</v>
      </c>
      <c r="C10" s="59"/>
      <c r="D10" s="58" t="s">
        <v>12</v>
      </c>
      <c r="E10" s="61">
        <v>2309363</v>
      </c>
      <c r="F10" s="8"/>
      <c r="G10" s="343"/>
      <c r="H10" s="340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337" t="s">
        <v>8</v>
      </c>
      <c r="B11" s="338">
        <f>B7+B8-B9-B10</f>
        <v>208761.69</v>
      </c>
      <c r="C11" s="59"/>
      <c r="D11" s="59" t="s">
        <v>85</v>
      </c>
      <c r="E11" s="61">
        <v>186830</v>
      </c>
      <c r="F11" s="8"/>
      <c r="G11" s="342"/>
      <c r="H11" s="341"/>
      <c r="I11" s="34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57"/>
      <c r="B12" s="64"/>
      <c r="C12" s="59"/>
      <c r="D12" s="168" t="s">
        <v>194</v>
      </c>
      <c r="E12" s="169">
        <v>904079</v>
      </c>
      <c r="F12" s="8" t="s">
        <v>66</v>
      </c>
      <c r="G12" s="343" t="s">
        <v>13</v>
      </c>
      <c r="I12" s="3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75"/>
      <c r="B13" s="339"/>
      <c r="C13" s="59"/>
      <c r="D13" s="170"/>
      <c r="E13" s="169"/>
      <c r="F13" s="8"/>
      <c r="G13" s="345"/>
      <c r="H13" s="346"/>
      <c r="I13" s="34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57"/>
      <c r="B14" s="63"/>
      <c r="C14" s="59"/>
      <c r="D14" s="170"/>
      <c r="E14" s="169"/>
      <c r="F14" s="5"/>
      <c r="G14" s="13"/>
      <c r="I14" s="8"/>
      <c r="J14" s="8"/>
      <c r="K14" s="148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 t="s">
        <v>5</v>
      </c>
      <c r="B15" s="63">
        <f>B6+B7-B9-B10+B13+B8</f>
        <v>8208761.6900000004</v>
      </c>
      <c r="C15" s="59"/>
      <c r="D15" s="59" t="s">
        <v>7</v>
      </c>
      <c r="E15" s="62">
        <f>E6+E7+E8+E9+E10+E11+E12+E13+E14</f>
        <v>8208761.6900000004</v>
      </c>
      <c r="F15" s="5"/>
      <c r="G15" s="150">
        <f>B15-E15</f>
        <v>0</v>
      </c>
      <c r="H15" s="2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/>
      <c r="B16" s="63" t="s">
        <v>13</v>
      </c>
      <c r="C16" s="59"/>
      <c r="D16" s="59"/>
      <c r="E16" s="62"/>
      <c r="F16" s="5"/>
      <c r="G16" s="10"/>
      <c r="H16" s="27"/>
      <c r="I16" s="8" t="s">
        <v>13</v>
      </c>
      <c r="J16" s="148" t="s">
        <v>66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401" t="s">
        <v>15</v>
      </c>
      <c r="B17" s="402"/>
      <c r="C17" s="402"/>
      <c r="D17" s="402"/>
      <c r="E17" s="403"/>
      <c r="F17" s="5"/>
      <c r="G17" s="9"/>
      <c r="H17" s="27"/>
      <c r="I17" s="14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66" t="s">
        <v>62</v>
      </c>
      <c r="B18" s="77">
        <v>40000</v>
      </c>
      <c r="C18" s="58"/>
      <c r="D18" s="354" t="s">
        <v>36</v>
      </c>
      <c r="E18" s="355">
        <v>200000</v>
      </c>
      <c r="F18" s="5"/>
      <c r="G18" s="28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349" t="s">
        <v>27</v>
      </c>
      <c r="B19" s="350">
        <v>32000</v>
      </c>
      <c r="C19" s="351"/>
      <c r="D19" s="352" t="s">
        <v>20</v>
      </c>
      <c r="E19" s="353">
        <v>186240</v>
      </c>
      <c r="G19" s="29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67" t="s">
        <v>25</v>
      </c>
      <c r="B20" s="78">
        <v>33700</v>
      </c>
      <c r="C20" s="58"/>
      <c r="D20" s="65" t="s">
        <v>22</v>
      </c>
      <c r="E20" s="79">
        <v>63290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6" t="s">
        <v>184</v>
      </c>
      <c r="B21" s="77">
        <v>23000</v>
      </c>
      <c r="C21" s="58"/>
      <c r="D21" s="65" t="s">
        <v>24</v>
      </c>
      <c r="E21" s="79">
        <v>45620</v>
      </c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3" t="s">
        <v>205</v>
      </c>
      <c r="B22" s="164">
        <v>24000</v>
      </c>
      <c r="C22" s="58"/>
      <c r="D22" s="162" t="s">
        <v>17</v>
      </c>
      <c r="E22" s="79">
        <v>43360</v>
      </c>
      <c r="G22" s="2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18</v>
      </c>
      <c r="B23" s="164">
        <v>504231</v>
      </c>
      <c r="C23" s="165"/>
      <c r="D23" s="65" t="s">
        <v>26</v>
      </c>
      <c r="E23" s="79">
        <v>129725</v>
      </c>
      <c r="G23" s="2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19</v>
      </c>
      <c r="B24" s="164">
        <v>390145</v>
      </c>
      <c r="C24" s="165"/>
      <c r="D24" s="162" t="s">
        <v>150</v>
      </c>
      <c r="E24" s="79">
        <v>26000</v>
      </c>
      <c r="G24" s="4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2.5" thickBot="1">
      <c r="A25" s="348" t="s">
        <v>23</v>
      </c>
      <c r="B25" s="166">
        <v>237481</v>
      </c>
      <c r="C25" s="167"/>
      <c r="D25" s="159" t="s">
        <v>214</v>
      </c>
      <c r="E25" s="160">
        <v>50000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50"/>
      <c r="C26" s="51"/>
      <c r="D26" s="52"/>
      <c r="E26" s="76"/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1"/>
      <c r="B27" s="47"/>
      <c r="C27" s="16"/>
      <c r="D27" s="18"/>
      <c r="E27" s="72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3"/>
      <c r="B28" s="48"/>
      <c r="C28" s="16"/>
      <c r="D28" s="17"/>
      <c r="E28" s="70"/>
      <c r="F28" s="7"/>
      <c r="G28" s="2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1"/>
      <c r="B29" s="47"/>
      <c r="C29" s="74"/>
      <c r="D29" s="18"/>
      <c r="E29" s="7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4"/>
      <c r="B30" s="19"/>
      <c r="C30" s="15"/>
      <c r="E30" s="22"/>
      <c r="F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5"/>
      <c r="B31" s="20"/>
      <c r="C31" s="15"/>
      <c r="E31" s="2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E40" s="2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</sheetData>
  <sortState ref="D16:E23">
    <sortCondition ref="D16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44426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2021-08-18T17:17:36Z</dcterms:modified>
</cp:coreProperties>
</file>