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9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20" i="14" l="1"/>
  <c r="E21" i="14"/>
  <c r="E22" i="14"/>
  <c r="E23" i="14"/>
  <c r="E19" i="14" l="1"/>
  <c r="D1" i="18" l="1"/>
  <c r="E12" i="16" l="1"/>
  <c r="E14" i="10" l="1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Kafi Boss Appayon </t>
        </r>
      </text>
    </comment>
  </commentList>
</comments>
</file>

<file path=xl/sharedStrings.xml><?xml version="1.0" encoding="utf-8"?>
<sst xmlns="http://schemas.openxmlformats.org/spreadsheetml/2006/main" count="555" uniqueCount="260">
  <si>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</si>
  <si>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</si>
  <si>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</si>
  <si>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</si>
  <si>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</si>
  <si>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</si>
  <si>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</si>
  <si>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</si>
  <si>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</si>
  <si>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</si>
  <si>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</si>
  <si>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</si>
  <si>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</si>
  <si>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</si>
  <si>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</si>
  <si>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</si>
  <si>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</si>
  <si>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</si>
  <si>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</si>
  <si>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</si>
  <si>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</si>
  <si>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</si>
  <si>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</si>
  <si>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</si>
  <si>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</si>
  <si>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</si>
  <si>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</si>
  <si>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</si>
  <si>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</si>
  <si>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</si>
  <si>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</si>
  <si>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</si>
  <si>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</si>
  <si>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</si>
  <si>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</si>
  <si>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</si>
  <si>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</si>
  <si>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</si>
  <si>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</si>
  <si>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</si>
  <si>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</si>
  <si>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</si>
  <si>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</si>
  <si>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</si>
  <si>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</si>
  <si>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</si>
  <si>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</si>
  <si>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</si>
  <si>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</si>
  <si>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</si>
  <si>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</si>
  <si>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</si>
  <si>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</si>
  <si>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</si>
  <si>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</si>
  <si>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</si>
  <si>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</si>
  <si>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</si>
  <si>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</si>
  <si>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</si>
  <si>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</si>
  <si>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</si>
  <si>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</si>
  <si>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</si>
  <si>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</si>
  <si>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</si>
  <si>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</si>
  <si>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</si>
  <si>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</si>
  <si>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</si>
  <si>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</si>
  <si>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</si>
  <si>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</si>
  <si>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</si>
  <si>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</si>
  <si>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</si>
  <si>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</si>
  <si>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</si>
  <si>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</si>
  <si>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</si>
  <si>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</si>
  <si>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</si>
  <si>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</si>
  <si>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</si>
  <si>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</si>
  <si>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</si>
  <si>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</si>
  <si>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</si>
  <si>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</si>
  <si>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</si>
  <si>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</si>
  <si>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</si>
  <si>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</si>
  <si>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</si>
  <si>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</si>
  <si>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</si>
  <si>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</si>
  <si>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</si>
  <si>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</si>
  <si>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</si>
  <si>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</si>
  <si>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</si>
  <si>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</si>
  <si>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</si>
  <si>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</si>
  <si>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</si>
  <si>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</si>
  <si>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</si>
  <si>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</si>
  <si>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</si>
  <si>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</si>
  <si>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</si>
  <si>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</si>
  <si>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</si>
  <si>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</si>
  <si>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24.05.2021</t>
  </si>
  <si>
    <t>25.05.2021</t>
  </si>
  <si>
    <t>Shahanur</t>
  </si>
  <si>
    <t>Due Amount</t>
  </si>
  <si>
    <t>1754557390  </t>
  </si>
  <si>
    <t>1783458545  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</si>
  <si>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</si>
  <si>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</si>
  <si>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</si>
  <si>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</si>
  <si>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</si>
  <si>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</si>
  <si>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</si>
  <si>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</si>
  <si>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</si>
  <si>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</si>
  <si>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</si>
  <si>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</si>
  <si>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</si>
  <si>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</si>
  <si>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</si>
  <si>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</si>
  <si>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</si>
  <si>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</si>
  <si>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</si>
  <si>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</si>
  <si>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</si>
  <si>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</si>
  <si>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</si>
  <si>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</si>
  <si>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</si>
  <si>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</si>
  <si>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</si>
  <si>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</si>
  <si>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</si>
  <si>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</si>
  <si>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</si>
  <si>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</si>
  <si>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</si>
  <si>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</si>
  <si>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</si>
  <si>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</si>
  <si>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</si>
  <si>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</si>
  <si>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</si>
  <si>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</si>
  <si>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</si>
  <si>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</si>
  <si>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</si>
  <si>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</si>
  <si>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</si>
  <si>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</si>
  <si>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</si>
  <si>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</si>
  <si>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</si>
  <si>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</si>
  <si>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</si>
  <si>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</si>
  <si>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</si>
  <si>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</si>
  <si>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</si>
  <si>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</si>
  <si>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</si>
  <si>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</si>
  <si>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</si>
  <si>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</si>
  <si>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</si>
  <si>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</si>
  <si>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</si>
  <si>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</si>
  <si>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</si>
  <si>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</si>
  <si>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27.05.2021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</si>
  <si>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</si>
  <si>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</si>
  <si>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</si>
  <si>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</si>
  <si>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</si>
  <si>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</si>
  <si>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</si>
  <si>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</si>
  <si>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</si>
  <si>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</si>
  <si>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</si>
  <si>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</si>
  <si>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</si>
  <si>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</si>
  <si>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</si>
  <si>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</si>
  <si>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</si>
  <si>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</si>
  <si>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</si>
  <si>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</si>
  <si>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</si>
  <si>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</si>
  <si>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</si>
  <si>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</si>
  <si>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</si>
  <si>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</si>
  <si>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</si>
  <si>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</si>
  <si>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</si>
  <si>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</si>
  <si>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</si>
  <si>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</si>
  <si>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</si>
  <si>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</si>
  <si>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</si>
  <si>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</si>
  <si>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</si>
  <si>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</si>
  <si>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</si>
  <si>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</si>
  <si>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</si>
  <si>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</si>
  <si>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</si>
  <si>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</si>
  <si>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</si>
  <si>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</si>
  <si>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</si>
  <si>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</si>
  <si>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Symphony  Balance(+)</t>
  </si>
  <si>
    <t>B=Hiron Mobile</t>
  </si>
  <si>
    <t>B=Kakoli Telecom</t>
  </si>
  <si>
    <t>21.06.2021</t>
  </si>
  <si>
    <t>Check Cost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</si>
  <si>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</si>
  <si>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</si>
  <si>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</si>
  <si>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</si>
  <si>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</si>
  <si>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</si>
  <si>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</si>
  <si>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</si>
  <si>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</si>
  <si>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</si>
  <si>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singra</t>
  </si>
  <si>
    <t>26.06.2021</t>
  </si>
  <si>
    <t>Rasel</t>
  </si>
  <si>
    <t>27.06.2021</t>
  </si>
  <si>
    <t>28.06.2021</t>
  </si>
  <si>
    <t>29.06.2021</t>
  </si>
  <si>
    <t>Date: 29.06.2021</t>
  </si>
  <si>
    <t>realme(+)</t>
  </si>
  <si>
    <t>29.03.2021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</si>
</sst>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164" fontId="3" fillId="42" borderId="29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84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9"/>
      <c r="B7" s="38" t="s">
        <v>82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9"/>
      <c r="B8" s="38" t="s">
        <v>83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9"/>
      <c r="B9" s="38" t="s">
        <v>86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9"/>
      <c r="B10" s="38" t="s">
        <v>87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9"/>
      <c r="B11" s="38" t="s">
        <v>88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9"/>
      <c r="B12" s="38" t="s">
        <v>89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9"/>
      <c r="B13" s="38" t="s">
        <v>90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9"/>
      <c r="B14" s="38" t="s">
        <v>91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9"/>
      <c r="B15" s="38" t="s">
        <v>92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E33" sqref="E33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195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49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49"/>
      <c r="B7" s="38" t="s">
        <v>194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49"/>
      <c r="B8" s="38" t="s">
        <v>200</v>
      </c>
      <c r="C8" s="37">
        <v>145000</v>
      </c>
      <c r="D8" s="159">
        <v>150000</v>
      </c>
      <c r="E8" s="39">
        <f>E7+C8-D8</f>
        <v>11041</v>
      </c>
      <c r="F8" s="30"/>
      <c r="G8" s="2"/>
      <c r="H8" s="2"/>
    </row>
    <row r="9" spans="1:8">
      <c r="A9" s="349"/>
      <c r="B9" s="38" t="s">
        <v>203</v>
      </c>
      <c r="C9" s="37">
        <v>400000</v>
      </c>
      <c r="D9" s="159">
        <v>400000</v>
      </c>
      <c r="E9" s="39">
        <f t="shared" si="0"/>
        <v>11041</v>
      </c>
      <c r="F9" s="30"/>
      <c r="G9" s="2"/>
      <c r="H9" s="2"/>
    </row>
    <row r="10" spans="1:8">
      <c r="A10" s="349"/>
      <c r="B10" s="38" t="s">
        <v>205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49"/>
      <c r="B11" s="38" t="s">
        <v>209</v>
      </c>
      <c r="C11" s="37">
        <v>950000</v>
      </c>
      <c r="D11" s="159">
        <v>300000</v>
      </c>
      <c r="E11" s="39">
        <f t="shared" si="0"/>
        <v>661041</v>
      </c>
      <c r="F11" s="30"/>
      <c r="G11" s="2"/>
      <c r="H11" s="2"/>
    </row>
    <row r="12" spans="1:8">
      <c r="A12" s="349"/>
      <c r="B12" s="38" t="s">
        <v>212</v>
      </c>
      <c r="C12" s="37">
        <v>420000</v>
      </c>
      <c r="D12" s="159">
        <v>500000</v>
      </c>
      <c r="E12" s="39">
        <f t="shared" si="0"/>
        <v>581041</v>
      </c>
      <c r="F12" s="30"/>
      <c r="G12" s="41"/>
      <c r="H12" s="2"/>
    </row>
    <row r="13" spans="1:8">
      <c r="A13" s="349"/>
      <c r="B13" s="38" t="s">
        <v>223</v>
      </c>
      <c r="C13" s="37">
        <v>370000</v>
      </c>
      <c r="D13" s="159">
        <v>200000</v>
      </c>
      <c r="E13" s="39">
        <f t="shared" si="0"/>
        <v>751041</v>
      </c>
      <c r="F13" s="30"/>
      <c r="G13" s="2"/>
      <c r="H13" s="42"/>
    </row>
    <row r="14" spans="1:8">
      <c r="A14" s="349"/>
      <c r="B14" s="38" t="s">
        <v>224</v>
      </c>
      <c r="C14" s="37">
        <v>360000</v>
      </c>
      <c r="D14" s="159">
        <v>200000</v>
      </c>
      <c r="E14" s="39">
        <f t="shared" si="0"/>
        <v>911041</v>
      </c>
      <c r="F14" s="30"/>
      <c r="G14" s="2"/>
      <c r="H14" s="2"/>
    </row>
    <row r="15" spans="1:8">
      <c r="A15" s="349"/>
      <c r="B15" s="38" t="s">
        <v>225</v>
      </c>
      <c r="C15" s="37">
        <v>250000</v>
      </c>
      <c r="D15" s="159">
        <v>700000</v>
      </c>
      <c r="E15" s="39">
        <f t="shared" si="0"/>
        <v>461041</v>
      </c>
      <c r="F15" s="30"/>
      <c r="G15" s="2"/>
      <c r="H15" s="12"/>
    </row>
    <row r="16" spans="1:8">
      <c r="A16" s="349"/>
      <c r="B16" s="38" t="s">
        <v>226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49"/>
      <c r="B17" s="38" t="s">
        <v>227</v>
      </c>
      <c r="C17" s="37">
        <v>1000000</v>
      </c>
      <c r="D17" s="159">
        <v>600000</v>
      </c>
      <c r="E17" s="39">
        <f t="shared" si="0"/>
        <v>861041</v>
      </c>
      <c r="F17" s="32"/>
      <c r="G17" s="13"/>
      <c r="H17" s="2"/>
    </row>
    <row r="18" spans="1:8">
      <c r="A18" s="349"/>
      <c r="B18" s="38" t="s">
        <v>228</v>
      </c>
      <c r="C18" s="37">
        <v>640000</v>
      </c>
      <c r="D18" s="159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49"/>
      <c r="B19" s="38" t="s">
        <v>229</v>
      </c>
      <c r="C19" s="37">
        <v>380000</v>
      </c>
      <c r="D19" s="159">
        <v>300000</v>
      </c>
      <c r="E19" s="39">
        <f t="shared" si="0"/>
        <v>781041</v>
      </c>
      <c r="F19" s="30"/>
      <c r="G19" s="41"/>
      <c r="H19" s="2"/>
    </row>
    <row r="20" spans="1:8">
      <c r="A20" s="349"/>
      <c r="B20" s="38" t="s">
        <v>230</v>
      </c>
      <c r="C20" s="37">
        <v>490000</v>
      </c>
      <c r="D20" s="159">
        <v>500000</v>
      </c>
      <c r="E20" s="39">
        <f t="shared" si="0"/>
        <v>771041</v>
      </c>
      <c r="F20" s="32"/>
      <c r="G20" s="41"/>
      <c r="H20" s="2"/>
    </row>
    <row r="21" spans="1:8">
      <c r="A21" s="349"/>
      <c r="B21" s="38" t="s">
        <v>233</v>
      </c>
      <c r="C21" s="37">
        <v>500000</v>
      </c>
      <c r="D21" s="159">
        <v>500000</v>
      </c>
      <c r="E21" s="39">
        <f>E20+C21-D21</f>
        <v>771041</v>
      </c>
      <c r="F21" s="30"/>
      <c r="G21" s="2"/>
      <c r="H21" s="2"/>
    </row>
    <row r="22" spans="1:8">
      <c r="A22" s="349"/>
      <c r="B22" s="38" t="s">
        <v>234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49"/>
      <c r="B23" s="38" t="s">
        <v>235</v>
      </c>
      <c r="C23" s="37">
        <v>1000000</v>
      </c>
      <c r="D23" s="159">
        <v>450000</v>
      </c>
      <c r="E23" s="39">
        <f>E22+C23-D23</f>
        <v>1321041</v>
      </c>
      <c r="F23" s="30"/>
      <c r="G23" s="2"/>
      <c r="H23" s="2"/>
    </row>
    <row r="24" spans="1:8">
      <c r="A24" s="349"/>
      <c r="B24" s="341" t="s">
        <v>239</v>
      </c>
      <c r="C24" s="342"/>
      <c r="D24" s="342">
        <v>578</v>
      </c>
      <c r="E24" s="343">
        <f t="shared" si="0"/>
        <v>1320463</v>
      </c>
      <c r="F24" s="344" t="s">
        <v>240</v>
      </c>
      <c r="G24" s="2"/>
      <c r="H24" s="2"/>
    </row>
    <row r="25" spans="1:8">
      <c r="A25" s="349"/>
      <c r="B25" s="38" t="s">
        <v>239</v>
      </c>
      <c r="C25" s="37">
        <v>780000</v>
      </c>
      <c r="D25" s="159">
        <v>300000</v>
      </c>
      <c r="E25" s="39">
        <f t="shared" si="0"/>
        <v>1800463</v>
      </c>
      <c r="F25" s="30"/>
      <c r="G25" s="2"/>
      <c r="H25" s="2"/>
    </row>
    <row r="26" spans="1:8">
      <c r="A26" s="349"/>
      <c r="B26" s="38" t="s">
        <v>242</v>
      </c>
      <c r="C26" s="37">
        <v>520000</v>
      </c>
      <c r="D26" s="159">
        <v>2300000</v>
      </c>
      <c r="E26" s="39">
        <f t="shared" si="0"/>
        <v>20463</v>
      </c>
      <c r="F26" s="30"/>
      <c r="G26" s="2"/>
      <c r="H26" s="2"/>
    </row>
    <row r="27" spans="1:8">
      <c r="A27" s="349"/>
      <c r="B27" s="38" t="s">
        <v>243</v>
      </c>
      <c r="C27" s="37">
        <v>427000</v>
      </c>
      <c r="D27" s="159">
        <v>400000</v>
      </c>
      <c r="E27" s="39">
        <f t="shared" si="0"/>
        <v>47463</v>
      </c>
      <c r="F27" s="30"/>
      <c r="G27" s="2"/>
      <c r="H27" s="33"/>
    </row>
    <row r="28" spans="1:8">
      <c r="A28" s="349"/>
      <c r="B28" s="38" t="s">
        <v>247</v>
      </c>
      <c r="C28" s="37">
        <v>482000</v>
      </c>
      <c r="D28" s="159">
        <v>300000</v>
      </c>
      <c r="E28" s="39">
        <f t="shared" si="0"/>
        <v>229463</v>
      </c>
      <c r="F28" s="30"/>
      <c r="G28" s="2"/>
      <c r="H28" s="33"/>
    </row>
    <row r="29" spans="1:8">
      <c r="A29" s="349"/>
      <c r="B29" s="38" t="s">
        <v>252</v>
      </c>
      <c r="C29" s="37">
        <v>0</v>
      </c>
      <c r="D29" s="37">
        <v>0</v>
      </c>
      <c r="E29" s="39">
        <f t="shared" si="0"/>
        <v>229463</v>
      </c>
      <c r="F29" s="30"/>
      <c r="G29" s="2"/>
      <c r="H29" s="33"/>
    </row>
    <row r="30" spans="1:8">
      <c r="A30" s="349"/>
      <c r="B30" s="38" t="s">
        <v>254</v>
      </c>
      <c r="C30" s="37">
        <v>695000</v>
      </c>
      <c r="D30" s="159">
        <v>800000</v>
      </c>
      <c r="E30" s="39">
        <f t="shared" si="0"/>
        <v>124463</v>
      </c>
      <c r="F30" s="30"/>
      <c r="G30" s="2"/>
      <c r="H30" s="33"/>
    </row>
    <row r="31" spans="1:8">
      <c r="A31" s="349"/>
      <c r="B31" s="38" t="s">
        <v>254</v>
      </c>
      <c r="C31" s="37">
        <v>100000</v>
      </c>
      <c r="D31" s="159">
        <v>200000</v>
      </c>
      <c r="E31" s="39">
        <f t="shared" si="0"/>
        <v>24463</v>
      </c>
      <c r="F31" s="30"/>
      <c r="G31" s="2"/>
      <c r="H31" s="33"/>
    </row>
    <row r="32" spans="1:8">
      <c r="A32" s="349"/>
      <c r="B32" s="38" t="s">
        <v>255</v>
      </c>
      <c r="C32" s="37">
        <v>400000</v>
      </c>
      <c r="D32" s="159">
        <v>300000</v>
      </c>
      <c r="E32" s="39">
        <f t="shared" si="0"/>
        <v>124463</v>
      </c>
      <c r="F32" s="30"/>
      <c r="G32" s="2"/>
      <c r="H32" s="33"/>
    </row>
    <row r="33" spans="1:8">
      <c r="A33" s="349"/>
      <c r="B33" s="38" t="s">
        <v>256</v>
      </c>
      <c r="C33" s="37">
        <v>900000</v>
      </c>
      <c r="D33" s="182">
        <v>1000000</v>
      </c>
      <c r="E33" s="39">
        <f t="shared" si="0"/>
        <v>24463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24463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24463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24463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24463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si="0"/>
        <v>24463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0"/>
        <v>24463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0"/>
        <v>24463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0"/>
        <v>24463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0"/>
        <v>24463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0"/>
        <v>24463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0"/>
        <v>24463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0"/>
        <v>24463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0"/>
        <v>24463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0"/>
        <v>24463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0"/>
        <v>24463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0"/>
        <v>24463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0"/>
        <v>24463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0"/>
        <v>24463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0"/>
        <v>24463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0"/>
        <v>24463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0"/>
        <v>24463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0"/>
        <v>24463</v>
      </c>
      <c r="F55" s="30"/>
      <c r="G55" s="2"/>
    </row>
    <row r="56" spans="1:8">
      <c r="A56" s="349"/>
      <c r="B56" s="38"/>
      <c r="C56" s="37"/>
      <c r="D56" s="37"/>
      <c r="E56" s="39">
        <f t="shared" si="0"/>
        <v>24463</v>
      </c>
      <c r="F56" s="30"/>
      <c r="G56" s="2"/>
    </row>
    <row r="57" spans="1:8">
      <c r="A57" s="349"/>
      <c r="B57" s="38"/>
      <c r="C57" s="37"/>
      <c r="D57" s="37"/>
      <c r="E57" s="39">
        <f t="shared" si="0"/>
        <v>24463</v>
      </c>
      <c r="F57" s="30"/>
      <c r="G57" s="2"/>
    </row>
    <row r="58" spans="1:8">
      <c r="A58" s="349"/>
      <c r="B58" s="38"/>
      <c r="C58" s="37"/>
      <c r="D58" s="37"/>
      <c r="E58" s="39">
        <f t="shared" si="0"/>
        <v>24463</v>
      </c>
      <c r="F58" s="30"/>
      <c r="G58" s="2"/>
    </row>
    <row r="59" spans="1:8">
      <c r="A59" s="349"/>
      <c r="B59" s="38"/>
      <c r="C59" s="37"/>
      <c r="D59" s="37"/>
      <c r="E59" s="39">
        <f t="shared" si="0"/>
        <v>24463</v>
      </c>
      <c r="F59" s="30"/>
      <c r="G59" s="2"/>
    </row>
    <row r="60" spans="1:8">
      <c r="A60" s="349"/>
      <c r="B60" s="38"/>
      <c r="C60" s="37"/>
      <c r="D60" s="37"/>
      <c r="E60" s="39">
        <f t="shared" si="0"/>
        <v>24463</v>
      </c>
      <c r="F60" s="30"/>
      <c r="G60" s="2"/>
    </row>
    <row r="61" spans="1:8">
      <c r="A61" s="349"/>
      <c r="B61" s="38"/>
      <c r="C61" s="37"/>
      <c r="D61" s="37"/>
      <c r="E61" s="39">
        <f t="shared" si="0"/>
        <v>24463</v>
      </c>
      <c r="F61" s="30"/>
      <c r="G61" s="2"/>
    </row>
    <row r="62" spans="1:8">
      <c r="A62" s="349"/>
      <c r="B62" s="38"/>
      <c r="C62" s="37"/>
      <c r="D62" s="37"/>
      <c r="E62" s="39">
        <f t="shared" si="0"/>
        <v>24463</v>
      </c>
      <c r="F62" s="30"/>
      <c r="G62" s="2"/>
    </row>
    <row r="63" spans="1:8">
      <c r="A63" s="349"/>
      <c r="B63" s="38"/>
      <c r="C63" s="37"/>
      <c r="D63" s="37"/>
      <c r="E63" s="39">
        <f t="shared" si="0"/>
        <v>24463</v>
      </c>
      <c r="F63" s="30"/>
      <c r="G63" s="2"/>
    </row>
    <row r="64" spans="1:8">
      <c r="A64" s="349"/>
      <c r="B64" s="38"/>
      <c r="C64" s="37"/>
      <c r="D64" s="37"/>
      <c r="E64" s="39">
        <f t="shared" si="0"/>
        <v>24463</v>
      </c>
      <c r="F64" s="30"/>
      <c r="G64" s="2"/>
    </row>
    <row r="65" spans="1:7">
      <c r="A65" s="349"/>
      <c r="B65" s="38"/>
      <c r="C65" s="37"/>
      <c r="D65" s="37"/>
      <c r="E65" s="39">
        <f t="shared" si="0"/>
        <v>24463</v>
      </c>
      <c r="F65" s="30"/>
      <c r="G65" s="2"/>
    </row>
    <row r="66" spans="1:7">
      <c r="A66" s="349"/>
      <c r="B66" s="38"/>
      <c r="C66" s="37"/>
      <c r="D66" s="37"/>
      <c r="E66" s="39">
        <f t="shared" si="0"/>
        <v>24463</v>
      </c>
      <c r="F66" s="30"/>
      <c r="G66" s="2"/>
    </row>
    <row r="67" spans="1:7">
      <c r="A67" s="349"/>
      <c r="B67" s="38"/>
      <c r="C67" s="37"/>
      <c r="D67" s="37"/>
      <c r="E67" s="39">
        <f t="shared" si="0"/>
        <v>24463</v>
      </c>
      <c r="F67" s="30"/>
      <c r="G67" s="2"/>
    </row>
    <row r="68" spans="1:7">
      <c r="A68" s="349"/>
      <c r="B68" s="38"/>
      <c r="C68" s="37"/>
      <c r="D68" s="37"/>
      <c r="E68" s="39">
        <f t="shared" si="0"/>
        <v>24463</v>
      </c>
      <c r="F68" s="30"/>
      <c r="G68" s="2"/>
    </row>
    <row r="69" spans="1:7">
      <c r="A69" s="349"/>
      <c r="B69" s="38"/>
      <c r="C69" s="37"/>
      <c r="D69" s="37"/>
      <c r="E69" s="39">
        <f t="shared" si="0"/>
        <v>24463</v>
      </c>
      <c r="F69" s="30"/>
      <c r="G69" s="2"/>
    </row>
    <row r="70" spans="1:7">
      <c r="A70" s="349"/>
      <c r="B70" s="38"/>
      <c r="C70" s="37"/>
      <c r="D70" s="37"/>
      <c r="E70" s="39">
        <f t="shared" ref="E70:E82" si="1">E69+C70-D70</f>
        <v>24463</v>
      </c>
      <c r="F70" s="30"/>
      <c r="G70" s="2"/>
    </row>
    <row r="71" spans="1:7">
      <c r="A71" s="349"/>
      <c r="B71" s="38"/>
      <c r="C71" s="37"/>
      <c r="D71" s="37"/>
      <c r="E71" s="39">
        <f t="shared" si="1"/>
        <v>24463</v>
      </c>
      <c r="F71" s="30"/>
      <c r="G71" s="2"/>
    </row>
    <row r="72" spans="1:7">
      <c r="A72" s="349"/>
      <c r="B72" s="38"/>
      <c r="C72" s="37"/>
      <c r="D72" s="37"/>
      <c r="E72" s="39">
        <f t="shared" si="1"/>
        <v>24463</v>
      </c>
      <c r="F72" s="30"/>
      <c r="G72" s="2"/>
    </row>
    <row r="73" spans="1:7">
      <c r="A73" s="349"/>
      <c r="B73" s="38"/>
      <c r="C73" s="37"/>
      <c r="D73" s="37"/>
      <c r="E73" s="39">
        <f t="shared" si="1"/>
        <v>24463</v>
      </c>
      <c r="F73" s="30"/>
      <c r="G73" s="2"/>
    </row>
    <row r="74" spans="1:7">
      <c r="A74" s="349"/>
      <c r="B74" s="38"/>
      <c r="C74" s="37"/>
      <c r="D74" s="37"/>
      <c r="E74" s="39">
        <f t="shared" si="1"/>
        <v>24463</v>
      </c>
      <c r="F74" s="30"/>
      <c r="G74" s="2"/>
    </row>
    <row r="75" spans="1:7">
      <c r="A75" s="349"/>
      <c r="B75" s="38"/>
      <c r="C75" s="37"/>
      <c r="D75" s="37"/>
      <c r="E75" s="39">
        <f t="shared" si="1"/>
        <v>24463</v>
      </c>
      <c r="F75" s="32"/>
      <c r="G75" s="2"/>
    </row>
    <row r="76" spans="1:7">
      <c r="A76" s="349"/>
      <c r="B76" s="38"/>
      <c r="C76" s="37"/>
      <c r="D76" s="37"/>
      <c r="E76" s="39">
        <f t="shared" si="1"/>
        <v>24463</v>
      </c>
      <c r="F76" s="30"/>
      <c r="G76" s="2"/>
    </row>
    <row r="77" spans="1:7">
      <c r="A77" s="349"/>
      <c r="B77" s="38"/>
      <c r="C77" s="37"/>
      <c r="D77" s="37"/>
      <c r="E77" s="39">
        <f t="shared" si="1"/>
        <v>24463</v>
      </c>
      <c r="F77" s="30"/>
      <c r="G77" s="2"/>
    </row>
    <row r="78" spans="1:7">
      <c r="A78" s="349"/>
      <c r="B78" s="38"/>
      <c r="C78" s="37"/>
      <c r="D78" s="37"/>
      <c r="E78" s="39">
        <f t="shared" si="1"/>
        <v>24463</v>
      </c>
      <c r="F78" s="30"/>
      <c r="G78" s="2"/>
    </row>
    <row r="79" spans="1:7">
      <c r="A79" s="349"/>
      <c r="B79" s="38"/>
      <c r="C79" s="37"/>
      <c r="D79" s="37"/>
      <c r="E79" s="39">
        <f t="shared" si="1"/>
        <v>24463</v>
      </c>
      <c r="F79" s="30"/>
      <c r="G79" s="2"/>
    </row>
    <row r="80" spans="1:7">
      <c r="A80" s="349"/>
      <c r="B80" s="38"/>
      <c r="C80" s="37"/>
      <c r="D80" s="37"/>
      <c r="E80" s="39">
        <f t="shared" si="1"/>
        <v>24463</v>
      </c>
      <c r="F80" s="30"/>
      <c r="G80" s="2"/>
    </row>
    <row r="81" spans="1:7">
      <c r="A81" s="349"/>
      <c r="B81" s="38"/>
      <c r="C81" s="37"/>
      <c r="D81" s="37"/>
      <c r="E81" s="39">
        <f t="shared" si="1"/>
        <v>24463</v>
      </c>
      <c r="F81" s="30"/>
      <c r="G81" s="2"/>
    </row>
    <row r="82" spans="1:7">
      <c r="A82" s="349"/>
      <c r="B82" s="38"/>
      <c r="C82" s="37"/>
      <c r="D82" s="37"/>
      <c r="E82" s="39">
        <f t="shared" si="1"/>
        <v>24463</v>
      </c>
      <c r="F82" s="30"/>
      <c r="G82" s="2"/>
    </row>
    <row r="83" spans="1:7">
      <c r="A83" s="349"/>
      <c r="B83" s="43"/>
      <c r="C83" s="39">
        <f>SUM(C5:C72)</f>
        <v>11225041</v>
      </c>
      <c r="D83" s="39">
        <f>SUM(D5:D77)</f>
        <v>11200578</v>
      </c>
      <c r="E83" s="63">
        <f>E71</f>
        <v>24463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E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53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196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54</v>
      </c>
      <c r="B4" s="357" t="s">
        <v>55</v>
      </c>
      <c r="C4" s="359" t="s">
        <v>56</v>
      </c>
      <c r="D4" s="359" t="s">
        <v>57</v>
      </c>
      <c r="E4" s="359" t="s">
        <v>58</v>
      </c>
      <c r="F4" s="359" t="s">
        <v>246</v>
      </c>
      <c r="G4" s="359" t="s">
        <v>59</v>
      </c>
      <c r="H4" s="359" t="s">
        <v>60</v>
      </c>
      <c r="I4" s="359" t="s">
        <v>241</v>
      </c>
      <c r="J4" s="359" t="s">
        <v>61</v>
      </c>
      <c r="K4" s="359" t="s">
        <v>62</v>
      </c>
      <c r="L4" s="359" t="s">
        <v>63</v>
      </c>
      <c r="M4" s="359" t="s">
        <v>64</v>
      </c>
      <c r="N4" s="359" t="s">
        <v>65</v>
      </c>
      <c r="O4" s="363" t="s">
        <v>66</v>
      </c>
      <c r="P4" s="361" t="s">
        <v>106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4"/>
      <c r="P5" s="362"/>
      <c r="Q5" s="185" t="s">
        <v>67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194</v>
      </c>
      <c r="B6" s="121">
        <v>1300</v>
      </c>
      <c r="C6" s="121"/>
      <c r="D6" s="122">
        <v>55</v>
      </c>
      <c r="E6" s="122">
        <v>240</v>
      </c>
      <c r="F6" s="122"/>
      <c r="G6" s="122">
        <v>720</v>
      </c>
      <c r="H6" s="122"/>
      <c r="I6" s="122"/>
      <c r="J6" s="123">
        <v>160</v>
      </c>
      <c r="K6" s="122">
        <v>480</v>
      </c>
      <c r="L6" s="122"/>
      <c r="M6" s="122"/>
      <c r="N6" s="160"/>
      <c r="O6" s="122"/>
      <c r="P6" s="124"/>
      <c r="Q6" s="125">
        <f t="shared" ref="Q6:Q36" si="0">SUM(B6:P6)</f>
        <v>2955</v>
      </c>
      <c r="R6" s="126"/>
      <c r="S6" s="127"/>
      <c r="T6" s="46"/>
      <c r="U6" s="5"/>
      <c r="V6" s="46"/>
      <c r="W6" s="5"/>
    </row>
    <row r="7" spans="1:24" s="21" customFormat="1">
      <c r="A7" s="120" t="s">
        <v>200</v>
      </c>
      <c r="B7" s="121">
        <v>700</v>
      </c>
      <c r="C7" s="121"/>
      <c r="D7" s="122"/>
      <c r="E7" s="122"/>
      <c r="F7" s="122"/>
      <c r="G7" s="122">
        <v>370</v>
      </c>
      <c r="H7" s="122"/>
      <c r="I7" s="122"/>
      <c r="J7" s="123">
        <v>70</v>
      </c>
      <c r="K7" s="122">
        <v>480</v>
      </c>
      <c r="L7" s="122"/>
      <c r="M7" s="122"/>
      <c r="N7" s="160">
        <v>20</v>
      </c>
      <c r="O7" s="122"/>
      <c r="P7" s="124"/>
      <c r="Q7" s="125">
        <f t="shared" si="0"/>
        <v>1640</v>
      </c>
      <c r="R7" s="126"/>
      <c r="S7" s="46"/>
      <c r="T7" s="46"/>
      <c r="U7" s="46"/>
      <c r="V7" s="46"/>
      <c r="W7" s="46"/>
    </row>
    <row r="8" spans="1:24" s="21" customFormat="1">
      <c r="A8" s="120" t="s">
        <v>203</v>
      </c>
      <c r="B8" s="128">
        <v>500</v>
      </c>
      <c r="C8" s="121"/>
      <c r="D8" s="129"/>
      <c r="E8" s="129"/>
      <c r="F8" s="129"/>
      <c r="G8" s="129">
        <v>120</v>
      </c>
      <c r="H8" s="129"/>
      <c r="I8" s="129"/>
      <c r="J8" s="130">
        <v>230</v>
      </c>
      <c r="K8" s="129">
        <v>480</v>
      </c>
      <c r="L8" s="129"/>
      <c r="M8" s="129"/>
      <c r="N8" s="161">
        <v>50</v>
      </c>
      <c r="O8" s="129"/>
      <c r="P8" s="131">
        <v>530</v>
      </c>
      <c r="Q8" s="125">
        <f>SUM(B8:P8)</f>
        <v>1910</v>
      </c>
      <c r="R8" s="126"/>
      <c r="S8" s="10"/>
      <c r="T8" s="10"/>
      <c r="U8" s="5" t="s">
        <v>68</v>
      </c>
      <c r="V8" s="46"/>
      <c r="W8" s="5"/>
    </row>
    <row r="9" spans="1:24" s="21" customFormat="1">
      <c r="A9" s="120" t="s">
        <v>208</v>
      </c>
      <c r="B9" s="128">
        <v>800</v>
      </c>
      <c r="C9" s="121"/>
      <c r="D9" s="129"/>
      <c r="E9" s="129"/>
      <c r="F9" s="129"/>
      <c r="G9" s="129">
        <v>200</v>
      </c>
      <c r="H9" s="129"/>
      <c r="I9" s="129"/>
      <c r="J9" s="130">
        <v>20</v>
      </c>
      <c r="K9" s="129">
        <v>530</v>
      </c>
      <c r="L9" s="129"/>
      <c r="M9" s="129"/>
      <c r="N9" s="161">
        <v>20</v>
      </c>
      <c r="O9" s="129"/>
      <c r="P9" s="131">
        <v>460</v>
      </c>
      <c r="Q9" s="125">
        <f t="shared" si="0"/>
        <v>2030</v>
      </c>
      <c r="R9" s="126"/>
      <c r="S9" s="10"/>
      <c r="T9" s="10"/>
      <c r="U9" s="46"/>
      <c r="V9" s="46"/>
      <c r="W9" s="46"/>
    </row>
    <row r="10" spans="1:24" s="21" customFormat="1">
      <c r="A10" s="120" t="s">
        <v>209</v>
      </c>
      <c r="B10" s="128">
        <v>1000</v>
      </c>
      <c r="C10" s="121" t="s">
        <v>14</v>
      </c>
      <c r="D10" s="129"/>
      <c r="E10" s="129">
        <v>490</v>
      </c>
      <c r="F10" s="129"/>
      <c r="G10" s="129">
        <v>320</v>
      </c>
      <c r="H10" s="129"/>
      <c r="I10" s="129"/>
      <c r="J10" s="129">
        <v>170</v>
      </c>
      <c r="K10" s="129">
        <v>480</v>
      </c>
      <c r="L10" s="129"/>
      <c r="M10" s="129"/>
      <c r="N10" s="161"/>
      <c r="O10" s="129"/>
      <c r="P10" s="131"/>
      <c r="Q10" s="125">
        <f t="shared" si="0"/>
        <v>2460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212</v>
      </c>
      <c r="B11" s="128">
        <v>1000</v>
      </c>
      <c r="C11" s="121"/>
      <c r="D11" s="129"/>
      <c r="E11" s="129"/>
      <c r="F11" s="129"/>
      <c r="G11" s="129">
        <v>270</v>
      </c>
      <c r="H11" s="129"/>
      <c r="I11" s="129"/>
      <c r="J11" s="129">
        <v>200</v>
      </c>
      <c r="K11" s="129">
        <v>480</v>
      </c>
      <c r="L11" s="129"/>
      <c r="M11" s="129"/>
      <c r="N11" s="161">
        <v>30</v>
      </c>
      <c r="O11" s="129"/>
      <c r="P11" s="131"/>
      <c r="Q11" s="125">
        <f t="shared" si="0"/>
        <v>1980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223</v>
      </c>
      <c r="B12" s="128">
        <v>500</v>
      </c>
      <c r="C12" s="121"/>
      <c r="D12" s="129"/>
      <c r="E12" s="129"/>
      <c r="F12" s="129"/>
      <c r="G12" s="129">
        <v>170</v>
      </c>
      <c r="H12" s="129"/>
      <c r="I12" s="129"/>
      <c r="J12" s="129">
        <v>210</v>
      </c>
      <c r="K12" s="129">
        <v>320</v>
      </c>
      <c r="L12" s="129"/>
      <c r="M12" s="129"/>
      <c r="N12" s="161">
        <v>20</v>
      </c>
      <c r="O12" s="129"/>
      <c r="P12" s="131"/>
      <c r="Q12" s="125">
        <f t="shared" si="0"/>
        <v>1220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224</v>
      </c>
      <c r="B13" s="128">
        <v>500</v>
      </c>
      <c r="C13" s="121"/>
      <c r="D13" s="129"/>
      <c r="E13" s="129"/>
      <c r="F13" s="129"/>
      <c r="G13" s="129">
        <v>440</v>
      </c>
      <c r="H13" s="129"/>
      <c r="I13" s="129"/>
      <c r="J13" s="129">
        <v>195</v>
      </c>
      <c r="K13" s="129">
        <v>320</v>
      </c>
      <c r="L13" s="132"/>
      <c r="M13" s="129"/>
      <c r="N13" s="161">
        <v>20</v>
      </c>
      <c r="O13" s="129"/>
      <c r="P13" s="131"/>
      <c r="Q13" s="125">
        <f t="shared" si="0"/>
        <v>1475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225</v>
      </c>
      <c r="B14" s="128">
        <v>100</v>
      </c>
      <c r="C14" s="121"/>
      <c r="D14" s="129"/>
      <c r="E14" s="129"/>
      <c r="F14" s="129"/>
      <c r="G14" s="129">
        <v>290</v>
      </c>
      <c r="H14" s="129"/>
      <c r="I14" s="129"/>
      <c r="J14" s="129">
        <v>160</v>
      </c>
      <c r="K14" s="129">
        <v>400</v>
      </c>
      <c r="L14" s="133"/>
      <c r="M14" s="129"/>
      <c r="N14" s="161"/>
      <c r="O14" s="129"/>
      <c r="P14" s="131">
        <v>905</v>
      </c>
      <c r="Q14" s="125">
        <f t="shared" si="0"/>
        <v>1855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226</v>
      </c>
      <c r="B15" s="128">
        <v>1000</v>
      </c>
      <c r="C15" s="121"/>
      <c r="D15" s="129"/>
      <c r="E15" s="129"/>
      <c r="F15" s="129"/>
      <c r="G15" s="129">
        <v>190</v>
      </c>
      <c r="H15" s="129"/>
      <c r="I15" s="129"/>
      <c r="J15" s="129">
        <v>200</v>
      </c>
      <c r="K15" s="129">
        <v>320</v>
      </c>
      <c r="L15" s="122"/>
      <c r="M15" s="129"/>
      <c r="N15" s="161">
        <v>50</v>
      </c>
      <c r="O15" s="129"/>
      <c r="P15" s="131"/>
      <c r="Q15" s="125">
        <f t="shared" si="0"/>
        <v>1760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227</v>
      </c>
      <c r="B16" s="128">
        <v>1200</v>
      </c>
      <c r="C16" s="121">
        <v>460</v>
      </c>
      <c r="D16" s="129"/>
      <c r="E16" s="129"/>
      <c r="F16" s="129"/>
      <c r="G16" s="129">
        <v>220</v>
      </c>
      <c r="H16" s="129"/>
      <c r="I16" s="129"/>
      <c r="J16" s="129">
        <v>190</v>
      </c>
      <c r="K16" s="129">
        <v>480</v>
      </c>
      <c r="L16" s="129"/>
      <c r="M16" s="129"/>
      <c r="N16" s="161"/>
      <c r="O16" s="129"/>
      <c r="P16" s="131"/>
      <c r="Q16" s="125">
        <f t="shared" si="0"/>
        <v>2550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228</v>
      </c>
      <c r="B17" s="128"/>
      <c r="C17" s="121">
        <v>400</v>
      </c>
      <c r="D17" s="129">
        <v>420</v>
      </c>
      <c r="E17" s="129"/>
      <c r="F17" s="129"/>
      <c r="G17" s="129">
        <v>190</v>
      </c>
      <c r="H17" s="129"/>
      <c r="I17" s="129"/>
      <c r="J17" s="129">
        <v>210</v>
      </c>
      <c r="K17" s="129">
        <v>400</v>
      </c>
      <c r="L17" s="129"/>
      <c r="M17" s="129"/>
      <c r="N17" s="161">
        <v>50</v>
      </c>
      <c r="O17" s="131"/>
      <c r="P17" s="131">
        <v>200</v>
      </c>
      <c r="Q17" s="125">
        <f t="shared" si="0"/>
        <v>1870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229</v>
      </c>
      <c r="B18" s="128">
        <v>1000</v>
      </c>
      <c r="C18" s="121">
        <v>400</v>
      </c>
      <c r="D18" s="129"/>
      <c r="E18" s="129"/>
      <c r="F18" s="129"/>
      <c r="G18" s="129">
        <v>120</v>
      </c>
      <c r="H18" s="129"/>
      <c r="I18" s="129"/>
      <c r="J18" s="129">
        <v>210</v>
      </c>
      <c r="K18" s="129">
        <v>400</v>
      </c>
      <c r="L18" s="129"/>
      <c r="M18" s="129"/>
      <c r="N18" s="161">
        <v>20</v>
      </c>
      <c r="O18" s="131"/>
      <c r="P18" s="131">
        <v>210</v>
      </c>
      <c r="Q18" s="125">
        <f t="shared" si="0"/>
        <v>2360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230</v>
      </c>
      <c r="B19" s="128">
        <v>1150</v>
      </c>
      <c r="C19" s="121"/>
      <c r="D19" s="129"/>
      <c r="E19" s="129"/>
      <c r="F19" s="129"/>
      <c r="G19" s="129">
        <v>190</v>
      </c>
      <c r="H19" s="129"/>
      <c r="I19" s="129"/>
      <c r="J19" s="129">
        <v>205</v>
      </c>
      <c r="K19" s="129">
        <v>400</v>
      </c>
      <c r="L19" s="129"/>
      <c r="M19" s="129"/>
      <c r="N19" s="162"/>
      <c r="O19" s="131"/>
      <c r="P19" s="131"/>
      <c r="Q19" s="125">
        <f t="shared" si="0"/>
        <v>1945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233</v>
      </c>
      <c r="B20" s="128"/>
      <c r="C20" s="121"/>
      <c r="D20" s="129"/>
      <c r="E20" s="129"/>
      <c r="F20" s="161"/>
      <c r="G20" s="129">
        <v>120</v>
      </c>
      <c r="H20" s="129"/>
      <c r="I20" s="129"/>
      <c r="J20" s="129">
        <v>220</v>
      </c>
      <c r="K20" s="129">
        <v>400</v>
      </c>
      <c r="L20" s="129"/>
      <c r="M20" s="129"/>
      <c r="N20" s="161"/>
      <c r="O20" s="129"/>
      <c r="P20" s="131"/>
      <c r="Q20" s="125">
        <f t="shared" si="0"/>
        <v>740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234</v>
      </c>
      <c r="B21" s="128">
        <v>700</v>
      </c>
      <c r="C21" s="121">
        <v>400</v>
      </c>
      <c r="D21" s="129"/>
      <c r="E21" s="129"/>
      <c r="F21" s="129"/>
      <c r="G21" s="129">
        <v>170</v>
      </c>
      <c r="H21" s="129"/>
      <c r="I21" s="129"/>
      <c r="J21" s="129">
        <v>220</v>
      </c>
      <c r="K21" s="129">
        <v>400</v>
      </c>
      <c r="L21" s="129"/>
      <c r="M21" s="129"/>
      <c r="N21" s="161">
        <v>20</v>
      </c>
      <c r="O21" s="129"/>
      <c r="P21" s="131"/>
      <c r="Q21" s="125">
        <f t="shared" si="0"/>
        <v>1910</v>
      </c>
      <c r="R21" s="126"/>
      <c r="S21" s="7"/>
    </row>
    <row r="22" spans="1:23" s="21" customFormat="1">
      <c r="A22" s="120" t="s">
        <v>235</v>
      </c>
      <c r="B22" s="128">
        <v>500</v>
      </c>
      <c r="C22" s="121"/>
      <c r="D22" s="129"/>
      <c r="E22" s="129"/>
      <c r="F22" s="129"/>
      <c r="G22" s="129">
        <v>320</v>
      </c>
      <c r="H22" s="129"/>
      <c r="I22" s="129"/>
      <c r="J22" s="129">
        <v>220</v>
      </c>
      <c r="K22" s="129">
        <v>400</v>
      </c>
      <c r="L22" s="129"/>
      <c r="M22" s="129"/>
      <c r="N22" s="161"/>
      <c r="O22" s="129"/>
      <c r="P22" s="131"/>
      <c r="Q22" s="125">
        <f t="shared" si="0"/>
        <v>1440</v>
      </c>
      <c r="R22" s="126"/>
      <c r="S22" s="7"/>
    </row>
    <row r="23" spans="1:23" s="136" customFormat="1">
      <c r="A23" s="120" t="s">
        <v>239</v>
      </c>
      <c r="B23" s="128">
        <v>1200</v>
      </c>
      <c r="C23" s="121"/>
      <c r="D23" s="129"/>
      <c r="E23" s="129"/>
      <c r="F23" s="129"/>
      <c r="G23" s="129">
        <v>100</v>
      </c>
      <c r="H23" s="129"/>
      <c r="I23" s="129">
        <v>578</v>
      </c>
      <c r="J23" s="129">
        <v>180</v>
      </c>
      <c r="K23" s="129">
        <v>400</v>
      </c>
      <c r="L23" s="129"/>
      <c r="M23" s="129"/>
      <c r="N23" s="161">
        <v>20</v>
      </c>
      <c r="O23" s="129"/>
      <c r="P23" s="131"/>
      <c r="Q23" s="125">
        <f t="shared" si="0"/>
        <v>2478</v>
      </c>
      <c r="R23" s="135"/>
      <c r="S23" s="7"/>
    </row>
    <row r="24" spans="1:23" s="21" customFormat="1">
      <c r="A24" s="120" t="s">
        <v>242</v>
      </c>
      <c r="B24" s="128">
        <v>500</v>
      </c>
      <c r="C24" s="121"/>
      <c r="D24" s="129">
        <v>110</v>
      </c>
      <c r="E24" s="129">
        <v>360</v>
      </c>
      <c r="F24" s="129"/>
      <c r="G24" s="129">
        <v>210</v>
      </c>
      <c r="H24" s="129"/>
      <c r="I24" s="129"/>
      <c r="J24" s="129">
        <v>200</v>
      </c>
      <c r="K24" s="129">
        <v>400</v>
      </c>
      <c r="L24" s="129"/>
      <c r="M24" s="129">
        <v>1500</v>
      </c>
      <c r="N24" s="161">
        <v>20</v>
      </c>
      <c r="O24" s="129"/>
      <c r="P24" s="131">
        <v>245</v>
      </c>
      <c r="Q24" s="125">
        <f t="shared" si="0"/>
        <v>3545</v>
      </c>
      <c r="R24" s="126"/>
      <c r="S24" s="7"/>
      <c r="U24" s="137"/>
      <c r="V24" s="137"/>
      <c r="W24" s="137"/>
    </row>
    <row r="25" spans="1:23" s="136" customFormat="1">
      <c r="A25" s="120" t="s">
        <v>243</v>
      </c>
      <c r="B25" s="128">
        <v>700</v>
      </c>
      <c r="C25" s="121"/>
      <c r="D25" s="129"/>
      <c r="E25" s="129">
        <v>630</v>
      </c>
      <c r="F25" s="129">
        <v>885</v>
      </c>
      <c r="G25" s="129">
        <v>200</v>
      </c>
      <c r="H25" s="129"/>
      <c r="I25" s="129"/>
      <c r="J25" s="129">
        <v>210</v>
      </c>
      <c r="K25" s="129">
        <v>400</v>
      </c>
      <c r="L25" s="129"/>
      <c r="M25" s="129"/>
      <c r="N25" s="161">
        <v>20</v>
      </c>
      <c r="O25" s="129"/>
      <c r="P25" s="131"/>
      <c r="Q25" s="125">
        <f t="shared" si="0"/>
        <v>3045</v>
      </c>
      <c r="R25" s="135"/>
      <c r="S25" s="7"/>
    </row>
    <row r="26" spans="1:23" s="21" customFormat="1">
      <c r="A26" s="120" t="s">
        <v>247</v>
      </c>
      <c r="B26" s="128">
        <v>700</v>
      </c>
      <c r="C26" s="121"/>
      <c r="D26" s="129">
        <v>270</v>
      </c>
      <c r="E26" s="129"/>
      <c r="F26" s="129"/>
      <c r="G26" s="129">
        <v>100</v>
      </c>
      <c r="H26" s="129"/>
      <c r="I26" s="129"/>
      <c r="J26" s="129">
        <v>280</v>
      </c>
      <c r="K26" s="129">
        <v>400</v>
      </c>
      <c r="L26" s="129"/>
      <c r="M26" s="129"/>
      <c r="N26" s="161">
        <v>20</v>
      </c>
      <c r="O26" s="129"/>
      <c r="P26" s="131"/>
      <c r="Q26" s="125">
        <f t="shared" si="0"/>
        <v>1770</v>
      </c>
      <c r="R26" s="126"/>
      <c r="S26" s="7"/>
    </row>
    <row r="27" spans="1:23" s="21" customFormat="1">
      <c r="A27" s="120" t="s">
        <v>252</v>
      </c>
      <c r="B27" s="128">
        <v>1200</v>
      </c>
      <c r="C27" s="121"/>
      <c r="D27" s="129"/>
      <c r="E27" s="129"/>
      <c r="F27" s="129"/>
      <c r="G27" s="129">
        <v>100</v>
      </c>
      <c r="H27" s="129"/>
      <c r="I27" s="129"/>
      <c r="J27" s="129">
        <v>230</v>
      </c>
      <c r="K27" s="129">
        <v>480</v>
      </c>
      <c r="L27" s="129"/>
      <c r="M27" s="129"/>
      <c r="N27" s="161">
        <v>20</v>
      </c>
      <c r="O27" s="129"/>
      <c r="P27" s="131"/>
      <c r="Q27" s="125">
        <f t="shared" si="0"/>
        <v>2030</v>
      </c>
      <c r="R27" s="126"/>
      <c r="S27" s="7"/>
    </row>
    <row r="28" spans="1:23" s="21" customFormat="1">
      <c r="A28" s="120" t="s">
        <v>254</v>
      </c>
      <c r="B28" s="128"/>
      <c r="C28" s="121">
        <v>460</v>
      </c>
      <c r="D28" s="129"/>
      <c r="E28" s="129"/>
      <c r="F28" s="129"/>
      <c r="G28" s="129">
        <v>120</v>
      </c>
      <c r="H28" s="129"/>
      <c r="I28" s="129"/>
      <c r="J28" s="129">
        <v>220</v>
      </c>
      <c r="K28" s="129">
        <v>400</v>
      </c>
      <c r="L28" s="129"/>
      <c r="M28" s="129"/>
      <c r="N28" s="161"/>
      <c r="O28" s="129"/>
      <c r="P28" s="131"/>
      <c r="Q28" s="125">
        <f t="shared" si="0"/>
        <v>1200</v>
      </c>
      <c r="R28" s="126"/>
      <c r="S28" s="7"/>
      <c r="T28" s="138"/>
      <c r="U28" s="138"/>
    </row>
    <row r="29" spans="1:23" s="21" customFormat="1">
      <c r="A29" s="120" t="s">
        <v>255</v>
      </c>
      <c r="B29" s="128">
        <v>1400</v>
      </c>
      <c r="C29" s="121"/>
      <c r="D29" s="129"/>
      <c r="E29" s="129"/>
      <c r="F29" s="129"/>
      <c r="G29" s="129">
        <v>100</v>
      </c>
      <c r="H29" s="129"/>
      <c r="I29" s="129"/>
      <c r="J29" s="129">
        <v>20</v>
      </c>
      <c r="K29" s="129">
        <v>400</v>
      </c>
      <c r="L29" s="129"/>
      <c r="M29" s="129"/>
      <c r="N29" s="161">
        <v>20</v>
      </c>
      <c r="O29" s="129"/>
      <c r="P29" s="131"/>
      <c r="Q29" s="125">
        <f t="shared" si="0"/>
        <v>1940</v>
      </c>
      <c r="R29" s="126"/>
      <c r="S29" s="138"/>
      <c r="T29" s="139"/>
      <c r="U29" s="139"/>
    </row>
    <row r="30" spans="1:23" s="21" customFormat="1">
      <c r="A30" s="120" t="s">
        <v>256</v>
      </c>
      <c r="B30" s="128">
        <v>1000</v>
      </c>
      <c r="C30" s="121"/>
      <c r="D30" s="129"/>
      <c r="E30" s="129"/>
      <c r="F30" s="129"/>
      <c r="G30" s="129">
        <v>100</v>
      </c>
      <c r="H30" s="129"/>
      <c r="I30" s="129"/>
      <c r="J30" s="129">
        <v>20</v>
      </c>
      <c r="K30" s="129">
        <v>320</v>
      </c>
      <c r="L30" s="129"/>
      <c r="M30" s="129"/>
      <c r="N30" s="161"/>
      <c r="O30" s="129"/>
      <c r="P30" s="131"/>
      <c r="Q30" s="125">
        <f t="shared" si="0"/>
        <v>1440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8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8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8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8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8" s="111" customFormat="1" ht="13.5" thickBot="1">
      <c r="A37" s="145" t="s">
        <v>69</v>
      </c>
      <c r="B37" s="146">
        <f>SUM(B6:B36)</f>
        <v>18650</v>
      </c>
      <c r="C37" s="147">
        <f t="shared" ref="C37:P37" si="1">SUM(C6:C36)</f>
        <v>2120</v>
      </c>
      <c r="D37" s="147">
        <f t="shared" si="1"/>
        <v>855</v>
      </c>
      <c r="E37" s="147">
        <f t="shared" si="1"/>
        <v>1720</v>
      </c>
      <c r="F37" s="147">
        <f t="shared" si="1"/>
        <v>885</v>
      </c>
      <c r="G37" s="147">
        <f>SUM(G6:G36)</f>
        <v>5450</v>
      </c>
      <c r="H37" s="147">
        <f t="shared" si="1"/>
        <v>0</v>
      </c>
      <c r="I37" s="147">
        <f t="shared" si="1"/>
        <v>578</v>
      </c>
      <c r="J37" s="147">
        <f t="shared" si="1"/>
        <v>4450</v>
      </c>
      <c r="K37" s="147">
        <f t="shared" si="1"/>
        <v>10370</v>
      </c>
      <c r="L37" s="147">
        <f t="shared" si="1"/>
        <v>0</v>
      </c>
      <c r="M37" s="147">
        <f t="shared" si="1"/>
        <v>1500</v>
      </c>
      <c r="N37" s="164">
        <f t="shared" si="1"/>
        <v>420</v>
      </c>
      <c r="O37" s="147">
        <f t="shared" si="1"/>
        <v>0</v>
      </c>
      <c r="P37" s="148">
        <f t="shared" si="1"/>
        <v>2550</v>
      </c>
      <c r="Q37" s="149">
        <f>SUM(Q6:Q36)</f>
        <v>49548</v>
      </c>
    </row>
    <row r="38" spans="1:18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8">
      <c r="F39" s="155"/>
      <c r="G39" s="155"/>
      <c r="H39" s="155"/>
      <c r="I39" s="155"/>
      <c r="J39" s="155"/>
      <c r="R39" t="s">
        <v>14</v>
      </c>
    </row>
    <row r="40" spans="1:18">
      <c r="A40" s="24"/>
      <c r="B40" s="156"/>
      <c r="C40" s="155"/>
      <c r="D40" s="155"/>
      <c r="E40" s="155"/>
    </row>
    <row r="41" spans="1:18">
      <c r="A41" s="24"/>
      <c r="B41" s="156"/>
      <c r="C41" s="155"/>
      <c r="D41" s="155"/>
      <c r="E41" s="155"/>
    </row>
    <row r="42" spans="1:18">
      <c r="A42" s="24"/>
      <c r="B42" s="156"/>
      <c r="C42" s="155"/>
      <c r="D42" s="155"/>
      <c r="E42" s="155"/>
    </row>
    <row r="43" spans="1:18">
      <c r="A43" s="24"/>
      <c r="B43" s="156"/>
      <c r="C43" s="155"/>
      <c r="D43" s="155"/>
      <c r="E43" s="155"/>
    </row>
    <row r="44" spans="1:18">
      <c r="A44" s="24"/>
      <c r="B44" s="156"/>
      <c r="C44" s="155"/>
      <c r="D44" s="155"/>
      <c r="E44" s="155"/>
    </row>
    <row r="45" spans="1:18">
      <c r="A45" s="24"/>
      <c r="B45" s="156"/>
      <c r="C45" s="155"/>
      <c r="D45" s="155"/>
      <c r="E45" s="155"/>
    </row>
    <row r="46" spans="1:18">
      <c r="A46" s="24"/>
      <c r="B46" s="156"/>
      <c r="C46" s="155"/>
      <c r="D46" s="155"/>
      <c r="E46" s="155"/>
    </row>
    <row r="47" spans="1:18">
      <c r="A47" s="24"/>
      <c r="B47" s="156"/>
      <c r="C47" s="155"/>
      <c r="D47" s="155"/>
      <c r="E47" s="155"/>
    </row>
    <row r="48" spans="1:18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9" t="s">
        <v>17</v>
      </c>
      <c r="B1" s="370"/>
      <c r="C1" s="370"/>
      <c r="D1" s="370"/>
      <c r="E1" s="370"/>
      <c r="F1" s="371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2" t="s">
        <v>197</v>
      </c>
      <c r="B2" s="373"/>
      <c r="C2" s="373"/>
      <c r="D2" s="373"/>
      <c r="E2" s="373"/>
      <c r="F2" s="374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5" t="s">
        <v>182</v>
      </c>
      <c r="B3" s="376"/>
      <c r="C3" s="376"/>
      <c r="D3" s="376"/>
      <c r="E3" s="376"/>
      <c r="F3" s="377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200</v>
      </c>
      <c r="B6" s="93">
        <v>434125</v>
      </c>
      <c r="C6" s="93">
        <v>445487</v>
      </c>
      <c r="D6" s="93">
        <v>1640</v>
      </c>
      <c r="E6" s="93">
        <f t="shared" ref="E6:E32" si="0">C6+D6</f>
        <v>447127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203</v>
      </c>
      <c r="B7" s="93">
        <v>492065</v>
      </c>
      <c r="C7" s="93">
        <v>457705</v>
      </c>
      <c r="D7" s="93">
        <v>1910</v>
      </c>
      <c r="E7" s="93">
        <f t="shared" si="0"/>
        <v>459615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205</v>
      </c>
      <c r="B8" s="93">
        <v>421060</v>
      </c>
      <c r="C8" s="93">
        <v>452790</v>
      </c>
      <c r="D8" s="93">
        <v>2030</v>
      </c>
      <c r="E8" s="93">
        <f t="shared" si="0"/>
        <v>454820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209</v>
      </c>
      <c r="B9" s="93">
        <v>387520</v>
      </c>
      <c r="C9" s="93">
        <v>424720</v>
      </c>
      <c r="D9" s="93">
        <v>2460</v>
      </c>
      <c r="E9" s="93">
        <f t="shared" si="0"/>
        <v>427180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212</v>
      </c>
      <c r="B10" s="93">
        <v>512840</v>
      </c>
      <c r="C10" s="93">
        <v>359940</v>
      </c>
      <c r="D10" s="93">
        <v>1980</v>
      </c>
      <c r="E10" s="93">
        <f t="shared" si="0"/>
        <v>361920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223</v>
      </c>
      <c r="B11" s="93">
        <v>287180</v>
      </c>
      <c r="C11" s="93">
        <v>368780</v>
      </c>
      <c r="D11" s="93">
        <v>1220</v>
      </c>
      <c r="E11" s="93">
        <f t="shared" si="0"/>
        <v>370000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224</v>
      </c>
      <c r="B12" s="93">
        <v>224000</v>
      </c>
      <c r="C12" s="93">
        <v>250050</v>
      </c>
      <c r="D12" s="93">
        <v>1475</v>
      </c>
      <c r="E12" s="93">
        <f t="shared" si="0"/>
        <v>251525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225</v>
      </c>
      <c r="B13" s="93">
        <v>480265</v>
      </c>
      <c r="C13" s="93">
        <v>462140</v>
      </c>
      <c r="D13" s="93">
        <v>1855</v>
      </c>
      <c r="E13" s="93">
        <f t="shared" si="0"/>
        <v>463995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226</v>
      </c>
      <c r="B14" s="93">
        <v>601725</v>
      </c>
      <c r="C14" s="93">
        <v>570580</v>
      </c>
      <c r="D14" s="93">
        <v>1760</v>
      </c>
      <c r="E14" s="93">
        <f t="shared" si="0"/>
        <v>572340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227</v>
      </c>
      <c r="B15" s="93">
        <v>808690</v>
      </c>
      <c r="C15" s="93">
        <v>827100</v>
      </c>
      <c r="D15" s="93">
        <v>2550</v>
      </c>
      <c r="E15" s="93">
        <f t="shared" si="0"/>
        <v>829650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228</v>
      </c>
      <c r="B16" s="93">
        <v>393395</v>
      </c>
      <c r="C16" s="93">
        <v>380615</v>
      </c>
      <c r="D16" s="93">
        <v>1850</v>
      </c>
      <c r="E16" s="93">
        <f t="shared" si="0"/>
        <v>382465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229</v>
      </c>
      <c r="B17" s="93">
        <v>501220</v>
      </c>
      <c r="C17" s="93">
        <v>490400</v>
      </c>
      <c r="D17" s="93">
        <v>2340</v>
      </c>
      <c r="E17" s="93">
        <f t="shared" si="0"/>
        <v>492740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230</v>
      </c>
      <c r="B18" s="93">
        <v>494595</v>
      </c>
      <c r="C18" s="93">
        <v>502575</v>
      </c>
      <c r="D18" s="93">
        <v>1925</v>
      </c>
      <c r="E18" s="93">
        <f t="shared" si="0"/>
        <v>504500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233</v>
      </c>
      <c r="B19" s="93">
        <v>532560</v>
      </c>
      <c r="C19" s="93">
        <v>549230</v>
      </c>
      <c r="D19" s="93">
        <v>720</v>
      </c>
      <c r="E19" s="93">
        <f>C19+D19</f>
        <v>549950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234</v>
      </c>
      <c r="B20" s="93">
        <v>428175</v>
      </c>
      <c r="C20" s="93">
        <v>483465</v>
      </c>
      <c r="D20" s="93">
        <v>1890</v>
      </c>
      <c r="E20" s="93">
        <f t="shared" ref="E20:E23" si="1">C20+D20</f>
        <v>485355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235</v>
      </c>
      <c r="B21" s="93">
        <v>511815</v>
      </c>
      <c r="C21" s="93">
        <v>613240</v>
      </c>
      <c r="D21" s="93">
        <v>1420</v>
      </c>
      <c r="E21" s="93">
        <f t="shared" si="1"/>
        <v>614660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239</v>
      </c>
      <c r="B22" s="93">
        <v>424215</v>
      </c>
      <c r="C22" s="93">
        <v>515907</v>
      </c>
      <c r="D22" s="93">
        <v>2458</v>
      </c>
      <c r="E22" s="93">
        <f t="shared" si="1"/>
        <v>518365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242</v>
      </c>
      <c r="B23" s="93">
        <v>428275</v>
      </c>
      <c r="C23" s="93">
        <v>423630</v>
      </c>
      <c r="D23" s="93">
        <v>3545</v>
      </c>
      <c r="E23" s="93">
        <f t="shared" si="1"/>
        <v>427175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243</v>
      </c>
      <c r="B24" s="93">
        <v>457865</v>
      </c>
      <c r="C24" s="93">
        <v>267665</v>
      </c>
      <c r="D24" s="93">
        <v>2160</v>
      </c>
      <c r="E24" s="93">
        <f t="shared" si="0"/>
        <v>269825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 t="s">
        <v>247</v>
      </c>
      <c r="B25" s="93">
        <v>361370</v>
      </c>
      <c r="C25" s="93">
        <v>526960</v>
      </c>
      <c r="D25" s="93">
        <v>1240</v>
      </c>
      <c r="E25" s="93">
        <f t="shared" si="0"/>
        <v>528200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 t="s">
        <v>252</v>
      </c>
      <c r="B26" s="93">
        <v>449150</v>
      </c>
      <c r="C26" s="93">
        <v>435466</v>
      </c>
      <c r="D26" s="93">
        <v>2030</v>
      </c>
      <c r="E26" s="93">
        <f t="shared" si="0"/>
        <v>437496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 t="s">
        <v>254</v>
      </c>
      <c r="B27" s="93">
        <v>411205</v>
      </c>
      <c r="C27" s="93">
        <v>427350</v>
      </c>
      <c r="D27" s="93">
        <v>1180</v>
      </c>
      <c r="E27" s="93">
        <f t="shared" si="0"/>
        <v>428530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 t="s">
        <v>255</v>
      </c>
      <c r="B28" s="93">
        <v>321335</v>
      </c>
      <c r="C28" s="93">
        <v>318875</v>
      </c>
      <c r="D28" s="93">
        <v>1920</v>
      </c>
      <c r="E28" s="93">
        <f t="shared" si="0"/>
        <v>320795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 t="s">
        <v>256</v>
      </c>
      <c r="B29" s="93">
        <v>419815</v>
      </c>
      <c r="C29" s="93">
        <v>418280</v>
      </c>
      <c r="D29" s="93">
        <v>1440</v>
      </c>
      <c r="E29" s="93">
        <f t="shared" si="0"/>
        <v>419720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11221825</v>
      </c>
      <c r="C33" s="263">
        <f>SUM(C5:C32)</f>
        <v>11417370</v>
      </c>
      <c r="D33" s="263">
        <f>SUM(D5:D32)</f>
        <v>47953</v>
      </c>
      <c r="E33" s="263">
        <f>SUM(E5:E32)</f>
        <v>11465323</v>
      </c>
      <c r="F33" s="264">
        <f>B33-E33</f>
        <v>-243498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7" t="s">
        <v>33</v>
      </c>
      <c r="C35" s="367"/>
      <c r="D35" s="367"/>
      <c r="E35" s="367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171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178</v>
      </c>
      <c r="B37" s="255" t="s">
        <v>37</v>
      </c>
      <c r="C37" s="256" t="s">
        <v>85</v>
      </c>
      <c r="D37" s="286">
        <v>11920</v>
      </c>
      <c r="E37" s="257" t="s">
        <v>200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178</v>
      </c>
      <c r="B38" s="103" t="s">
        <v>207</v>
      </c>
      <c r="C38" s="95" t="s">
        <v>85</v>
      </c>
      <c r="D38" s="287">
        <v>3790</v>
      </c>
      <c r="E38" s="237" t="s">
        <v>254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 t="s">
        <v>178</v>
      </c>
      <c r="B39" s="103" t="s">
        <v>204</v>
      </c>
      <c r="C39" s="91" t="s">
        <v>85</v>
      </c>
      <c r="D39" s="287">
        <v>4755</v>
      </c>
      <c r="E39" s="237" t="s">
        <v>256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 t="s">
        <v>178</v>
      </c>
      <c r="B40" s="167" t="s">
        <v>244</v>
      </c>
      <c r="C40" s="91" t="s">
        <v>245</v>
      </c>
      <c r="D40" s="287">
        <v>1000</v>
      </c>
      <c r="E40" s="237" t="s">
        <v>243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 t="s">
        <v>178</v>
      </c>
      <c r="B41" s="103" t="s">
        <v>253</v>
      </c>
      <c r="C41" s="165" t="s">
        <v>85</v>
      </c>
      <c r="D41" s="287">
        <v>379</v>
      </c>
      <c r="E41" s="238" t="s">
        <v>255</v>
      </c>
      <c r="F41" s="196"/>
      <c r="G41" s="205" t="s">
        <v>75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8"/>
      <c r="H43" s="368"/>
      <c r="I43" s="368"/>
      <c r="J43" s="368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171</v>
      </c>
      <c r="B45" s="280" t="s">
        <v>166</v>
      </c>
      <c r="C45" s="281" t="s">
        <v>167</v>
      </c>
      <c r="D45" s="289" t="s">
        <v>118</v>
      </c>
      <c r="E45" s="282" t="s">
        <v>168</v>
      </c>
      <c r="F45" s="191"/>
      <c r="G45" s="197"/>
      <c r="H45" s="303" t="s">
        <v>183</v>
      </c>
      <c r="I45" s="299" t="s">
        <v>184</v>
      </c>
      <c r="J45" s="299" t="s">
        <v>118</v>
      </c>
      <c r="K45" s="304" t="s">
        <v>185</v>
      </c>
      <c r="L45" s="305" t="s">
        <v>42</v>
      </c>
      <c r="M45" s="306" t="s">
        <v>43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186</v>
      </c>
      <c r="B46" s="252" t="s">
        <v>213</v>
      </c>
      <c r="C46" s="187">
        <v>1718911905</v>
      </c>
      <c r="D46" s="290">
        <v>375350</v>
      </c>
      <c r="E46" s="253" t="s">
        <v>243</v>
      </c>
      <c r="F46" s="190"/>
      <c r="G46" s="197"/>
      <c r="H46" s="269" t="s">
        <v>37</v>
      </c>
      <c r="I46" s="270" t="s">
        <v>85</v>
      </c>
      <c r="J46" s="271">
        <v>11920</v>
      </c>
      <c r="K46" s="187" t="s">
        <v>115</v>
      </c>
      <c r="L46" s="272">
        <v>11920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186</v>
      </c>
      <c r="B47" s="170" t="s">
        <v>214</v>
      </c>
      <c r="C47" s="165">
        <v>1716697790</v>
      </c>
      <c r="D47" s="291">
        <v>265917</v>
      </c>
      <c r="E47" s="239" t="s">
        <v>111</v>
      </c>
      <c r="F47" s="191"/>
      <c r="G47" s="197"/>
      <c r="H47" s="265" t="s">
        <v>170</v>
      </c>
      <c r="I47" s="101">
        <v>1718911905</v>
      </c>
      <c r="J47" s="97">
        <v>485815</v>
      </c>
      <c r="K47" s="97" t="s">
        <v>193</v>
      </c>
      <c r="L47" s="188">
        <v>485815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186</v>
      </c>
      <c r="B48" s="99" t="s">
        <v>215</v>
      </c>
      <c r="C48" s="165">
        <v>1733624262</v>
      </c>
      <c r="D48" s="291">
        <v>209465</v>
      </c>
      <c r="E48" s="240" t="s">
        <v>105</v>
      </c>
      <c r="F48" s="191"/>
      <c r="G48" s="197"/>
      <c r="H48" s="265" t="s">
        <v>20</v>
      </c>
      <c r="I48" s="101">
        <v>1716697790</v>
      </c>
      <c r="J48" s="97">
        <v>265917</v>
      </c>
      <c r="K48" s="232" t="s">
        <v>111</v>
      </c>
      <c r="L48" s="188">
        <v>265917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186</v>
      </c>
      <c r="B49" s="99" t="s">
        <v>216</v>
      </c>
      <c r="C49" s="165">
        <v>1711460131</v>
      </c>
      <c r="D49" s="291">
        <v>200000</v>
      </c>
      <c r="E49" s="239" t="s">
        <v>113</v>
      </c>
      <c r="F49" s="191"/>
      <c r="G49" s="197"/>
      <c r="H49" s="265" t="s">
        <v>24</v>
      </c>
      <c r="I49" s="101">
        <v>1733624262</v>
      </c>
      <c r="J49" s="97">
        <v>209465</v>
      </c>
      <c r="K49" s="232" t="s">
        <v>105</v>
      </c>
      <c r="L49" s="188">
        <v>209465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186</v>
      </c>
      <c r="B50" s="99" t="s">
        <v>217</v>
      </c>
      <c r="C50" s="165">
        <v>1743942020</v>
      </c>
      <c r="D50" s="291">
        <v>188285</v>
      </c>
      <c r="E50" s="240" t="s">
        <v>101</v>
      </c>
      <c r="F50" s="191"/>
      <c r="G50" s="197"/>
      <c r="H50" s="236" t="s">
        <v>40</v>
      </c>
      <c r="I50" s="102">
        <v>1711460131</v>
      </c>
      <c r="J50" s="230">
        <v>200000</v>
      </c>
      <c r="K50" s="231" t="s">
        <v>113</v>
      </c>
      <c r="L50" s="188">
        <v>200000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186</v>
      </c>
      <c r="B51" s="98" t="s">
        <v>218</v>
      </c>
      <c r="C51" s="165">
        <v>1712688979</v>
      </c>
      <c r="D51" s="291">
        <v>63290</v>
      </c>
      <c r="E51" s="241" t="s">
        <v>96</v>
      </c>
      <c r="F51" s="191"/>
      <c r="G51" s="197"/>
      <c r="H51" s="265" t="s">
        <v>41</v>
      </c>
      <c r="I51" s="101">
        <v>1743942020</v>
      </c>
      <c r="J51" s="97">
        <v>188285</v>
      </c>
      <c r="K51" s="232" t="s">
        <v>101</v>
      </c>
      <c r="L51" s="188">
        <v>188285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186</v>
      </c>
      <c r="B52" s="98" t="s">
        <v>219</v>
      </c>
      <c r="C52" s="165">
        <v>1739791780</v>
      </c>
      <c r="D52" s="291">
        <v>45620</v>
      </c>
      <c r="E52" s="239" t="s">
        <v>223</v>
      </c>
      <c r="F52" s="191"/>
      <c r="G52" s="197"/>
      <c r="H52" s="265" t="s">
        <v>23</v>
      </c>
      <c r="I52" s="101">
        <v>1712688979</v>
      </c>
      <c r="J52" s="97">
        <v>63290</v>
      </c>
      <c r="K52" s="232" t="s">
        <v>96</v>
      </c>
      <c r="L52" s="188">
        <v>63290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186</v>
      </c>
      <c r="B53" s="98" t="s">
        <v>220</v>
      </c>
      <c r="C53" s="165">
        <v>1723246584</v>
      </c>
      <c r="D53" s="291">
        <v>25745</v>
      </c>
      <c r="E53" s="241" t="s">
        <v>223</v>
      </c>
      <c r="F53" s="191"/>
      <c r="G53" s="197"/>
      <c r="H53" s="265" t="s">
        <v>39</v>
      </c>
      <c r="I53" s="101"/>
      <c r="J53" s="97">
        <v>50755</v>
      </c>
      <c r="K53" s="232" t="s">
        <v>187</v>
      </c>
      <c r="L53" s="188">
        <v>50755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186</v>
      </c>
      <c r="B54" s="98" t="s">
        <v>221</v>
      </c>
      <c r="C54" s="165">
        <v>1725821212</v>
      </c>
      <c r="D54" s="291">
        <v>15000</v>
      </c>
      <c r="E54" s="241" t="s">
        <v>223</v>
      </c>
      <c r="F54" s="191"/>
      <c r="G54" s="197"/>
      <c r="H54" s="267" t="s">
        <v>18</v>
      </c>
      <c r="I54" s="107">
        <v>1723246584</v>
      </c>
      <c r="J54" s="97">
        <v>40745</v>
      </c>
      <c r="K54" s="232" t="s">
        <v>115</v>
      </c>
      <c r="L54" s="188">
        <v>40745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 t="s">
        <v>93</v>
      </c>
      <c r="I55" s="101">
        <v>1725821212</v>
      </c>
      <c r="J55" s="97">
        <v>30000</v>
      </c>
      <c r="K55" s="232" t="s">
        <v>193</v>
      </c>
      <c r="L55" s="188">
        <v>30000</v>
      </c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 t="s">
        <v>162</v>
      </c>
      <c r="I56" s="101" t="s">
        <v>139</v>
      </c>
      <c r="J56" s="97">
        <v>6000</v>
      </c>
      <c r="K56" s="165" t="s">
        <v>191</v>
      </c>
      <c r="L56" s="188">
        <v>6000</v>
      </c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169</v>
      </c>
      <c r="B57" s="99" t="s">
        <v>156</v>
      </c>
      <c r="C57" s="165" t="s">
        <v>132</v>
      </c>
      <c r="D57" s="291">
        <v>13620</v>
      </c>
      <c r="E57" s="241" t="s">
        <v>228</v>
      </c>
      <c r="F57" s="191"/>
      <c r="G57" s="197"/>
      <c r="H57" s="265" t="s">
        <v>157</v>
      </c>
      <c r="I57" s="101" t="s">
        <v>133</v>
      </c>
      <c r="J57" s="97">
        <v>5160</v>
      </c>
      <c r="K57" s="232" t="s">
        <v>193</v>
      </c>
      <c r="L57" s="188">
        <v>5160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169</v>
      </c>
      <c r="B58" s="99" t="s">
        <v>154</v>
      </c>
      <c r="C58" s="165" t="s">
        <v>130</v>
      </c>
      <c r="D58" s="291">
        <v>13500</v>
      </c>
      <c r="E58" s="240" t="s">
        <v>242</v>
      </c>
      <c r="F58" s="191"/>
      <c r="G58" s="197"/>
      <c r="H58" s="265"/>
      <c r="I58" s="101"/>
      <c r="J58" s="97"/>
      <c r="K58" s="232"/>
      <c r="L58" s="188"/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169</v>
      </c>
      <c r="B59" s="98" t="s">
        <v>159</v>
      </c>
      <c r="C59" s="165" t="s">
        <v>135</v>
      </c>
      <c r="D59" s="291">
        <v>2300</v>
      </c>
      <c r="E59" s="239" t="s">
        <v>228</v>
      </c>
      <c r="F59" s="191"/>
      <c r="G59" s="197"/>
      <c r="H59" s="265" t="s">
        <v>163</v>
      </c>
      <c r="I59" s="101" t="s">
        <v>140</v>
      </c>
      <c r="J59" s="97">
        <v>129613</v>
      </c>
      <c r="K59" s="232" t="s">
        <v>48</v>
      </c>
      <c r="L59" s="188">
        <v>129613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174</v>
      </c>
      <c r="B60" s="99" t="s">
        <v>153</v>
      </c>
      <c r="C60" s="165" t="s">
        <v>129</v>
      </c>
      <c r="D60" s="338">
        <v>3500</v>
      </c>
      <c r="E60" s="239" t="s">
        <v>45</v>
      </c>
      <c r="F60" s="191"/>
      <c r="G60" s="197"/>
      <c r="H60" s="236" t="s">
        <v>155</v>
      </c>
      <c r="I60" s="102" t="s">
        <v>131</v>
      </c>
      <c r="J60" s="230">
        <v>12000</v>
      </c>
      <c r="K60" s="231" t="s">
        <v>187</v>
      </c>
      <c r="L60" s="188">
        <v>12000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173</v>
      </c>
      <c r="B61" s="100" t="s">
        <v>163</v>
      </c>
      <c r="C61" s="165" t="s">
        <v>140</v>
      </c>
      <c r="D61" s="338">
        <v>129613</v>
      </c>
      <c r="E61" s="239" t="s">
        <v>48</v>
      </c>
      <c r="F61" s="193"/>
      <c r="G61" s="197"/>
      <c r="H61" s="265" t="s">
        <v>156</v>
      </c>
      <c r="I61" s="101" t="s">
        <v>132</v>
      </c>
      <c r="J61" s="97">
        <v>18000</v>
      </c>
      <c r="K61" s="232" t="s">
        <v>104</v>
      </c>
      <c r="L61" s="188">
        <v>18000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173</v>
      </c>
      <c r="B62" s="170" t="s">
        <v>164</v>
      </c>
      <c r="C62" s="165" t="s">
        <v>141</v>
      </c>
      <c r="D62" s="339">
        <v>25900</v>
      </c>
      <c r="E62" s="241" t="s">
        <v>200</v>
      </c>
      <c r="F62" s="190"/>
      <c r="G62" s="197"/>
      <c r="H62" s="265" t="s">
        <v>154</v>
      </c>
      <c r="I62" s="101" t="s">
        <v>130</v>
      </c>
      <c r="J62" s="97">
        <v>14000</v>
      </c>
      <c r="K62" s="233" t="s">
        <v>187</v>
      </c>
      <c r="L62" s="188">
        <v>14000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 t="s">
        <v>159</v>
      </c>
      <c r="I63" s="102" t="s">
        <v>135</v>
      </c>
      <c r="J63" s="230">
        <v>3000</v>
      </c>
      <c r="K63" s="231" t="s">
        <v>188</v>
      </c>
      <c r="L63" s="188">
        <v>3000</v>
      </c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 t="s">
        <v>153</v>
      </c>
      <c r="I64" s="102" t="s">
        <v>129</v>
      </c>
      <c r="J64" s="230">
        <v>3500</v>
      </c>
      <c r="K64" s="231" t="s">
        <v>45</v>
      </c>
      <c r="L64" s="188">
        <v>3500</v>
      </c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 t="s">
        <v>164</v>
      </c>
      <c r="I65" s="101" t="s">
        <v>141</v>
      </c>
      <c r="J65" s="97">
        <v>27080</v>
      </c>
      <c r="K65" s="232" t="s">
        <v>109</v>
      </c>
      <c r="L65" s="188">
        <v>27080</v>
      </c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 t="s">
        <v>158</v>
      </c>
      <c r="I66" s="101" t="s">
        <v>134</v>
      </c>
      <c r="J66" s="97">
        <v>2980</v>
      </c>
      <c r="K66" s="232" t="s">
        <v>188</v>
      </c>
      <c r="L66" s="188">
        <v>2980</v>
      </c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177</v>
      </c>
      <c r="B67" s="99" t="s">
        <v>144</v>
      </c>
      <c r="C67" s="165" t="s">
        <v>120</v>
      </c>
      <c r="D67" s="291">
        <v>44715</v>
      </c>
      <c r="E67" s="240" t="s">
        <v>254</v>
      </c>
      <c r="F67" s="191"/>
      <c r="G67" s="197"/>
      <c r="H67" s="265" t="s">
        <v>161</v>
      </c>
      <c r="I67" s="101" t="s">
        <v>138</v>
      </c>
      <c r="J67" s="97">
        <v>10650</v>
      </c>
      <c r="K67" s="232" t="s">
        <v>193</v>
      </c>
      <c r="L67" s="188">
        <v>10650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177</v>
      </c>
      <c r="B68" s="99" t="s">
        <v>143</v>
      </c>
      <c r="C68" s="165" t="s">
        <v>119</v>
      </c>
      <c r="D68" s="291">
        <v>10915</v>
      </c>
      <c r="E68" s="240" t="s">
        <v>81</v>
      </c>
      <c r="F68" s="191"/>
      <c r="G68" s="197"/>
      <c r="H68" s="265" t="s">
        <v>160</v>
      </c>
      <c r="I68" s="101" t="s">
        <v>137</v>
      </c>
      <c r="J68" s="97">
        <v>10000</v>
      </c>
      <c r="K68" s="97" t="s">
        <v>187</v>
      </c>
      <c r="L68" s="188">
        <v>10000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176</v>
      </c>
      <c r="B69" s="99" t="s">
        <v>146</v>
      </c>
      <c r="C69" s="165" t="s">
        <v>122</v>
      </c>
      <c r="D69" s="291">
        <v>31888</v>
      </c>
      <c r="E69" s="239" t="s">
        <v>254</v>
      </c>
      <c r="F69" s="106"/>
      <c r="G69" s="197"/>
      <c r="H69" s="265" t="s">
        <v>146</v>
      </c>
      <c r="I69" s="101" t="s">
        <v>122</v>
      </c>
      <c r="J69" s="97">
        <v>50888</v>
      </c>
      <c r="K69" s="165" t="s">
        <v>95</v>
      </c>
      <c r="L69" s="188">
        <v>50888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176</v>
      </c>
      <c r="B70" s="99" t="s">
        <v>148</v>
      </c>
      <c r="C70" s="165" t="s">
        <v>124</v>
      </c>
      <c r="D70" s="291">
        <v>33700</v>
      </c>
      <c r="E70" s="240" t="s">
        <v>242</v>
      </c>
      <c r="F70" s="191"/>
      <c r="G70" s="197"/>
      <c r="H70" s="236" t="s">
        <v>148</v>
      </c>
      <c r="I70" s="102" t="s">
        <v>124</v>
      </c>
      <c r="J70" s="230">
        <v>42910</v>
      </c>
      <c r="K70" s="231" t="s">
        <v>97</v>
      </c>
      <c r="L70" s="188">
        <v>42910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176</v>
      </c>
      <c r="B71" s="99" t="s">
        <v>147</v>
      </c>
      <c r="C71" s="165" t="s">
        <v>123</v>
      </c>
      <c r="D71" s="291">
        <v>21000</v>
      </c>
      <c r="E71" s="240" t="s">
        <v>243</v>
      </c>
      <c r="F71" s="193"/>
      <c r="G71" s="197"/>
      <c r="H71" s="268" t="s">
        <v>144</v>
      </c>
      <c r="I71" s="104" t="s">
        <v>120</v>
      </c>
      <c r="J71" s="97">
        <v>38000</v>
      </c>
      <c r="K71" s="165" t="s">
        <v>100</v>
      </c>
      <c r="L71" s="188">
        <v>38000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176</v>
      </c>
      <c r="B72" s="99" t="s">
        <v>149</v>
      </c>
      <c r="C72" s="165" t="s">
        <v>125</v>
      </c>
      <c r="D72" s="291">
        <v>23000</v>
      </c>
      <c r="E72" s="241" t="s">
        <v>227</v>
      </c>
      <c r="F72" s="193"/>
      <c r="G72" s="197"/>
      <c r="H72" s="236" t="s">
        <v>147</v>
      </c>
      <c r="I72" s="102" t="s">
        <v>123</v>
      </c>
      <c r="J72" s="230">
        <v>28000</v>
      </c>
      <c r="K72" s="231" t="s">
        <v>191</v>
      </c>
      <c r="L72" s="188">
        <v>28000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176</v>
      </c>
      <c r="B73" s="98" t="s">
        <v>152</v>
      </c>
      <c r="C73" s="165" t="s">
        <v>128</v>
      </c>
      <c r="D73" s="291">
        <v>15786</v>
      </c>
      <c r="E73" s="239" t="s">
        <v>235</v>
      </c>
      <c r="F73" s="193"/>
      <c r="G73" s="197"/>
      <c r="H73" s="265" t="s">
        <v>145</v>
      </c>
      <c r="I73" s="101" t="s">
        <v>121</v>
      </c>
      <c r="J73" s="97">
        <v>27585</v>
      </c>
      <c r="K73" s="232" t="s">
        <v>103</v>
      </c>
      <c r="L73" s="188">
        <v>27585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176</v>
      </c>
      <c r="B74" s="99" t="s">
        <v>151</v>
      </c>
      <c r="C74" s="165" t="s">
        <v>127</v>
      </c>
      <c r="D74" s="338">
        <v>22030</v>
      </c>
      <c r="E74" s="241" t="s">
        <v>80</v>
      </c>
      <c r="F74" s="193"/>
      <c r="G74" s="197"/>
      <c r="H74" s="236" t="s">
        <v>149</v>
      </c>
      <c r="I74" s="102" t="s">
        <v>125</v>
      </c>
      <c r="J74" s="230">
        <v>24872</v>
      </c>
      <c r="K74" s="231" t="s">
        <v>193</v>
      </c>
      <c r="L74" s="188">
        <v>24872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176</v>
      </c>
      <c r="B75" s="99" t="s">
        <v>150</v>
      </c>
      <c r="C75" s="165" t="s">
        <v>126</v>
      </c>
      <c r="D75" s="291">
        <v>11680</v>
      </c>
      <c r="E75" s="241" t="s">
        <v>254</v>
      </c>
      <c r="F75" s="191"/>
      <c r="G75" s="197"/>
      <c r="H75" s="265" t="s">
        <v>152</v>
      </c>
      <c r="I75" s="101" t="s">
        <v>128</v>
      </c>
      <c r="J75" s="97">
        <v>23186</v>
      </c>
      <c r="K75" s="165" t="s">
        <v>193</v>
      </c>
      <c r="L75" s="188">
        <v>23186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 t="s">
        <v>151</v>
      </c>
      <c r="I76" s="102" t="s">
        <v>127</v>
      </c>
      <c r="J76" s="230">
        <v>22030</v>
      </c>
      <c r="K76" s="230" t="s">
        <v>80</v>
      </c>
      <c r="L76" s="188">
        <v>22030</v>
      </c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 t="s">
        <v>99</v>
      </c>
      <c r="I77" s="101" t="s">
        <v>136</v>
      </c>
      <c r="J77" s="97">
        <v>4760</v>
      </c>
      <c r="K77" s="232" t="s">
        <v>191</v>
      </c>
      <c r="L77" s="188">
        <v>4760</v>
      </c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 t="s">
        <v>143</v>
      </c>
      <c r="I78" s="101" t="s">
        <v>119</v>
      </c>
      <c r="J78" s="97">
        <v>10915</v>
      </c>
      <c r="K78" s="232" t="s">
        <v>81</v>
      </c>
      <c r="L78" s="188">
        <v>10915</v>
      </c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172</v>
      </c>
      <c r="B79" s="99" t="s">
        <v>157</v>
      </c>
      <c r="C79" s="165" t="s">
        <v>133</v>
      </c>
      <c r="D79" s="291">
        <v>5160</v>
      </c>
      <c r="E79" s="240" t="s">
        <v>193</v>
      </c>
      <c r="F79" s="191"/>
      <c r="G79" s="197"/>
      <c r="H79" s="265" t="s">
        <v>150</v>
      </c>
      <c r="I79" s="101" t="s">
        <v>126</v>
      </c>
      <c r="J79" s="97">
        <v>2610</v>
      </c>
      <c r="K79" s="232" t="s">
        <v>193</v>
      </c>
      <c r="L79" s="188">
        <v>2610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175</v>
      </c>
      <c r="B80" s="99" t="s">
        <v>160</v>
      </c>
      <c r="C80" s="165" t="s">
        <v>137</v>
      </c>
      <c r="D80" s="291">
        <v>9500</v>
      </c>
      <c r="E80" s="240" t="s">
        <v>235</v>
      </c>
      <c r="F80" s="191" t="s">
        <v>14</v>
      </c>
      <c r="G80" s="197"/>
      <c r="H80" s="265" t="s">
        <v>76</v>
      </c>
      <c r="I80" s="101">
        <v>1739992171</v>
      </c>
      <c r="J80" s="97">
        <v>17500</v>
      </c>
      <c r="K80" s="232" t="s">
        <v>78</v>
      </c>
      <c r="L80" s="188">
        <v>17500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/>
      <c r="B81" s="99"/>
      <c r="C81" s="165"/>
      <c r="D81" s="291"/>
      <c r="E81" s="239"/>
      <c r="F81" s="191"/>
      <c r="G81" s="197"/>
      <c r="H81" s="265" t="s">
        <v>77</v>
      </c>
      <c r="I81" s="101">
        <v>1758900692</v>
      </c>
      <c r="J81" s="97">
        <v>30000</v>
      </c>
      <c r="K81" s="232" t="s">
        <v>72</v>
      </c>
      <c r="L81" s="188">
        <v>30000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251</v>
      </c>
      <c r="B82" s="99" t="s">
        <v>165</v>
      </c>
      <c r="C82" s="165"/>
      <c r="D82" s="291">
        <v>50000</v>
      </c>
      <c r="E82" s="240" t="s">
        <v>194</v>
      </c>
      <c r="F82" s="193"/>
      <c r="G82" s="197"/>
      <c r="H82" s="265" t="s">
        <v>117</v>
      </c>
      <c r="I82" s="101">
        <v>1740649578</v>
      </c>
      <c r="J82" s="97">
        <v>1000</v>
      </c>
      <c r="K82" s="232" t="s">
        <v>116</v>
      </c>
      <c r="L82" s="188">
        <v>1000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108</v>
      </c>
      <c r="I83" s="101">
        <v>1721747804</v>
      </c>
      <c r="J83" s="97">
        <v>1340</v>
      </c>
      <c r="K83" s="232" t="s">
        <v>107</v>
      </c>
      <c r="L83" s="188">
        <v>1340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47</v>
      </c>
      <c r="I84" s="101">
        <v>1711442828</v>
      </c>
      <c r="J84" s="97">
        <v>1210</v>
      </c>
      <c r="K84" s="232" t="s">
        <v>38</v>
      </c>
      <c r="L84" s="188">
        <v>1210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46</v>
      </c>
      <c r="I85" s="101">
        <v>1717395317</v>
      </c>
      <c r="J85" s="97">
        <v>2340</v>
      </c>
      <c r="K85" s="232" t="s">
        <v>74</v>
      </c>
      <c r="L85" s="188">
        <v>2340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50</v>
      </c>
      <c r="I86" s="101">
        <v>1713632915</v>
      </c>
      <c r="J86" s="97">
        <v>4300</v>
      </c>
      <c r="K86" s="232" t="s">
        <v>49</v>
      </c>
      <c r="L86" s="188">
        <v>4300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110</v>
      </c>
      <c r="I87" s="101">
        <v>1760853402</v>
      </c>
      <c r="J87" s="97">
        <v>50000</v>
      </c>
      <c r="K87" s="232" t="s">
        <v>112</v>
      </c>
      <c r="L87" s="188">
        <v>50000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44</v>
      </c>
      <c r="I88" s="101">
        <v>1726026676</v>
      </c>
      <c r="J88" s="97">
        <v>10000</v>
      </c>
      <c r="K88" s="232" t="s">
        <v>188</v>
      </c>
      <c r="L88" s="188">
        <v>10000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102</v>
      </c>
      <c r="I89" s="101">
        <v>1747475777</v>
      </c>
      <c r="J89" s="97">
        <v>23800</v>
      </c>
      <c r="K89" s="97" t="s">
        <v>191</v>
      </c>
      <c r="L89" s="188">
        <v>23800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70</v>
      </c>
      <c r="I90" s="101">
        <v>1755626210</v>
      </c>
      <c r="J90" s="97">
        <v>17500</v>
      </c>
      <c r="K90" s="232" t="s">
        <v>73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/>
      <c r="I91" s="102"/>
      <c r="J91" s="230"/>
      <c r="K91" s="231"/>
      <c r="L91" s="188"/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/>
      <c r="I92" s="101"/>
      <c r="J92" s="97"/>
      <c r="K92" s="232"/>
      <c r="L92" s="188"/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248</v>
      </c>
      <c r="B111" s="99" t="s">
        <v>249</v>
      </c>
      <c r="C111" s="165" t="s">
        <v>250</v>
      </c>
      <c r="D111" s="291">
        <v>8660</v>
      </c>
      <c r="E111" s="241" t="s">
        <v>247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180</v>
      </c>
      <c r="B112" s="98" t="s">
        <v>76</v>
      </c>
      <c r="C112" s="310">
        <v>1739992171</v>
      </c>
      <c r="D112" s="291">
        <v>17500</v>
      </c>
      <c r="E112" s="241" t="s">
        <v>78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180</v>
      </c>
      <c r="B113" s="99" t="s">
        <v>77</v>
      </c>
      <c r="C113" s="165">
        <v>1758900692</v>
      </c>
      <c r="D113" s="291">
        <v>30000</v>
      </c>
      <c r="E113" s="241" t="s">
        <v>72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231</v>
      </c>
      <c r="B114" s="99" t="s">
        <v>232</v>
      </c>
      <c r="C114" s="165">
        <v>1737637222</v>
      </c>
      <c r="D114" s="291">
        <v>800</v>
      </c>
      <c r="E114" s="241" t="s">
        <v>78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179</v>
      </c>
      <c r="B115" s="99" t="s">
        <v>46</v>
      </c>
      <c r="C115" s="165">
        <v>1717395317</v>
      </c>
      <c r="D115" s="291">
        <v>2340</v>
      </c>
      <c r="E115" s="241" t="s">
        <v>74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179</v>
      </c>
      <c r="B116" s="99" t="s">
        <v>50</v>
      </c>
      <c r="C116" s="165">
        <v>1713632915</v>
      </c>
      <c r="D116" s="291">
        <v>4300</v>
      </c>
      <c r="E116" s="241" t="s">
        <v>49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175</v>
      </c>
      <c r="B117" s="99" t="s">
        <v>110</v>
      </c>
      <c r="C117" s="165">
        <v>1760853402</v>
      </c>
      <c r="D117" s="291">
        <v>20000</v>
      </c>
      <c r="E117" s="241" t="s">
        <v>234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181</v>
      </c>
      <c r="B118" s="235" t="s">
        <v>70</v>
      </c>
      <c r="C118" s="165">
        <v>1755626210</v>
      </c>
      <c r="D118" s="340">
        <v>17500</v>
      </c>
      <c r="E118" s="242" t="s">
        <v>73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5" t="s">
        <v>51</v>
      </c>
      <c r="B119" s="366"/>
      <c r="C119" s="378"/>
      <c r="D119" s="294">
        <f>SUM(D37:D118)</f>
        <v>1979423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5" t="s">
        <v>52</v>
      </c>
      <c r="B121" s="366"/>
      <c r="C121" s="366"/>
      <c r="D121" s="294">
        <f>D119+M121</f>
        <v>1979423</v>
      </c>
      <c r="E121" s="285"/>
      <c r="F121" s="197"/>
      <c r="G121" s="197"/>
      <c r="H121" s="298"/>
      <c r="I121" s="259"/>
      <c r="J121" s="299">
        <f>SUM(J46:J120)</f>
        <v>2222921</v>
      </c>
      <c r="K121" s="300"/>
      <c r="L121" s="301">
        <f>SUM(L46:L120)</f>
        <v>2222921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9" t="s">
        <v>79</v>
      </c>
      <c r="B1" s="380"/>
      <c r="C1" s="380"/>
      <c r="D1" s="380"/>
      <c r="E1" s="381"/>
      <c r="F1" s="5"/>
      <c r="G1" s="5"/>
    </row>
    <row r="2" spans="1:29" ht="21.75">
      <c r="A2" s="388" t="s">
        <v>114</v>
      </c>
      <c r="B2" s="389"/>
      <c r="C2" s="389"/>
      <c r="D2" s="389"/>
      <c r="E2" s="390"/>
      <c r="F2" s="5"/>
      <c r="G2" s="5"/>
    </row>
    <row r="3" spans="1:29" ht="23.25">
      <c r="A3" s="382" t="s">
        <v>257</v>
      </c>
      <c r="B3" s="383"/>
      <c r="C3" s="383"/>
      <c r="D3" s="383"/>
      <c r="E3" s="38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5462302.7949999999</v>
      </c>
      <c r="F5" s="60"/>
      <c r="G5" s="53">
        <v>200000</v>
      </c>
      <c r="H5" s="49" t="s">
        <v>259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286100.68170000013</v>
      </c>
      <c r="C6" s="67"/>
      <c r="D6" s="65" t="s">
        <v>22</v>
      </c>
      <c r="E6" s="68">
        <v>24463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94</v>
      </c>
      <c r="E7" s="158">
        <v>49380.886700000614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49548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198</v>
      </c>
      <c r="B9" s="67">
        <v>0</v>
      </c>
      <c r="C9" s="66"/>
      <c r="D9" s="65" t="s">
        <v>13</v>
      </c>
      <c r="E9" s="68">
        <v>1979423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236552.68170000013</v>
      </c>
      <c r="C10" s="66"/>
      <c r="D10" s="66" t="s">
        <v>98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65" t="s">
        <v>236</v>
      </c>
      <c r="E11" s="69">
        <v>1010433</v>
      </c>
      <c r="F11" s="5" t="s">
        <v>75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258</v>
      </c>
      <c r="B12" s="71">
        <v>300000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8536552.6817000005</v>
      </c>
      <c r="C14" s="66"/>
      <c r="D14" s="66" t="s">
        <v>7</v>
      </c>
      <c r="E14" s="69">
        <f>E5+E6+E7+E8+E9+E10+E11+E12+E13</f>
        <v>8536552.6817000005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5" t="s">
        <v>16</v>
      </c>
      <c r="B16" s="386"/>
      <c r="C16" s="386"/>
      <c r="D16" s="386"/>
      <c r="E16" s="387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71</v>
      </c>
      <c r="B17" s="85">
        <v>55140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237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238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192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199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3" workbookViewId="0">
      <selection activeCell="H54" sqref="H54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190</v>
      </c>
      <c r="B1" s="317" t="s">
        <v>184</v>
      </c>
      <c r="C1" s="322" t="s">
        <v>118</v>
      </c>
      <c r="D1" s="345">
        <f ca="1">TODAY()</f>
        <v>44376</v>
      </c>
    </row>
    <row r="2" spans="1:7">
      <c r="A2" s="326" t="s">
        <v>213</v>
      </c>
      <c r="B2" s="327">
        <v>1718911905</v>
      </c>
      <c r="C2" s="328">
        <v>425350</v>
      </c>
      <c r="D2" s="329" t="s">
        <v>222</v>
      </c>
    </row>
    <row r="3" spans="1:7">
      <c r="A3" s="330" t="s">
        <v>163</v>
      </c>
      <c r="B3" s="331" t="s">
        <v>140</v>
      </c>
      <c r="C3" s="332">
        <v>129613</v>
      </c>
      <c r="D3" s="325" t="s">
        <v>222</v>
      </c>
    </row>
    <row r="4" spans="1:7">
      <c r="A4" s="326" t="s">
        <v>164</v>
      </c>
      <c r="B4" s="327" t="s">
        <v>141</v>
      </c>
      <c r="C4" s="328">
        <v>25900</v>
      </c>
      <c r="D4" s="325" t="s">
        <v>222</v>
      </c>
      <c r="G4" s="33"/>
    </row>
    <row r="5" spans="1:7">
      <c r="A5" s="330" t="s">
        <v>146</v>
      </c>
      <c r="B5" s="333" t="s">
        <v>122</v>
      </c>
      <c r="C5" s="332">
        <v>46888</v>
      </c>
      <c r="D5" s="329" t="s">
        <v>222</v>
      </c>
    </row>
    <row r="6" spans="1:7">
      <c r="A6" s="330" t="s">
        <v>189</v>
      </c>
      <c r="B6" s="331" t="s">
        <v>211</v>
      </c>
      <c r="C6" s="332">
        <v>23000</v>
      </c>
      <c r="D6" s="325" t="s">
        <v>222</v>
      </c>
    </row>
    <row r="7" spans="1:7">
      <c r="A7" s="330" t="s">
        <v>220</v>
      </c>
      <c r="B7" s="331">
        <v>1723246584</v>
      </c>
      <c r="C7" s="332">
        <v>35745</v>
      </c>
      <c r="D7" s="325" t="s">
        <v>222</v>
      </c>
    </row>
    <row r="8" spans="1:7">
      <c r="A8" s="330" t="s">
        <v>143</v>
      </c>
      <c r="B8" s="331" t="s">
        <v>119</v>
      </c>
      <c r="C8" s="332">
        <v>10915</v>
      </c>
      <c r="D8" s="329" t="s">
        <v>222</v>
      </c>
    </row>
    <row r="9" spans="1:7">
      <c r="A9" s="330" t="s">
        <v>153</v>
      </c>
      <c r="B9" s="331" t="s">
        <v>129</v>
      </c>
      <c r="C9" s="332">
        <v>3500</v>
      </c>
      <c r="D9" s="325" t="s">
        <v>222</v>
      </c>
    </row>
    <row r="10" spans="1:7">
      <c r="A10" s="330" t="s">
        <v>154</v>
      </c>
      <c r="B10" s="331" t="s">
        <v>130</v>
      </c>
      <c r="C10" s="332">
        <v>14000</v>
      </c>
      <c r="D10" s="325" t="s">
        <v>222</v>
      </c>
    </row>
    <row r="11" spans="1:7">
      <c r="A11" s="330" t="s">
        <v>215</v>
      </c>
      <c r="B11" s="331">
        <v>1733624262</v>
      </c>
      <c r="C11" s="332">
        <v>209465</v>
      </c>
      <c r="D11" s="329" t="s">
        <v>222</v>
      </c>
    </row>
    <row r="12" spans="1:7">
      <c r="A12" s="330" t="s">
        <v>165</v>
      </c>
      <c r="B12" s="331" t="s">
        <v>142</v>
      </c>
      <c r="C12" s="332">
        <v>50000</v>
      </c>
      <c r="D12" s="325" t="s">
        <v>222</v>
      </c>
    </row>
    <row r="13" spans="1:7">
      <c r="A13" s="330" t="s">
        <v>159</v>
      </c>
      <c r="B13" s="331" t="s">
        <v>135</v>
      </c>
      <c r="C13" s="332">
        <v>2750</v>
      </c>
      <c r="D13" s="325" t="s">
        <v>222</v>
      </c>
    </row>
    <row r="14" spans="1:7">
      <c r="A14" s="330" t="s">
        <v>216</v>
      </c>
      <c r="B14" s="331">
        <v>1711460131</v>
      </c>
      <c r="C14" s="332">
        <v>200000</v>
      </c>
      <c r="D14" s="329" t="s">
        <v>222</v>
      </c>
    </row>
    <row r="15" spans="1:7">
      <c r="A15" s="330" t="s">
        <v>147</v>
      </c>
      <c r="B15" s="331" t="s">
        <v>123</v>
      </c>
      <c r="C15" s="332">
        <v>26000</v>
      </c>
      <c r="D15" s="325" t="s">
        <v>222</v>
      </c>
    </row>
    <row r="16" spans="1:7">
      <c r="A16" s="330" t="s">
        <v>148</v>
      </c>
      <c r="B16" s="331" t="s">
        <v>124</v>
      </c>
      <c r="C16" s="332">
        <v>39700</v>
      </c>
      <c r="D16" s="325" t="s">
        <v>222</v>
      </c>
    </row>
    <row r="17" spans="1:4">
      <c r="A17" s="330" t="s">
        <v>214</v>
      </c>
      <c r="B17" s="333">
        <v>1716697790</v>
      </c>
      <c r="C17" s="332">
        <v>265917</v>
      </c>
      <c r="D17" s="329" t="s">
        <v>222</v>
      </c>
    </row>
    <row r="18" spans="1:4">
      <c r="A18" s="330" t="s">
        <v>149</v>
      </c>
      <c r="B18" s="333" t="s">
        <v>125</v>
      </c>
      <c r="C18" s="332">
        <v>24000</v>
      </c>
      <c r="D18" s="325" t="s">
        <v>222</v>
      </c>
    </row>
    <row r="19" spans="1:4">
      <c r="A19" s="334" t="s">
        <v>160</v>
      </c>
      <c r="B19" s="335" t="s">
        <v>137</v>
      </c>
      <c r="C19" s="336">
        <v>10000</v>
      </c>
      <c r="D19" s="325" t="s">
        <v>222</v>
      </c>
    </row>
    <row r="20" spans="1:4">
      <c r="A20" s="330" t="s">
        <v>162</v>
      </c>
      <c r="B20" s="331" t="s">
        <v>139</v>
      </c>
      <c r="C20" s="332">
        <v>19000</v>
      </c>
      <c r="D20" s="329" t="s">
        <v>222</v>
      </c>
    </row>
    <row r="21" spans="1:4">
      <c r="A21" s="334" t="s">
        <v>150</v>
      </c>
      <c r="B21" s="335" t="s">
        <v>126</v>
      </c>
      <c r="C21" s="336">
        <v>11235</v>
      </c>
      <c r="D21" s="325" t="s">
        <v>222</v>
      </c>
    </row>
    <row r="22" spans="1:4">
      <c r="A22" s="334" t="s">
        <v>161</v>
      </c>
      <c r="B22" s="335" t="s">
        <v>138</v>
      </c>
      <c r="C22" s="336">
        <v>10650</v>
      </c>
      <c r="D22" s="325" t="s">
        <v>222</v>
      </c>
    </row>
    <row r="23" spans="1:4">
      <c r="A23" s="330" t="s">
        <v>218</v>
      </c>
      <c r="B23" s="331">
        <v>1712688979</v>
      </c>
      <c r="C23" s="332">
        <v>63290</v>
      </c>
      <c r="D23" s="329" t="s">
        <v>222</v>
      </c>
    </row>
    <row r="24" spans="1:4">
      <c r="A24" s="330" t="s">
        <v>145</v>
      </c>
      <c r="B24" s="331" t="s">
        <v>121</v>
      </c>
      <c r="C24" s="332">
        <v>19585</v>
      </c>
      <c r="D24" s="325" t="s">
        <v>222</v>
      </c>
    </row>
    <row r="25" spans="1:4">
      <c r="A25" s="326" t="s">
        <v>201</v>
      </c>
      <c r="B25" s="327">
        <v>1732469191</v>
      </c>
      <c r="C25" s="328">
        <v>21380</v>
      </c>
      <c r="D25" s="325" t="s">
        <v>222</v>
      </c>
    </row>
    <row r="26" spans="1:4">
      <c r="A26" s="330" t="s">
        <v>219</v>
      </c>
      <c r="B26" s="331">
        <v>1739791780</v>
      </c>
      <c r="C26" s="332">
        <v>46620</v>
      </c>
      <c r="D26" s="329" t="s">
        <v>222</v>
      </c>
    </row>
    <row r="27" spans="1:4">
      <c r="A27" s="330" t="s">
        <v>202</v>
      </c>
      <c r="B27" s="331">
        <v>1789726772</v>
      </c>
      <c r="C27" s="332">
        <v>6800</v>
      </c>
      <c r="D27" s="325" t="s">
        <v>222</v>
      </c>
    </row>
    <row r="28" spans="1:4">
      <c r="A28" s="334" t="s">
        <v>151</v>
      </c>
      <c r="B28" s="335" t="s">
        <v>127</v>
      </c>
      <c r="C28" s="336">
        <v>22030</v>
      </c>
      <c r="D28" s="325" t="s">
        <v>222</v>
      </c>
    </row>
    <row r="29" spans="1:4">
      <c r="A29" s="326" t="s">
        <v>206</v>
      </c>
      <c r="B29" s="327" t="s">
        <v>210</v>
      </c>
      <c r="C29" s="328">
        <v>8580</v>
      </c>
      <c r="D29" s="329" t="s">
        <v>222</v>
      </c>
    </row>
    <row r="30" spans="1:4">
      <c r="A30" s="330" t="s">
        <v>156</v>
      </c>
      <c r="B30" s="331" t="s">
        <v>132</v>
      </c>
      <c r="C30" s="332">
        <v>42510</v>
      </c>
      <c r="D30" s="325" t="s">
        <v>222</v>
      </c>
    </row>
    <row r="31" spans="1:4">
      <c r="A31" s="330" t="s">
        <v>221</v>
      </c>
      <c r="B31" s="331">
        <v>1725821212</v>
      </c>
      <c r="C31" s="332">
        <v>17000</v>
      </c>
      <c r="D31" s="325" t="s">
        <v>222</v>
      </c>
    </row>
    <row r="32" spans="1:4">
      <c r="A32" s="337" t="s">
        <v>157</v>
      </c>
      <c r="B32" s="327" t="s">
        <v>133</v>
      </c>
      <c r="C32" s="328">
        <v>5160</v>
      </c>
      <c r="D32" s="329" t="s">
        <v>222</v>
      </c>
    </row>
    <row r="33" spans="1:4">
      <c r="A33" s="326" t="s">
        <v>152</v>
      </c>
      <c r="B33" s="327" t="s">
        <v>128</v>
      </c>
      <c r="C33" s="328">
        <v>21286</v>
      </c>
      <c r="D33" s="325" t="s">
        <v>222</v>
      </c>
    </row>
    <row r="34" spans="1:4">
      <c r="A34" s="330" t="s">
        <v>144</v>
      </c>
      <c r="B34" s="331" t="s">
        <v>120</v>
      </c>
      <c r="C34" s="332">
        <v>30930</v>
      </c>
      <c r="D34" s="325" t="s">
        <v>222</v>
      </c>
    </row>
    <row r="35" spans="1:4">
      <c r="A35" s="330" t="s">
        <v>217</v>
      </c>
      <c r="B35" s="331">
        <v>1743942020</v>
      </c>
      <c r="C35" s="332">
        <v>188285</v>
      </c>
      <c r="D35" s="329" t="s">
        <v>222</v>
      </c>
    </row>
    <row r="36" spans="1:4">
      <c r="A36" s="330"/>
      <c r="B36" s="331"/>
      <c r="C36" s="332"/>
      <c r="D36" s="36"/>
    </row>
    <row r="37" spans="1:4">
      <c r="A37" s="312"/>
      <c r="B37" s="103"/>
      <c r="C37" s="293"/>
      <c r="D37" s="321"/>
    </row>
    <row r="38" spans="1:4">
      <c r="A38" s="313"/>
      <c r="B38" s="314"/>
      <c r="C38" s="323"/>
      <c r="D38" s="311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June-2021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2021-06-29T15:33:20Z</dcterms:modified>
</cp:coreProperties>
</file>