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16815" windowHeight="7455" tabRatio="813" activeTab="3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Primary'!$A$3:$AE$21</definedName>
    <definedName name="_xlnm._FilterDatabase" localSheetId="1" hidden="1">'Distributor Secondary'!$A$3:$AE$21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6" l="1"/>
  <c r="AG4" i="6"/>
  <c r="AG10" i="6" s="1"/>
  <c r="AH4" i="6"/>
  <c r="AH10" i="6" s="1"/>
  <c r="AF5" i="6"/>
  <c r="AG5" i="6"/>
  <c r="AH5" i="6"/>
  <c r="AF6" i="6"/>
  <c r="AG6" i="6"/>
  <c r="AH6" i="6"/>
  <c r="AF7" i="6"/>
  <c r="AF10" i="6" s="1"/>
  <c r="AG7" i="6"/>
  <c r="AH7" i="6"/>
  <c r="AF8" i="6"/>
  <c r="AG8" i="6"/>
  <c r="AH8" i="6"/>
  <c r="AF9" i="6"/>
  <c r="AG9" i="6"/>
  <c r="AH9" i="6"/>
  <c r="AI3" i="5"/>
  <c r="AJ3" i="5"/>
  <c r="AK3" i="5"/>
  <c r="AK5" i="5" s="1"/>
  <c r="AI4" i="5"/>
  <c r="AJ4" i="5"/>
  <c r="AJ5" i="5" s="1"/>
  <c r="AK4" i="5"/>
  <c r="AI5" i="5"/>
  <c r="AI6" i="5"/>
  <c r="AJ6" i="5"/>
  <c r="AJ17" i="5" s="1"/>
  <c r="AK6" i="5"/>
  <c r="AI7" i="5"/>
  <c r="AJ7" i="5"/>
  <c r="AK7" i="5"/>
  <c r="AK17" i="5" s="1"/>
  <c r="AI8" i="5"/>
  <c r="AJ8" i="5"/>
  <c r="AK8" i="5"/>
  <c r="AI9" i="5"/>
  <c r="AJ9" i="5"/>
  <c r="AK9" i="5"/>
  <c r="AI10" i="5"/>
  <c r="AJ10" i="5"/>
  <c r="AK10" i="5"/>
  <c r="AI11" i="5"/>
  <c r="AJ11" i="5"/>
  <c r="AK11" i="5"/>
  <c r="AI12" i="5"/>
  <c r="AJ12" i="5"/>
  <c r="AK12" i="5"/>
  <c r="AI13" i="5"/>
  <c r="AJ13" i="5"/>
  <c r="AK13" i="5"/>
  <c r="AI14" i="5"/>
  <c r="AJ14" i="5"/>
  <c r="AK14" i="5"/>
  <c r="AI15" i="5"/>
  <c r="AJ15" i="5"/>
  <c r="AK15" i="5"/>
  <c r="AI16" i="5"/>
  <c r="AJ16" i="5"/>
  <c r="AK16" i="5"/>
  <c r="AI17" i="5"/>
  <c r="AI18" i="5"/>
  <c r="AJ18" i="5"/>
  <c r="AK18" i="5"/>
  <c r="AI19" i="5"/>
  <c r="AJ19" i="5"/>
  <c r="AK19" i="5"/>
  <c r="AI20" i="5"/>
  <c r="AJ20" i="5"/>
  <c r="AK20" i="5"/>
  <c r="AJ21" i="5"/>
  <c r="AI22" i="5"/>
  <c r="AJ22" i="5"/>
  <c r="AK22" i="5"/>
  <c r="AI23" i="5"/>
  <c r="AJ23" i="5"/>
  <c r="AK23" i="5"/>
  <c r="AI24" i="5"/>
  <c r="AJ24" i="5"/>
  <c r="AK24" i="5"/>
  <c r="AI25" i="5"/>
  <c r="AJ25" i="5"/>
  <c r="AK25" i="5"/>
  <c r="AI26" i="5"/>
  <c r="AJ26" i="5"/>
  <c r="AK26" i="5"/>
  <c r="AI28" i="5"/>
  <c r="AJ28" i="5"/>
  <c r="AK28" i="5"/>
  <c r="AI29" i="5"/>
  <c r="AJ29" i="5"/>
  <c r="AJ33" i="5" s="1"/>
  <c r="AK29" i="5"/>
  <c r="AI30" i="5"/>
  <c r="AJ30" i="5"/>
  <c r="AK30" i="5"/>
  <c r="AK33" i="5" s="1"/>
  <c r="AI31" i="5"/>
  <c r="AJ31" i="5"/>
  <c r="AK31" i="5"/>
  <c r="AI32" i="5"/>
  <c r="AJ32" i="5"/>
  <c r="AK32" i="5"/>
  <c r="AI34" i="5"/>
  <c r="AI36" i="5" s="1"/>
  <c r="AJ34" i="5"/>
  <c r="AK34" i="5"/>
  <c r="AK36" i="5" s="1"/>
  <c r="AI35" i="5"/>
  <c r="AJ35" i="5"/>
  <c r="AJ36" i="5" s="1"/>
  <c r="AK35" i="5"/>
  <c r="AI37" i="5"/>
  <c r="AJ37" i="5"/>
  <c r="AK37" i="5"/>
  <c r="AK41" i="5" s="1"/>
  <c r="AI38" i="5"/>
  <c r="AJ38" i="5"/>
  <c r="AK38" i="5"/>
  <c r="AI39" i="5"/>
  <c r="AJ39" i="5"/>
  <c r="AK39" i="5"/>
  <c r="AI40" i="5"/>
  <c r="AJ40" i="5"/>
  <c r="AK40" i="5"/>
  <c r="AJ41" i="5"/>
  <c r="AI42" i="5"/>
  <c r="AJ42" i="5"/>
  <c r="AK42" i="5"/>
  <c r="AI43" i="5"/>
  <c r="AJ43" i="5"/>
  <c r="AK43" i="5"/>
  <c r="AI44" i="5"/>
  <c r="AJ44" i="5"/>
  <c r="AK44" i="5"/>
  <c r="AI45" i="5"/>
  <c r="AJ45" i="5"/>
  <c r="AK45" i="5"/>
  <c r="AI46" i="5"/>
  <c r="AJ46" i="5"/>
  <c r="AK46" i="5"/>
  <c r="AI47" i="5"/>
  <c r="AJ47" i="5"/>
  <c r="AK47" i="5"/>
  <c r="AI49" i="5"/>
  <c r="AJ49" i="5"/>
  <c r="AK49" i="5"/>
  <c r="AI50" i="5"/>
  <c r="AJ50" i="5"/>
  <c r="AJ53" i="5" s="1"/>
  <c r="AK50" i="5"/>
  <c r="AI51" i="5"/>
  <c r="AJ51" i="5"/>
  <c r="AK51" i="5"/>
  <c r="AK53" i="5" s="1"/>
  <c r="AI52" i="5"/>
  <c r="AJ52" i="5"/>
  <c r="AK52" i="5"/>
  <c r="AI53" i="5"/>
  <c r="AI54" i="5"/>
  <c r="AJ54" i="5"/>
  <c r="AJ58" i="5" s="1"/>
  <c r="AK54" i="5"/>
  <c r="AI55" i="5"/>
  <c r="AJ55" i="5"/>
  <c r="AK55" i="5"/>
  <c r="AI56" i="5"/>
  <c r="AJ56" i="5"/>
  <c r="AK56" i="5"/>
  <c r="AI57" i="5"/>
  <c r="AJ57" i="5"/>
  <c r="AK57" i="5"/>
  <c r="AI59" i="5"/>
  <c r="AJ59" i="5"/>
  <c r="AK59" i="5"/>
  <c r="AI60" i="5"/>
  <c r="AJ60" i="5"/>
  <c r="AJ66" i="5" s="1"/>
  <c r="AK60" i="5"/>
  <c r="AI61" i="5"/>
  <c r="AJ61" i="5"/>
  <c r="AK61" i="5"/>
  <c r="AI62" i="5"/>
  <c r="AJ62" i="5"/>
  <c r="AK62" i="5"/>
  <c r="AI63" i="5"/>
  <c r="AJ63" i="5"/>
  <c r="AK63" i="5"/>
  <c r="AI64" i="5"/>
  <c r="AJ64" i="5"/>
  <c r="AK64" i="5"/>
  <c r="AI65" i="5"/>
  <c r="AJ65" i="5"/>
  <c r="AK65" i="5"/>
  <c r="AI67" i="5"/>
  <c r="AJ67" i="5"/>
  <c r="AK67" i="5"/>
  <c r="AI68" i="5"/>
  <c r="AJ68" i="5"/>
  <c r="AK68" i="5"/>
  <c r="AI69" i="5"/>
  <c r="AJ69" i="5"/>
  <c r="AK69" i="5"/>
  <c r="AI70" i="5"/>
  <c r="AJ70" i="5"/>
  <c r="AK70" i="5"/>
  <c r="AI71" i="5"/>
  <c r="AJ71" i="5"/>
  <c r="AK71" i="5"/>
  <c r="AI73" i="5"/>
  <c r="AJ73" i="5"/>
  <c r="AJ78" i="5" s="1"/>
  <c r="AK73" i="5"/>
  <c r="AI74" i="5"/>
  <c r="AJ74" i="5"/>
  <c r="AK74" i="5"/>
  <c r="AI75" i="5"/>
  <c r="AJ75" i="5"/>
  <c r="AK75" i="5"/>
  <c r="AI76" i="5"/>
  <c r="AJ76" i="5"/>
  <c r="AK76" i="5"/>
  <c r="AI77" i="5"/>
  <c r="AJ77" i="5"/>
  <c r="AK77" i="5"/>
  <c r="AI79" i="5"/>
  <c r="AJ79" i="5"/>
  <c r="AK79" i="5"/>
  <c r="AI80" i="5"/>
  <c r="AJ80" i="5"/>
  <c r="AK80" i="5"/>
  <c r="AI81" i="5"/>
  <c r="AJ81" i="5"/>
  <c r="AK81" i="5"/>
  <c r="AI82" i="5"/>
  <c r="AJ82" i="5"/>
  <c r="AK82" i="5"/>
  <c r="AI83" i="5"/>
  <c r="AJ83" i="5"/>
  <c r="AK83" i="5"/>
  <c r="AI84" i="5"/>
  <c r="AJ84" i="5"/>
  <c r="AK84" i="5"/>
  <c r="AI85" i="5"/>
  <c r="AJ85" i="5"/>
  <c r="AK85" i="5"/>
  <c r="AJ86" i="5"/>
  <c r="AI87" i="5"/>
  <c r="AJ87" i="5"/>
  <c r="AK87" i="5"/>
  <c r="AI88" i="5"/>
  <c r="AJ88" i="5"/>
  <c r="AK88" i="5"/>
  <c r="AK91" i="5" s="1"/>
  <c r="AI89" i="5"/>
  <c r="AJ89" i="5"/>
  <c r="AK89" i="5"/>
  <c r="AI90" i="5"/>
  <c r="AJ90" i="5"/>
  <c r="AK90" i="5"/>
  <c r="AI92" i="5"/>
  <c r="AJ92" i="5"/>
  <c r="AK92" i="5"/>
  <c r="AI93" i="5"/>
  <c r="AJ93" i="5"/>
  <c r="AK93" i="5"/>
  <c r="AI94" i="5"/>
  <c r="AJ94" i="5"/>
  <c r="AK94" i="5"/>
  <c r="AI95" i="5"/>
  <c r="AJ95" i="5"/>
  <c r="AK95" i="5"/>
  <c r="AI97" i="5"/>
  <c r="AJ97" i="5"/>
  <c r="AK97" i="5"/>
  <c r="AI98" i="5"/>
  <c r="AJ98" i="5"/>
  <c r="AK98" i="5"/>
  <c r="AI99" i="5"/>
  <c r="AI105" i="5" s="1"/>
  <c r="AJ99" i="5"/>
  <c r="AK99" i="5"/>
  <c r="AI100" i="5"/>
  <c r="AJ100" i="5"/>
  <c r="AK100" i="5"/>
  <c r="AI101" i="5"/>
  <c r="AJ101" i="5"/>
  <c r="AK101" i="5"/>
  <c r="AI102" i="5"/>
  <c r="AJ102" i="5"/>
  <c r="AK102" i="5"/>
  <c r="AI103" i="5"/>
  <c r="AJ103" i="5"/>
  <c r="AK103" i="5"/>
  <c r="AI104" i="5"/>
  <c r="AJ104" i="5"/>
  <c r="AK104" i="5"/>
  <c r="AK105" i="4"/>
  <c r="AK96" i="4"/>
  <c r="AK91" i="4"/>
  <c r="AK86" i="4"/>
  <c r="AK78" i="4"/>
  <c r="AK72" i="4"/>
  <c r="AK66" i="4"/>
  <c r="AK58" i="4"/>
  <c r="AK53" i="4"/>
  <c r="AK48" i="4"/>
  <c r="AK41" i="4"/>
  <c r="AK36" i="4"/>
  <c r="AK33" i="4"/>
  <c r="AK27" i="4"/>
  <c r="AK21" i="4"/>
  <c r="AK17" i="4"/>
  <c r="AK5" i="4"/>
  <c r="AJ105" i="4"/>
  <c r="AJ96" i="4"/>
  <c r="AJ91" i="4"/>
  <c r="AJ86" i="4"/>
  <c r="AJ78" i="4"/>
  <c r="AJ72" i="4"/>
  <c r="AJ66" i="4"/>
  <c r="AJ58" i="4"/>
  <c r="AJ53" i="4"/>
  <c r="AJ48" i="4"/>
  <c r="AJ41" i="4"/>
  <c r="AJ36" i="4"/>
  <c r="AJ33" i="4"/>
  <c r="AJ27" i="4"/>
  <c r="AJ21" i="4"/>
  <c r="AJ17" i="4"/>
  <c r="AJ5" i="4"/>
  <c r="AI105" i="4"/>
  <c r="AI96" i="4"/>
  <c r="AI91" i="4"/>
  <c r="AI86" i="4"/>
  <c r="AI78" i="4"/>
  <c r="AI72" i="4"/>
  <c r="AI66" i="4"/>
  <c r="AI58" i="4"/>
  <c r="AI53" i="4"/>
  <c r="AI48" i="4"/>
  <c r="AI41" i="4"/>
  <c r="AI36" i="4"/>
  <c r="AI33" i="4"/>
  <c r="AI27" i="4"/>
  <c r="AI21" i="4"/>
  <c r="AI17" i="4"/>
  <c r="AI5" i="4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4" i="2"/>
  <c r="AF21" i="2"/>
  <c r="AG21" i="2"/>
  <c r="AH21" i="2"/>
  <c r="D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AF21" i="1"/>
  <c r="AG21" i="1"/>
  <c r="AH21" i="1"/>
  <c r="AK105" i="5" l="1"/>
  <c r="AI72" i="5"/>
  <c r="AI58" i="5"/>
  <c r="AK96" i="5"/>
  <c r="AJ96" i="5"/>
  <c r="AI96" i="5"/>
  <c r="AI86" i="5"/>
  <c r="AK86" i="5"/>
  <c r="AI41" i="5"/>
  <c r="AI21" i="5"/>
  <c r="AI106" i="5" s="1"/>
  <c r="AK21" i="5"/>
  <c r="AI66" i="5"/>
  <c r="AK66" i="5"/>
  <c r="AI33" i="5"/>
  <c r="AJ91" i="5"/>
  <c r="AI91" i="5"/>
  <c r="AK78" i="5"/>
  <c r="AI78" i="5"/>
  <c r="AK48" i="5"/>
  <c r="AJ48" i="5"/>
  <c r="AI48" i="5"/>
  <c r="AI27" i="5"/>
  <c r="AK27" i="5"/>
  <c r="AK106" i="5" s="1"/>
  <c r="AJ105" i="5"/>
  <c r="AJ72" i="5"/>
  <c r="AK72" i="5"/>
  <c r="AK58" i="5"/>
  <c r="AJ27" i="5"/>
  <c r="AJ106" i="5" s="1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H3" i="5" l="1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F13" i="5" l="1"/>
  <c r="G13" i="5"/>
  <c r="G9" i="5"/>
  <c r="F9" i="5"/>
  <c r="G4" i="5"/>
  <c r="F4" i="5"/>
  <c r="F14" i="5"/>
  <c r="G14" i="5"/>
  <c r="F10" i="5"/>
  <c r="G10" i="5"/>
  <c r="G6" i="5"/>
  <c r="F6" i="5"/>
  <c r="F15" i="5"/>
  <c r="G15" i="5"/>
  <c r="F11" i="5"/>
  <c r="G11" i="5"/>
  <c r="F7" i="5"/>
  <c r="G7" i="5"/>
  <c r="F16" i="5"/>
  <c r="G16" i="5"/>
  <c r="F12" i="5"/>
  <c r="G12" i="5"/>
  <c r="F8" i="5"/>
  <c r="G8" i="5"/>
  <c r="F3" i="5"/>
  <c r="G3" i="5"/>
  <c r="C21" i="1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H65" i="5"/>
  <c r="H64" i="5"/>
  <c r="H63" i="5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E6" i="6"/>
  <c r="F63" i="5" l="1"/>
  <c r="G63" i="5"/>
  <c r="D6" i="6"/>
  <c r="C6" i="6"/>
  <c r="F64" i="5"/>
  <c r="G64" i="5"/>
  <c r="G65" i="5"/>
  <c r="F65" i="5"/>
  <c r="M66" i="5"/>
  <c r="AC66" i="5"/>
  <c r="AE66" i="5"/>
  <c r="AA66" i="5"/>
  <c r="W66" i="5"/>
  <c r="S66" i="5"/>
  <c r="O66" i="5"/>
  <c r="K66" i="5"/>
  <c r="AG66" i="5"/>
  <c r="Y66" i="5"/>
  <c r="U66" i="5"/>
  <c r="Q66" i="5"/>
  <c r="I66" i="5"/>
  <c r="AH66" i="5"/>
  <c r="V66" i="5"/>
  <c r="J66" i="5"/>
  <c r="X66" i="5"/>
  <c r="L66" i="5"/>
  <c r="Z66" i="5"/>
  <c r="N66" i="5"/>
  <c r="AF66" i="5"/>
  <c r="AB66" i="5"/>
  <c r="P66" i="5"/>
  <c r="AD66" i="5"/>
  <c r="R66" i="5"/>
  <c r="T66" i="5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E9" i="6"/>
  <c r="E8" i="6"/>
  <c r="E7" i="6"/>
  <c r="E5" i="6"/>
  <c r="E4" i="6"/>
  <c r="D5" i="6" l="1"/>
  <c r="C5" i="6"/>
  <c r="C7" i="6"/>
  <c r="D7" i="6"/>
  <c r="C8" i="6"/>
  <c r="D8" i="6"/>
  <c r="D4" i="6"/>
  <c r="C4" i="6"/>
  <c r="D9" i="6"/>
  <c r="C9" i="6"/>
  <c r="X10" i="6"/>
  <c r="H10" i="6"/>
  <c r="AD10" i="6"/>
  <c r="Z10" i="6"/>
  <c r="R10" i="6"/>
  <c r="J10" i="6"/>
  <c r="AA10" i="6"/>
  <c r="W10" i="6"/>
  <c r="O10" i="6"/>
  <c r="K10" i="6"/>
  <c r="G10" i="6"/>
  <c r="AB10" i="6"/>
  <c r="L10" i="6"/>
  <c r="T10" i="6"/>
  <c r="P10" i="6"/>
  <c r="V10" i="6"/>
  <c r="N10" i="6"/>
  <c r="F10" i="6"/>
  <c r="AE10" i="6"/>
  <c r="S10" i="6"/>
  <c r="AC10" i="6"/>
  <c r="Y10" i="6"/>
  <c r="U10" i="6"/>
  <c r="Q10" i="6"/>
  <c r="M10" i="6"/>
  <c r="I10" i="6"/>
  <c r="E10" i="6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H104" i="5"/>
  <c r="H103" i="5"/>
  <c r="H102" i="5"/>
  <c r="H101" i="5"/>
  <c r="H100" i="5"/>
  <c r="H99" i="5"/>
  <c r="H98" i="5"/>
  <c r="H97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H95" i="5"/>
  <c r="H94" i="5"/>
  <c r="H93" i="5"/>
  <c r="H92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H90" i="5"/>
  <c r="H89" i="5"/>
  <c r="H88" i="5"/>
  <c r="H87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H85" i="5"/>
  <c r="H84" i="5"/>
  <c r="H83" i="5"/>
  <c r="H82" i="5"/>
  <c r="H81" i="5"/>
  <c r="H80" i="5"/>
  <c r="H79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H77" i="5"/>
  <c r="H76" i="5"/>
  <c r="H75" i="5"/>
  <c r="H74" i="5"/>
  <c r="H73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H71" i="5"/>
  <c r="H70" i="5"/>
  <c r="H69" i="5"/>
  <c r="H68" i="5"/>
  <c r="H67" i="5"/>
  <c r="H62" i="5"/>
  <c r="H61" i="5"/>
  <c r="H60" i="5"/>
  <c r="H59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H57" i="5"/>
  <c r="H56" i="5"/>
  <c r="H55" i="5"/>
  <c r="H54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H52" i="5"/>
  <c r="H51" i="5"/>
  <c r="H50" i="5"/>
  <c r="H49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H47" i="5"/>
  <c r="H46" i="5"/>
  <c r="H45" i="5"/>
  <c r="H44" i="5"/>
  <c r="H43" i="5"/>
  <c r="H42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H40" i="5"/>
  <c r="H39" i="5"/>
  <c r="H38" i="5"/>
  <c r="H37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H35" i="5"/>
  <c r="H34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H32" i="5"/>
  <c r="H31" i="5"/>
  <c r="H30" i="5"/>
  <c r="H29" i="5"/>
  <c r="H28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H26" i="5"/>
  <c r="H25" i="5"/>
  <c r="H24" i="5"/>
  <c r="H23" i="5"/>
  <c r="H22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H20" i="5"/>
  <c r="H19" i="5"/>
  <c r="H18" i="5"/>
  <c r="AD5" i="5"/>
  <c r="G67" i="5" l="1"/>
  <c r="F67" i="5"/>
  <c r="F85" i="5"/>
  <c r="G85" i="5"/>
  <c r="G93" i="5"/>
  <c r="F93" i="5"/>
  <c r="F18" i="5"/>
  <c r="G18" i="5"/>
  <c r="G28" i="5"/>
  <c r="F28" i="5"/>
  <c r="F32" i="5"/>
  <c r="G32" i="5"/>
  <c r="G35" i="5"/>
  <c r="F35" i="5"/>
  <c r="G40" i="5"/>
  <c r="F40" i="5"/>
  <c r="F45" i="5"/>
  <c r="G45" i="5"/>
  <c r="G50" i="5"/>
  <c r="F50" i="5"/>
  <c r="G55" i="5"/>
  <c r="F55" i="5"/>
  <c r="F60" i="5"/>
  <c r="G60" i="5"/>
  <c r="G68" i="5"/>
  <c r="F68" i="5"/>
  <c r="G75" i="5"/>
  <c r="F75" i="5"/>
  <c r="F82" i="5"/>
  <c r="G82" i="5"/>
  <c r="G89" i="5"/>
  <c r="F89" i="5"/>
  <c r="G94" i="5"/>
  <c r="F94" i="5"/>
  <c r="G99" i="5"/>
  <c r="F99" i="5"/>
  <c r="G103" i="5"/>
  <c r="F103" i="5"/>
  <c r="G31" i="5"/>
  <c r="F31" i="5"/>
  <c r="G59" i="5"/>
  <c r="F59" i="5"/>
  <c r="F74" i="5"/>
  <c r="G74" i="5"/>
  <c r="G88" i="5"/>
  <c r="F88" i="5"/>
  <c r="G98" i="5"/>
  <c r="F98" i="5"/>
  <c r="F19" i="5"/>
  <c r="G19" i="5"/>
  <c r="G22" i="5"/>
  <c r="F22" i="5"/>
  <c r="G26" i="5"/>
  <c r="F26" i="5"/>
  <c r="G29" i="5"/>
  <c r="F29" i="5"/>
  <c r="G37" i="5"/>
  <c r="F37" i="5"/>
  <c r="F42" i="5"/>
  <c r="G42" i="5"/>
  <c r="G46" i="5"/>
  <c r="F46" i="5"/>
  <c r="G51" i="5"/>
  <c r="F51" i="5"/>
  <c r="G56" i="5"/>
  <c r="F56" i="5"/>
  <c r="G61" i="5"/>
  <c r="F61" i="5"/>
  <c r="G69" i="5"/>
  <c r="F69" i="5"/>
  <c r="G76" i="5"/>
  <c r="F76" i="5"/>
  <c r="F79" i="5"/>
  <c r="G79" i="5"/>
  <c r="G83" i="5"/>
  <c r="F83" i="5"/>
  <c r="G90" i="5"/>
  <c r="F90" i="5"/>
  <c r="G95" i="5"/>
  <c r="F95" i="5"/>
  <c r="G100" i="5"/>
  <c r="F100" i="5"/>
  <c r="G104" i="5"/>
  <c r="F104" i="5"/>
  <c r="G24" i="5"/>
  <c r="F24" i="5"/>
  <c r="F34" i="5"/>
  <c r="G34" i="5"/>
  <c r="G39" i="5"/>
  <c r="F39" i="5"/>
  <c r="F44" i="5"/>
  <c r="G44" i="5"/>
  <c r="G49" i="5"/>
  <c r="F49" i="5"/>
  <c r="G54" i="5"/>
  <c r="F54" i="5"/>
  <c r="F71" i="5"/>
  <c r="G71" i="5"/>
  <c r="F81" i="5"/>
  <c r="G81" i="5"/>
  <c r="G102" i="5"/>
  <c r="F102" i="5"/>
  <c r="G25" i="5"/>
  <c r="F25" i="5"/>
  <c r="F20" i="5"/>
  <c r="G20" i="5"/>
  <c r="F23" i="5"/>
  <c r="G23" i="5"/>
  <c r="G30" i="5"/>
  <c r="F30" i="5"/>
  <c r="G38" i="5"/>
  <c r="F38" i="5"/>
  <c r="G43" i="5"/>
  <c r="F43" i="5"/>
  <c r="G47" i="5"/>
  <c r="F47" i="5"/>
  <c r="G52" i="5"/>
  <c r="F52" i="5"/>
  <c r="G57" i="5"/>
  <c r="F57" i="5"/>
  <c r="F62" i="5"/>
  <c r="G62" i="5"/>
  <c r="G70" i="5"/>
  <c r="F70" i="5"/>
  <c r="F73" i="5"/>
  <c r="G73" i="5"/>
  <c r="G77" i="5"/>
  <c r="F77" i="5"/>
  <c r="F80" i="5"/>
  <c r="G80" i="5"/>
  <c r="G84" i="5"/>
  <c r="F84" i="5"/>
  <c r="G87" i="5"/>
  <c r="F87" i="5"/>
  <c r="G92" i="5"/>
  <c r="F92" i="5"/>
  <c r="G97" i="5"/>
  <c r="F97" i="5"/>
  <c r="G101" i="5"/>
  <c r="F101" i="5"/>
  <c r="C10" i="6"/>
  <c r="Z5" i="5"/>
  <c r="V5" i="5"/>
  <c r="N5" i="5"/>
  <c r="Q5" i="5"/>
  <c r="H66" i="5"/>
  <c r="AG36" i="5"/>
  <c r="AC36" i="5"/>
  <c r="Y36" i="5"/>
  <c r="Q36" i="5"/>
  <c r="M36" i="5"/>
  <c r="I36" i="5"/>
  <c r="AE41" i="5"/>
  <c r="AE53" i="5"/>
  <c r="X58" i="5"/>
  <c r="L58" i="5"/>
  <c r="AE72" i="5"/>
  <c r="AA72" i="5"/>
  <c r="W72" i="5"/>
  <c r="S72" i="5"/>
  <c r="O72" i="5"/>
  <c r="K72" i="5"/>
  <c r="AH72" i="5"/>
  <c r="AD72" i="5"/>
  <c r="Z72" i="5"/>
  <c r="V72" i="5"/>
  <c r="R72" i="5"/>
  <c r="N72" i="5"/>
  <c r="J72" i="5"/>
  <c r="O78" i="5"/>
  <c r="I91" i="5"/>
  <c r="Q72" i="5"/>
  <c r="AF86" i="5"/>
  <c r="AG72" i="5"/>
  <c r="U72" i="5"/>
  <c r="P86" i="5"/>
  <c r="Y72" i="5"/>
  <c r="M72" i="5"/>
  <c r="AC72" i="5"/>
  <c r="I72" i="5"/>
  <c r="H78" i="5"/>
  <c r="H86" i="5"/>
  <c r="AB86" i="5"/>
  <c r="X86" i="5"/>
  <c r="T86" i="5"/>
  <c r="L86" i="5"/>
  <c r="J96" i="5"/>
  <c r="L105" i="5"/>
  <c r="K5" i="5"/>
  <c r="AG21" i="5"/>
  <c r="Q21" i="5"/>
  <c r="AC33" i="5"/>
  <c r="Q48" i="5"/>
  <c r="H53" i="5"/>
  <c r="AA53" i="5"/>
  <c r="W53" i="5"/>
  <c r="S53" i="5"/>
  <c r="O53" i="5"/>
  <c r="K53" i="5"/>
  <c r="H72" i="5"/>
  <c r="AE78" i="5"/>
  <c r="AA78" i="5"/>
  <c r="K78" i="5"/>
  <c r="D10" i="6"/>
  <c r="S78" i="5"/>
  <c r="W78" i="5"/>
  <c r="T17" i="5"/>
  <c r="Z27" i="5"/>
  <c r="U36" i="5"/>
  <c r="N96" i="5"/>
  <c r="AB105" i="5"/>
  <c r="P105" i="5"/>
  <c r="Y33" i="5"/>
  <c r="H96" i="5"/>
  <c r="AH5" i="5"/>
  <c r="R5" i="5"/>
  <c r="J5" i="5"/>
  <c r="H21" i="5"/>
  <c r="AH21" i="5"/>
  <c r="AD21" i="5"/>
  <c r="Z21" i="5"/>
  <c r="V21" i="5"/>
  <c r="R21" i="5"/>
  <c r="N21" i="5"/>
  <c r="J21" i="5"/>
  <c r="AC27" i="5"/>
  <c r="Y27" i="5"/>
  <c r="U27" i="5"/>
  <c r="Q27" i="5"/>
  <c r="M27" i="5"/>
  <c r="V27" i="5"/>
  <c r="AE27" i="5"/>
  <c r="AA27" i="5"/>
  <c r="W27" i="5"/>
  <c r="S27" i="5"/>
  <c r="O27" i="5"/>
  <c r="K27" i="5"/>
  <c r="M33" i="5"/>
  <c r="I33" i="5"/>
  <c r="H36" i="5"/>
  <c r="AH36" i="5"/>
  <c r="AD36" i="5"/>
  <c r="Z36" i="5"/>
  <c r="V36" i="5"/>
  <c r="R36" i="5"/>
  <c r="N36" i="5"/>
  <c r="J36" i="5"/>
  <c r="AE36" i="5"/>
  <c r="AA36" i="5"/>
  <c r="W36" i="5"/>
  <c r="S36" i="5"/>
  <c r="O36" i="5"/>
  <c r="K36" i="5"/>
  <c r="AA41" i="5"/>
  <c r="AG48" i="5"/>
  <c r="AC48" i="5"/>
  <c r="H91" i="5"/>
  <c r="AG91" i="5"/>
  <c r="AC91" i="5"/>
  <c r="Y91" i="5"/>
  <c r="U91" i="5"/>
  <c r="Q91" i="5"/>
  <c r="M91" i="5"/>
  <c r="AG96" i="5"/>
  <c r="AC96" i="5"/>
  <c r="Y96" i="5"/>
  <c r="U96" i="5"/>
  <c r="Q96" i="5"/>
  <c r="M96" i="5"/>
  <c r="I96" i="5"/>
  <c r="AH96" i="5"/>
  <c r="AD96" i="5"/>
  <c r="Z96" i="5"/>
  <c r="V96" i="5"/>
  <c r="R96" i="5"/>
  <c r="AE96" i="5"/>
  <c r="AA96" i="5"/>
  <c r="W96" i="5"/>
  <c r="S96" i="5"/>
  <c r="O96" i="5"/>
  <c r="K96" i="5"/>
  <c r="AF96" i="5"/>
  <c r="AB96" i="5"/>
  <c r="X96" i="5"/>
  <c r="T96" i="5"/>
  <c r="P96" i="5"/>
  <c r="L96" i="5"/>
  <c r="AF17" i="5"/>
  <c r="P17" i="5"/>
  <c r="AF36" i="5"/>
  <c r="AB36" i="5"/>
  <c r="X36" i="5"/>
  <c r="T36" i="5"/>
  <c r="P36" i="5"/>
  <c r="H41" i="5"/>
  <c r="W41" i="5"/>
  <c r="S41" i="5"/>
  <c r="O41" i="5"/>
  <c r="K41" i="5"/>
  <c r="Y48" i="5"/>
  <c r="U48" i="5"/>
  <c r="M48" i="5"/>
  <c r="I48" i="5"/>
  <c r="AF58" i="5"/>
  <c r="AB58" i="5"/>
  <c r="T58" i="5"/>
  <c r="P58" i="5"/>
  <c r="AH105" i="5"/>
  <c r="AD105" i="5"/>
  <c r="Z105" i="5"/>
  <c r="V105" i="5"/>
  <c r="R105" i="5"/>
  <c r="N105" i="5"/>
  <c r="J105" i="5"/>
  <c r="AF105" i="5"/>
  <c r="AG5" i="5"/>
  <c r="AC5" i="5"/>
  <c r="Y5" i="5"/>
  <c r="U5" i="5"/>
  <c r="M5" i="5"/>
  <c r="I5" i="5"/>
  <c r="Y21" i="5"/>
  <c r="I21" i="5"/>
  <c r="J27" i="5"/>
  <c r="AE5" i="5"/>
  <c r="AA5" i="5"/>
  <c r="W5" i="5"/>
  <c r="S5" i="5"/>
  <c r="O5" i="5"/>
  <c r="Y17" i="5"/>
  <c r="M17" i="5"/>
  <c r="AH17" i="5"/>
  <c r="V17" i="5"/>
  <c r="X17" i="5"/>
  <c r="X27" i="5"/>
  <c r="T27" i="5"/>
  <c r="AC21" i="5"/>
  <c r="M21" i="5"/>
  <c r="AH27" i="5"/>
  <c r="R27" i="5"/>
  <c r="AG105" i="5"/>
  <c r="AC105" i="5"/>
  <c r="Y105" i="5"/>
  <c r="U105" i="5"/>
  <c r="Q105" i="5"/>
  <c r="M105" i="5"/>
  <c r="I105" i="5"/>
  <c r="AE105" i="5"/>
  <c r="AA105" i="5"/>
  <c r="W105" i="5"/>
  <c r="S105" i="5"/>
  <c r="O105" i="5"/>
  <c r="K105" i="5"/>
  <c r="X105" i="5"/>
  <c r="T105" i="5"/>
  <c r="AC17" i="5"/>
  <c r="Q17" i="5"/>
  <c r="Z17" i="5"/>
  <c r="N17" i="5"/>
  <c r="AE17" i="5"/>
  <c r="W17" i="5"/>
  <c r="S17" i="5"/>
  <c r="L17" i="5"/>
  <c r="AB27" i="5"/>
  <c r="AD27" i="5"/>
  <c r="N27" i="5"/>
  <c r="AG33" i="5"/>
  <c r="Q33" i="5"/>
  <c r="AF5" i="5"/>
  <c r="AB5" i="5"/>
  <c r="X5" i="5"/>
  <c r="T5" i="5"/>
  <c r="P5" i="5"/>
  <c r="L5" i="5"/>
  <c r="AG17" i="5"/>
  <c r="U17" i="5"/>
  <c r="I17" i="5"/>
  <c r="AD17" i="5"/>
  <c r="R17" i="5"/>
  <c r="J17" i="5"/>
  <c r="AA17" i="5"/>
  <c r="O17" i="5"/>
  <c r="AB17" i="5"/>
  <c r="AF27" i="5"/>
  <c r="P27" i="5"/>
  <c r="U21" i="5"/>
  <c r="AG27" i="5"/>
  <c r="H33" i="5"/>
  <c r="U33" i="5"/>
  <c r="AE21" i="5"/>
  <c r="AA21" i="5"/>
  <c r="W21" i="5"/>
  <c r="S21" i="5"/>
  <c r="O21" i="5"/>
  <c r="K21" i="5"/>
  <c r="AF21" i="5"/>
  <c r="AB21" i="5"/>
  <c r="X21" i="5"/>
  <c r="T21" i="5"/>
  <c r="P21" i="5"/>
  <c r="L21" i="5"/>
  <c r="AH33" i="5"/>
  <c r="AD33" i="5"/>
  <c r="Z33" i="5"/>
  <c r="V33" i="5"/>
  <c r="R33" i="5"/>
  <c r="N33" i="5"/>
  <c r="J33" i="5"/>
  <c r="AE33" i="5"/>
  <c r="AA33" i="5"/>
  <c r="W33" i="5"/>
  <c r="S33" i="5"/>
  <c r="O33" i="5"/>
  <c r="AF33" i="5"/>
  <c r="AB33" i="5"/>
  <c r="X33" i="5"/>
  <c r="T33" i="5"/>
  <c r="P33" i="5"/>
  <c r="L33" i="5"/>
  <c r="AG41" i="5"/>
  <c r="AC41" i="5"/>
  <c r="Y41" i="5"/>
  <c r="U41" i="5"/>
  <c r="Q41" i="5"/>
  <c r="M41" i="5"/>
  <c r="AH41" i="5"/>
  <c r="AD41" i="5"/>
  <c r="Z41" i="5"/>
  <c r="V41" i="5"/>
  <c r="R41" i="5"/>
  <c r="N41" i="5"/>
  <c r="AF41" i="5"/>
  <c r="AB41" i="5"/>
  <c r="X41" i="5"/>
  <c r="T41" i="5"/>
  <c r="P41" i="5"/>
  <c r="L41" i="5"/>
  <c r="AH48" i="5"/>
  <c r="AD48" i="5"/>
  <c r="H58" i="5"/>
  <c r="AF72" i="5"/>
  <c r="AB72" i="5"/>
  <c r="X72" i="5"/>
  <c r="T72" i="5"/>
  <c r="P72" i="5"/>
  <c r="Z48" i="5"/>
  <c r="V48" i="5"/>
  <c r="R48" i="5"/>
  <c r="N48" i="5"/>
  <c r="J48" i="5"/>
  <c r="AE48" i="5"/>
  <c r="AA48" i="5"/>
  <c r="W48" i="5"/>
  <c r="S48" i="5"/>
  <c r="O48" i="5"/>
  <c r="AF48" i="5"/>
  <c r="AB48" i="5"/>
  <c r="X48" i="5"/>
  <c r="T48" i="5"/>
  <c r="P48" i="5"/>
  <c r="AG53" i="5"/>
  <c r="AC53" i="5"/>
  <c r="Y53" i="5"/>
  <c r="U53" i="5"/>
  <c r="Q53" i="5"/>
  <c r="M53" i="5"/>
  <c r="I53" i="5"/>
  <c r="AH53" i="5"/>
  <c r="AD53" i="5"/>
  <c r="Z53" i="5"/>
  <c r="V53" i="5"/>
  <c r="R53" i="5"/>
  <c r="N53" i="5"/>
  <c r="AF53" i="5"/>
  <c r="AB53" i="5"/>
  <c r="X53" i="5"/>
  <c r="T53" i="5"/>
  <c r="P53" i="5"/>
  <c r="L53" i="5"/>
  <c r="AG78" i="5"/>
  <c r="AC78" i="5"/>
  <c r="Y78" i="5"/>
  <c r="U78" i="5"/>
  <c r="Q78" i="5"/>
  <c r="M78" i="5"/>
  <c r="AH78" i="5"/>
  <c r="AD78" i="5"/>
  <c r="Z78" i="5"/>
  <c r="V78" i="5"/>
  <c r="R78" i="5"/>
  <c r="N78" i="5"/>
  <c r="AF78" i="5"/>
  <c r="AB78" i="5"/>
  <c r="X78" i="5"/>
  <c r="T78" i="5"/>
  <c r="P78" i="5"/>
  <c r="L78" i="5"/>
  <c r="H48" i="5"/>
  <c r="AE58" i="5"/>
  <c r="AA58" i="5"/>
  <c r="W58" i="5"/>
  <c r="S58" i="5"/>
  <c r="O58" i="5"/>
  <c r="K58" i="5"/>
  <c r="AG86" i="5"/>
  <c r="AC86" i="5"/>
  <c r="Y86" i="5"/>
  <c r="U86" i="5"/>
  <c r="Q86" i="5"/>
  <c r="M86" i="5"/>
  <c r="I86" i="5"/>
  <c r="AH86" i="5"/>
  <c r="AD86" i="5"/>
  <c r="Z86" i="5"/>
  <c r="V86" i="5"/>
  <c r="R86" i="5"/>
  <c r="N86" i="5"/>
  <c r="AE86" i="5"/>
  <c r="AA86" i="5"/>
  <c r="W86" i="5"/>
  <c r="S86" i="5"/>
  <c r="O86" i="5"/>
  <c r="K86" i="5"/>
  <c r="AG58" i="5"/>
  <c r="AC58" i="5"/>
  <c r="Y58" i="5"/>
  <c r="U58" i="5"/>
  <c r="Q58" i="5"/>
  <c r="M58" i="5"/>
  <c r="I58" i="5"/>
  <c r="AH58" i="5"/>
  <c r="AD58" i="5"/>
  <c r="Z58" i="5"/>
  <c r="V58" i="5"/>
  <c r="R58" i="5"/>
  <c r="N58" i="5"/>
  <c r="J58" i="5"/>
  <c r="AH91" i="5"/>
  <c r="AD91" i="5"/>
  <c r="Z91" i="5"/>
  <c r="V91" i="5"/>
  <c r="R91" i="5"/>
  <c r="N91" i="5"/>
  <c r="J91" i="5"/>
  <c r="AE91" i="5"/>
  <c r="AA91" i="5"/>
  <c r="W91" i="5"/>
  <c r="S91" i="5"/>
  <c r="O91" i="5"/>
  <c r="AF91" i="5"/>
  <c r="AB91" i="5"/>
  <c r="X91" i="5"/>
  <c r="T91" i="5"/>
  <c r="P91" i="5"/>
  <c r="H105" i="5"/>
  <c r="L91" i="5"/>
  <c r="K91" i="5"/>
  <c r="J86" i="5"/>
  <c r="J78" i="5"/>
  <c r="I78" i="5"/>
  <c r="L72" i="5"/>
  <c r="J53" i="5"/>
  <c r="L48" i="5"/>
  <c r="K48" i="5"/>
  <c r="J41" i="5"/>
  <c r="I41" i="5"/>
  <c r="L36" i="5"/>
  <c r="K33" i="5"/>
  <c r="L27" i="5"/>
  <c r="I27" i="5"/>
  <c r="H27" i="5"/>
  <c r="K17" i="5"/>
  <c r="H17" i="5"/>
  <c r="H5" i="5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C21" i="2" l="1"/>
  <c r="F66" i="5"/>
  <c r="G66" i="5"/>
  <c r="AG106" i="5"/>
  <c r="T106" i="5"/>
  <c r="W106" i="5"/>
  <c r="Q106" i="5"/>
  <c r="G96" i="5"/>
  <c r="X106" i="5"/>
  <c r="AA106" i="5"/>
  <c r="J106" i="5"/>
  <c r="Z106" i="5"/>
  <c r="U106" i="5"/>
  <c r="V106" i="5"/>
  <c r="L106" i="5"/>
  <c r="AB106" i="5"/>
  <c r="O106" i="5"/>
  <c r="AE106" i="5"/>
  <c r="N106" i="5"/>
  <c r="AD106" i="5"/>
  <c r="H106" i="5"/>
  <c r="I106" i="5"/>
  <c r="Y106" i="5"/>
  <c r="K106" i="5"/>
  <c r="P106" i="5"/>
  <c r="AF106" i="5"/>
  <c r="S106" i="5"/>
  <c r="R106" i="5"/>
  <c r="AH106" i="5"/>
  <c r="M106" i="5"/>
  <c r="AC106" i="5"/>
  <c r="G78" i="5"/>
  <c r="G41" i="5"/>
  <c r="G21" i="5"/>
  <c r="F41" i="5"/>
  <c r="F72" i="5"/>
  <c r="G5" i="5"/>
  <c r="G53" i="5"/>
  <c r="G72" i="5"/>
  <c r="G36" i="5"/>
  <c r="F5" i="5"/>
  <c r="F48" i="5"/>
  <c r="F105" i="5"/>
  <c r="G48" i="5"/>
  <c r="F36" i="5"/>
  <c r="D21" i="1"/>
  <c r="D21" i="2"/>
  <c r="G105" i="5"/>
  <c r="G27" i="5"/>
  <c r="G33" i="5"/>
  <c r="F27" i="5"/>
  <c r="F96" i="5"/>
  <c r="G91" i="5"/>
  <c r="G86" i="5"/>
  <c r="G58" i="5"/>
  <c r="G17" i="5"/>
  <c r="F21" i="5"/>
  <c r="F33" i="5"/>
  <c r="F58" i="5"/>
  <c r="F86" i="5"/>
  <c r="F91" i="5"/>
  <c r="F17" i="5"/>
  <c r="F53" i="5"/>
  <c r="F78" i="5"/>
  <c r="G106" i="5" l="1"/>
  <c r="F106" i="5"/>
</calcChain>
</file>

<file path=xl/sharedStrings.xml><?xml version="1.0" encoding="utf-8"?>
<sst xmlns="http://schemas.openxmlformats.org/spreadsheetml/2006/main" count="1126" uniqueCount="247">
  <si>
    <t>DP</t>
  </si>
  <si>
    <t>Distributors</t>
  </si>
  <si>
    <t>Region/
Cluster</t>
  </si>
  <si>
    <t>Total Value</t>
  </si>
  <si>
    <t>Total
Qnty</t>
  </si>
  <si>
    <t>B68</t>
  </si>
  <si>
    <t>B24</t>
  </si>
  <si>
    <t>BL120</t>
  </si>
  <si>
    <t>D47</t>
  </si>
  <si>
    <t>L42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</si>
  <si>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</si>
  <si>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</si>
  <si>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</si>
  <si>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</si>
  <si>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</si>
  <si>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</si>
  <si>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</si>
  <si>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</si>
  <si>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</si>
  <si>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</si>
  <si>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</si>
  <si>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</si>
  <si>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</si>
  <si>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</si>
  <si>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</si>
  <si>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</si>
  <si>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</si>
  <si>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</si>
  <si>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</si>
  <si>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</si>
  <si>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</si>
  <si>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</si>
  <si>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</si>
  <si>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</si>
  <si>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</si>
  <si>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</si>
  <si>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</si>
  <si>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</si>
  <si>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</si>
  <si>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</si>
  <si>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</si>
  <si>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</si>
  <si>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</si>
  <si>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</si>
  <si>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</si>
  <si>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</si>
  <si>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</si>
  <si>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</si>
  <si>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</si>
  <si>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</si>
  <si>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</si>
  <si>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</si>
  <si>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</si>
  <si>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</si>
  <si>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</si>
  <si>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</si>
  <si>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Rangpur</t>
  </si>
  <si>
    <t>Bogura</t>
  </si>
  <si>
    <t>Mobile collection and ghori ghor</t>
  </si>
  <si>
    <t>Dhaka North</t>
  </si>
  <si>
    <t>Jamalpur</t>
  </si>
  <si>
    <t>DSR-0019</t>
  </si>
  <si>
    <t>Nure Alam</t>
  </si>
  <si>
    <t>DSR-0044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</si>
  <si>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</si>
  <si>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</si>
  <si>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</si>
  <si>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</si>
  <si>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</si>
  <si>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</si>
  <si>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</si>
  <si>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</si>
  <si>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</si>
  <si>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</si>
  <si>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</si>
  <si>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</si>
  <si>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</si>
  <si>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</si>
  <si>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</si>
  <si>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</si>
  <si>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</si>
  <si>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</si>
  <si>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DSR-0576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</si>
  <si>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</si>
  <si>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</si>
  <si>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</si>
  <si>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</si>
  <si>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</si>
  <si>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</si>
  <si>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</si>
  <si>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</si>
  <si>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</si>
  <si>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</si>
  <si>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</si>
  <si>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</si>
  <si>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</si>
  <si>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</si>
  <si>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</si>
  <si>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</si>
  <si>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</si>
  <si>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</si>
  <si>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</si>
  <si>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</si>
  <si>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</si>
  <si>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</si>
  <si>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</si>
  <si>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</si>
  <si>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</si>
  <si>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</si>
  <si>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</si>
  <si>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</si>
  <si>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</si>
  <si>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</si>
  <si>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</si>
  <si>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D54+_SKD</t>
  </si>
  <si>
    <t>BL96</t>
  </si>
  <si>
    <t>D74</t>
  </si>
  <si>
    <t>D82</t>
  </si>
  <si>
    <t>L135_SKD</t>
  </si>
  <si>
    <t>T92</t>
  </si>
  <si>
    <t>L260_SKD</t>
  </si>
  <si>
    <t>Z30pro_SKD</t>
  </si>
  <si>
    <t>L270_SKD</t>
  </si>
  <si>
    <t>Z18_SKD</t>
  </si>
  <si>
    <t>Md. Habubur Rahman</t>
  </si>
  <si>
    <t>Khushi Mohon Ray</t>
  </si>
  <si>
    <t>Md. Babu</t>
  </si>
  <si>
    <t>DSR-0236</t>
  </si>
  <si>
    <t>Rubel</t>
  </si>
  <si>
    <t>Masud Rana</t>
  </si>
  <si>
    <t>Aminul Islam Tutul</t>
  </si>
  <si>
    <t>DSR-0699</t>
  </si>
  <si>
    <t>Mr. Bappy</t>
  </si>
  <si>
    <t>Rhyme Enterprise</t>
  </si>
  <si>
    <t>Sarkar Telecom* Sirajgonj</t>
  </si>
  <si>
    <t>L46_SKD</t>
  </si>
  <si>
    <t>L140</t>
  </si>
  <si>
    <t>Atom_SKD</t>
  </si>
  <si>
    <t>Z32_SKD</t>
  </si>
  <si>
    <t>Shafiur</t>
  </si>
  <si>
    <t>i67_SKD</t>
  </si>
  <si>
    <t>Z40_3GB_SKD</t>
  </si>
  <si>
    <t>Md. Robiul Islam</t>
  </si>
  <si>
    <t>Anitish Ghosh Tonmoy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</si>
  <si>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</si>
  <si>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</si>
  <si>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</si>
  <si>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</si>
  <si>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</si>
  <si>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</si>
  <si>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</si>
  <si>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</si>
  <si>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</si>
  <si>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</si>
  <si>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</si>
  <si>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</si>
  <si>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</si>
  <si>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</si>
  <si>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</si>
  <si>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</si>
  <si>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</si>
  <si>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</si>
  <si>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</si>
  <si>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</si>
  <si>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</si>
  <si>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</si>
  <si>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</si>
  <si>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</si>
  <si>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</si>
  <si>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</si>
  <si>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</si>
  <si>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</si>
  <si>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</si>
  <si>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</si>
  <si>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</si>
  <si>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</si>
  <si>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</si>
  <si>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</si>
  <si>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</si>
  <si>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</si>
  <si>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</si>
  <si>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</si>
  <si>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</si>
  <si>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</si>
  <si>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</si>
  <si>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</si>
  <si>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</si>
  <si>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</si>
  <si>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</si>
  <si>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</si>
  <si>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</si>
  <si>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</si>
  <si>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</si>
  <si>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</si>
  <si>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</si>
  <si>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</si>
  <si>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</si>
  <si>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</si>
  <si>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</si>
  <si>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</si>
  <si>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</si>
  <si>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</si>
  <si>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</si>
  <si>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</si>
  <si>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</si>
  <si>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</si>
  <si>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</si>
  <si>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</si>
  <si>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</si>
  <si>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</si>
  <si>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</si>
  <si>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</si>
  <si>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</si>
  <si>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</si>
  <si>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</si>
  <si>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</si>
  <si>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</si>
  <si>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</si>
  <si>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</si>
  <si>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</si>
  <si>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</si>
  <si>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</si>
  <si>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</si>
  <si>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</si>
  <si>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</si>
  <si>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</si>
  <si>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</si>
  <si>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</si>
  <si>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</si>
  <si>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</si>
  <si>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</si>
  <si>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</si>
  <si>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</si>
  <si>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</si>
  <si>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</si>
  <si>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</si>
  <si>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Primary Target MAY'21</t>
  </si>
  <si>
    <t>B67</t>
  </si>
  <si>
    <t>D41_SKD</t>
  </si>
  <si>
    <t>L45</t>
  </si>
  <si>
    <t>L95</t>
  </si>
  <si>
    <t>L250i</t>
  </si>
  <si>
    <t>V99plus_SKD</t>
  </si>
  <si>
    <t>i99_SKD</t>
  </si>
  <si>
    <t>Z35_3GB_SKD</t>
  </si>
  <si>
    <t>Secondary Target MAY'21</t>
  </si>
  <si>
    <t>Target MAY'21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</si>
</sst>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b/>
      <sz val="10"/>
      <color theme="1"/>
      <name val="Bahnschrift SemiBold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7">
    <xf numFmtId="0" fontId="0" fillId="0" borderId="0" xfId="0"/>
    <xf numFmtId="164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4" fontId="10" fillId="2" borderId="3" xfId="6" applyNumberFormat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4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4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10" fillId="2" borderId="7" xfId="3" applyFont="1" applyFill="1" applyBorder="1"/>
    <xf numFmtId="164" fontId="10" fillId="2" borderId="3" xfId="6" applyNumberFormat="1" applyFont="1" applyFill="1" applyBorder="1" applyAlignment="1">
      <alignment vertical="center"/>
    </xf>
    <xf numFmtId="164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3" fillId="9" borderId="3" xfId="0" applyFont="1" applyFill="1" applyBorder="1"/>
    <xf numFmtId="43" fontId="13" fillId="9" borderId="3" xfId="0" applyNumberFormat="1" applyFont="1" applyFill="1" applyBorder="1"/>
    <xf numFmtId="0" fontId="3" fillId="2" borderId="3" xfId="0" applyFont="1" applyFill="1" applyBorder="1"/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9" fontId="9" fillId="8" borderId="0" xfId="2" applyFont="1" applyFill="1"/>
    <xf numFmtId="164" fontId="5" fillId="8" borderId="3" xfId="1" applyNumberFormat="1" applyFont="1" applyFill="1" applyBorder="1" applyAlignment="1">
      <alignment horizontal="center" vertical="center"/>
    </xf>
    <xf numFmtId="0" fontId="8" fillId="8" borderId="6" xfId="4" applyFont="1" applyFill="1" applyBorder="1" applyAlignment="1">
      <alignment horizontal="left"/>
    </xf>
    <xf numFmtId="0" fontId="10" fillId="2" borderId="6" xfId="3" applyFont="1" applyFill="1" applyBorder="1" applyAlignment="1">
      <alignment horizontal="left"/>
    </xf>
    <xf numFmtId="0" fontId="10" fillId="8" borderId="6" xfId="3" applyFont="1" applyFill="1" applyBorder="1" applyAlignment="1">
      <alignment horizontal="left"/>
    </xf>
    <xf numFmtId="0" fontId="10" fillId="2" borderId="7" xfId="3" applyFont="1" applyFill="1" applyBorder="1" applyAlignment="1">
      <alignment horizontal="left"/>
    </xf>
    <xf numFmtId="164" fontId="10" fillId="2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>
      <alignment horizontal="left" vertical="center"/>
    </xf>
    <xf numFmtId="0" fontId="8" fillId="0" borderId="3" xfId="3" applyFont="1" applyBorder="1" applyAlignment="1">
      <alignment horizontal="left"/>
    </xf>
    <xf numFmtId="0" fontId="8" fillId="8" borderId="3" xfId="3" applyFont="1" applyFill="1" applyBorder="1" applyAlignment="1">
      <alignment horizontal="left"/>
    </xf>
    <xf numFmtId="0" fontId="10" fillId="2" borderId="3" xfId="3" applyFont="1" applyFill="1" applyBorder="1" applyAlignment="1">
      <alignment horizontal="left"/>
    </xf>
    <xf numFmtId="0" fontId="10" fillId="8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0" fontId="8" fillId="11" borderId="3" xfId="3" applyFont="1" applyFill="1" applyBorder="1"/>
    <xf numFmtId="0" fontId="8" fillId="11" borderId="3" xfId="3" applyFont="1" applyFill="1" applyBorder="1" applyAlignment="1">
      <alignment horizontal="left"/>
    </xf>
    <xf numFmtId="164" fontId="4" fillId="3" borderId="8" xfId="1" applyNumberFormat="1" applyFont="1" applyFill="1" applyBorder="1" applyAlignment="1">
      <alignment horizontal="center" vertical="center"/>
    </xf>
    <xf numFmtId="164" fontId="5" fillId="4" borderId="9" xfId="1" applyNumberFormat="1" applyFont="1" applyFill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164" fontId="5" fillId="5" borderId="9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 vertical="center"/>
    </xf>
    <xf numFmtId="0" fontId="9" fillId="2" borderId="3" xfId="0" applyFont="1" applyFill="1" applyBorder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left" vertical="center"/>
    </xf>
    <xf numFmtId="0" fontId="7" fillId="6" borderId="5" xfId="3" applyFont="1" applyFill="1" applyBorder="1" applyAlignment="1">
      <alignment horizontal="left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4" fontId="3" fillId="8" borderId="3" xfId="1" applyNumberFormat="1" applyFont="1" applyFill="1" applyBorder="1" applyAlignment="1">
      <alignment horizontal="center" vertical="center"/>
    </xf>
    <xf numFmtId="164" fontId="3" fillId="8" borderId="9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3" fillId="12" borderId="3" xfId="0" applyFont="1" applyFill="1" applyBorder="1"/>
    <xf numFmtId="0" fontId="3" fillId="12" borderId="3" xfId="0" applyFont="1" applyFill="1" applyBorder="1" applyAlignment="1">
      <alignment horizontal="center"/>
    </xf>
    <xf numFmtId="164" fontId="3" fillId="12" borderId="3" xfId="1" applyNumberFormat="1" applyFont="1" applyFill="1" applyBorder="1" applyAlignment="1">
      <alignment horizontal="center" vertical="center"/>
    </xf>
    <xf numFmtId="164" fontId="3" fillId="12" borderId="9" xfId="1" applyNumberFormat="1" applyFont="1" applyFill="1" applyBorder="1" applyAlignment="1">
      <alignment horizontal="center" vertical="center"/>
    </xf>
    <xf numFmtId="0" fontId="3" fillId="12" borderId="0" xfId="0" applyFont="1" applyFill="1"/>
    <xf numFmtId="0" fontId="8" fillId="13" borderId="3" xfId="4" applyFont="1" applyFill="1" applyBorder="1" applyAlignment="1">
      <alignment horizontal="left"/>
    </xf>
    <xf numFmtId="0" fontId="8" fillId="13" borderId="3" xfId="5" applyFont="1" applyFill="1" applyBorder="1" applyAlignment="1">
      <alignment horizontal="center"/>
    </xf>
    <xf numFmtId="0" fontId="8" fillId="13" borderId="3" xfId="4" applyFont="1" applyFill="1" applyBorder="1" applyAlignment="1">
      <alignment horizontal="center"/>
    </xf>
    <xf numFmtId="0" fontId="8" fillId="13" borderId="3" xfId="4" applyFont="1" applyFill="1" applyBorder="1"/>
    <xf numFmtId="164" fontId="10" fillId="13" borderId="3" xfId="6" applyNumberFormat="1" applyFont="1" applyFill="1" applyBorder="1" applyAlignment="1">
      <alignment horizontal="center" vertical="center"/>
    </xf>
    <xf numFmtId="164" fontId="10" fillId="13" borderId="3" xfId="1" applyNumberFormat="1" applyFont="1" applyFill="1" applyBorder="1" applyAlignment="1">
      <alignment horizontal="center"/>
    </xf>
    <xf numFmtId="1" fontId="10" fillId="13" borderId="3" xfId="0" applyNumberFormat="1" applyFont="1" applyFill="1" applyBorder="1"/>
    <xf numFmtId="0" fontId="9" fillId="13" borderId="0" xfId="0" applyFont="1" applyFill="1"/>
    <xf numFmtId="0" fontId="8" fillId="13" borderId="3" xfId="3" applyFont="1" applyFill="1" applyBorder="1"/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21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25" sqref="E25"/>
    </sheetView>
  </sheetViews>
  <sheetFormatPr defaultColWidth="9.140625" defaultRowHeight="12.75" x14ac:dyDescent="0.2"/>
  <cols>
    <col min="1" max="1" width="24.1406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31" width="12.7109375" style="3" bestFit="1" customWidth="1"/>
    <col min="32" max="33" width="11.85546875" style="4" bestFit="1" customWidth="1"/>
    <col min="34" max="34" width="10" style="4" bestFit="1" customWidth="1"/>
    <col min="35" max="16384" width="9.140625" style="4"/>
  </cols>
  <sheetData>
    <row r="1" spans="1:34" ht="14.25" x14ac:dyDescent="0.2">
      <c r="A1" s="1" t="s">
        <v>236</v>
      </c>
    </row>
    <row r="2" spans="1:34" s="2" customFormat="1" x14ac:dyDescent="0.2">
      <c r="C2" s="3"/>
      <c r="D2" s="5" t="s">
        <v>0</v>
      </c>
      <c r="E2" s="6">
        <v>916.28499999999997</v>
      </c>
      <c r="F2" s="6">
        <v>916.28499999999997</v>
      </c>
      <c r="G2" s="6">
        <v>896.23500000000001</v>
      </c>
      <c r="H2" s="6">
        <v>969.41750000000002</v>
      </c>
      <c r="I2" s="6">
        <v>1032.575</v>
      </c>
      <c r="J2" s="6">
        <v>1101.7474999999999</v>
      </c>
      <c r="K2" s="6">
        <v>1066.6600000000001</v>
      </c>
      <c r="L2" s="6">
        <v>1176</v>
      </c>
      <c r="M2" s="6">
        <v>1120.7950000000001</v>
      </c>
      <c r="N2" s="6">
        <v>1422.3785714285714</v>
      </c>
      <c r="O2" s="6">
        <v>1178.94</v>
      </c>
      <c r="P2" s="6">
        <v>1062.6500000000001</v>
      </c>
      <c r="Q2" s="6">
        <v>1188.8238095238096</v>
      </c>
      <c r="R2" s="6">
        <v>1150.8699999999999</v>
      </c>
      <c r="S2" s="6">
        <v>1306.2574999999999</v>
      </c>
      <c r="T2" s="6">
        <v>1246.9619</v>
      </c>
      <c r="U2" s="6">
        <v>1150.8699999999999</v>
      </c>
      <c r="V2" s="6">
        <v>1364.2404761904761</v>
      </c>
      <c r="W2" s="6">
        <v>1403.3333333333333</v>
      </c>
      <c r="X2" s="6">
        <v>1208.0125</v>
      </c>
      <c r="Y2" s="6">
        <v>3548.43</v>
      </c>
      <c r="Z2" s="6">
        <v>5427.89</v>
      </c>
      <c r="AA2" s="6">
        <v>6405.2142857142853</v>
      </c>
      <c r="AB2" s="6">
        <v>6610.7</v>
      </c>
      <c r="AC2" s="6">
        <v>7066.79</v>
      </c>
      <c r="AD2" s="108">
        <v>7778.4762000000001</v>
      </c>
      <c r="AE2" s="112">
        <v>9066.5400000000009</v>
      </c>
      <c r="AF2" s="116">
        <v>9504.5761904761912</v>
      </c>
      <c r="AG2" s="116">
        <v>9502.5714000000007</v>
      </c>
      <c r="AH2" s="116">
        <v>9873.4524000000001</v>
      </c>
    </row>
    <row r="3" spans="1:34" s="10" customFormat="1" ht="32.25" customHeight="1" x14ac:dyDescent="0.25">
      <c r="A3" s="7" t="s">
        <v>1</v>
      </c>
      <c r="B3" s="7" t="s">
        <v>2</v>
      </c>
      <c r="C3" s="8" t="s">
        <v>3</v>
      </c>
      <c r="D3" s="8" t="s">
        <v>4</v>
      </c>
      <c r="E3" s="9" t="s">
        <v>237</v>
      </c>
      <c r="F3" s="9" t="s">
        <v>5</v>
      </c>
      <c r="G3" s="9" t="s">
        <v>6</v>
      </c>
      <c r="H3" s="9" t="s">
        <v>115</v>
      </c>
      <c r="I3" s="9" t="s">
        <v>7</v>
      </c>
      <c r="J3" s="9" t="s">
        <v>116</v>
      </c>
      <c r="K3" s="9" t="s">
        <v>117</v>
      </c>
      <c r="L3" s="9" t="s">
        <v>238</v>
      </c>
      <c r="M3" s="9" t="s">
        <v>8</v>
      </c>
      <c r="N3" s="9" t="s">
        <v>114</v>
      </c>
      <c r="O3" s="9" t="s">
        <v>9</v>
      </c>
      <c r="P3" s="9" t="s">
        <v>239</v>
      </c>
      <c r="Q3" s="85" t="s">
        <v>135</v>
      </c>
      <c r="R3" s="9" t="s">
        <v>240</v>
      </c>
      <c r="S3" s="9" t="s">
        <v>136</v>
      </c>
      <c r="T3" s="9" t="s">
        <v>118</v>
      </c>
      <c r="U3" s="9" t="s">
        <v>241</v>
      </c>
      <c r="V3" s="9" t="s">
        <v>120</v>
      </c>
      <c r="W3" s="9" t="s">
        <v>122</v>
      </c>
      <c r="X3" s="9" t="s">
        <v>119</v>
      </c>
      <c r="Y3" s="9" t="s">
        <v>242</v>
      </c>
      <c r="Z3" s="9" t="s">
        <v>140</v>
      </c>
      <c r="AA3" s="85" t="s">
        <v>243</v>
      </c>
      <c r="AB3" s="9" t="s">
        <v>137</v>
      </c>
      <c r="AC3" s="9" t="s">
        <v>123</v>
      </c>
      <c r="AD3" s="109" t="s">
        <v>138</v>
      </c>
      <c r="AE3" s="9" t="s">
        <v>10</v>
      </c>
      <c r="AF3" s="115" t="s">
        <v>244</v>
      </c>
      <c r="AG3" s="115" t="s">
        <v>141</v>
      </c>
      <c r="AH3" s="115" t="s">
        <v>121</v>
      </c>
    </row>
    <row r="4" spans="1:34" x14ac:dyDescent="0.2">
      <c r="A4" s="77" t="s">
        <v>11</v>
      </c>
      <c r="B4" s="11" t="s">
        <v>12</v>
      </c>
      <c r="C4" s="12">
        <f>SUMPRODUCT($E$2:$AH$2,E4:AH4)</f>
        <v>5772723.6473619062</v>
      </c>
      <c r="D4" s="12">
        <f>SUM(E4:AH4)</f>
        <v>3688</v>
      </c>
      <c r="E4" s="12">
        <v>150</v>
      </c>
      <c r="F4" s="12">
        <v>240</v>
      </c>
      <c r="G4" s="12">
        <v>300</v>
      </c>
      <c r="H4" s="12">
        <v>280</v>
      </c>
      <c r="I4" s="12">
        <v>253</v>
      </c>
      <c r="J4" s="12">
        <v>103</v>
      </c>
      <c r="K4" s="12">
        <v>138</v>
      </c>
      <c r="L4" s="12">
        <v>215</v>
      </c>
      <c r="M4" s="12">
        <v>215</v>
      </c>
      <c r="N4" s="12">
        <v>162</v>
      </c>
      <c r="O4" s="12">
        <v>215</v>
      </c>
      <c r="P4" s="12">
        <v>175</v>
      </c>
      <c r="Q4" s="12">
        <v>280</v>
      </c>
      <c r="R4" s="12">
        <v>78</v>
      </c>
      <c r="S4" s="12">
        <v>117</v>
      </c>
      <c r="T4" s="12">
        <v>171</v>
      </c>
      <c r="U4" s="12">
        <v>72</v>
      </c>
      <c r="V4" s="12">
        <v>108</v>
      </c>
      <c r="W4" s="12">
        <v>72</v>
      </c>
      <c r="X4" s="12">
        <v>91</v>
      </c>
      <c r="Y4" s="12">
        <v>5</v>
      </c>
      <c r="Z4" s="12">
        <v>61</v>
      </c>
      <c r="AA4" s="12">
        <v>4</v>
      </c>
      <c r="AB4" s="12">
        <v>20</v>
      </c>
      <c r="AC4" s="12">
        <v>4</v>
      </c>
      <c r="AD4" s="110">
        <v>49</v>
      </c>
      <c r="AE4" s="12">
        <v>28</v>
      </c>
      <c r="AF4" s="13">
        <v>26</v>
      </c>
      <c r="AG4" s="13">
        <v>28</v>
      </c>
      <c r="AH4" s="13">
        <v>28</v>
      </c>
    </row>
    <row r="5" spans="1:34" x14ac:dyDescent="0.2">
      <c r="A5" s="77" t="s">
        <v>13</v>
      </c>
      <c r="B5" s="11" t="s">
        <v>12</v>
      </c>
      <c r="C5" s="12">
        <f t="shared" ref="C5:C20" si="0">SUMPRODUCT($E$2:$AH$2,E5:AH5)</f>
        <v>21240867.006976191</v>
      </c>
      <c r="D5" s="12">
        <f t="shared" ref="D5:D20" si="1">SUM(E5:AH5)</f>
        <v>11477</v>
      </c>
      <c r="E5" s="12">
        <v>429</v>
      </c>
      <c r="F5" s="12">
        <v>686</v>
      </c>
      <c r="G5" s="12">
        <v>858</v>
      </c>
      <c r="H5" s="12">
        <v>801</v>
      </c>
      <c r="I5" s="12">
        <v>722</v>
      </c>
      <c r="J5" s="12">
        <v>295</v>
      </c>
      <c r="K5" s="12">
        <v>396</v>
      </c>
      <c r="L5" s="12">
        <v>615</v>
      </c>
      <c r="M5" s="12">
        <v>615</v>
      </c>
      <c r="N5" s="12">
        <v>462</v>
      </c>
      <c r="O5" s="12">
        <v>615</v>
      </c>
      <c r="P5" s="12">
        <v>500</v>
      </c>
      <c r="Q5" s="12">
        <v>800</v>
      </c>
      <c r="R5" s="12">
        <v>222</v>
      </c>
      <c r="S5" s="12">
        <v>334</v>
      </c>
      <c r="T5" s="12">
        <v>487</v>
      </c>
      <c r="U5" s="12">
        <v>289</v>
      </c>
      <c r="V5" s="12">
        <v>434</v>
      </c>
      <c r="W5" s="12">
        <v>289</v>
      </c>
      <c r="X5" s="12">
        <v>364</v>
      </c>
      <c r="Y5" s="12">
        <v>18</v>
      </c>
      <c r="Z5" s="12">
        <v>304</v>
      </c>
      <c r="AA5" s="12">
        <v>20</v>
      </c>
      <c r="AB5" s="12">
        <v>101</v>
      </c>
      <c r="AC5" s="12">
        <v>20</v>
      </c>
      <c r="AD5" s="110">
        <v>243</v>
      </c>
      <c r="AE5" s="12">
        <v>142</v>
      </c>
      <c r="AF5" s="13">
        <v>132</v>
      </c>
      <c r="AG5" s="13">
        <v>142</v>
      </c>
      <c r="AH5" s="13">
        <v>142</v>
      </c>
    </row>
    <row r="6" spans="1:34" x14ac:dyDescent="0.2">
      <c r="A6" s="77" t="s">
        <v>14</v>
      </c>
      <c r="B6" s="11" t="s">
        <v>12</v>
      </c>
      <c r="C6" s="12">
        <f t="shared" si="0"/>
        <v>5537696.9406380951</v>
      </c>
      <c r="D6" s="12">
        <f t="shared" si="1"/>
        <v>2850</v>
      </c>
      <c r="E6" s="12">
        <v>107</v>
      </c>
      <c r="F6" s="12">
        <v>172</v>
      </c>
      <c r="G6" s="12">
        <v>214</v>
      </c>
      <c r="H6" s="12">
        <v>200</v>
      </c>
      <c r="I6" s="12">
        <v>180</v>
      </c>
      <c r="J6" s="12">
        <v>74</v>
      </c>
      <c r="K6" s="12">
        <v>99</v>
      </c>
      <c r="L6" s="12">
        <v>154</v>
      </c>
      <c r="M6" s="12">
        <v>154</v>
      </c>
      <c r="N6" s="12">
        <v>115</v>
      </c>
      <c r="O6" s="12">
        <v>154</v>
      </c>
      <c r="P6" s="12">
        <v>125</v>
      </c>
      <c r="Q6" s="12">
        <v>200</v>
      </c>
      <c r="R6" s="12">
        <v>56</v>
      </c>
      <c r="S6" s="12">
        <v>84</v>
      </c>
      <c r="T6" s="12">
        <v>122</v>
      </c>
      <c r="U6" s="12">
        <v>60</v>
      </c>
      <c r="V6" s="12">
        <v>90</v>
      </c>
      <c r="W6" s="12">
        <v>60</v>
      </c>
      <c r="X6" s="12">
        <v>76</v>
      </c>
      <c r="Y6" s="12">
        <v>4</v>
      </c>
      <c r="Z6" s="12">
        <v>85</v>
      </c>
      <c r="AA6" s="12">
        <v>6</v>
      </c>
      <c r="AB6" s="12">
        <v>28</v>
      </c>
      <c r="AC6" s="12">
        <v>6</v>
      </c>
      <c r="AD6" s="110">
        <v>68</v>
      </c>
      <c r="AE6" s="12">
        <v>40</v>
      </c>
      <c r="AF6" s="13">
        <v>37</v>
      </c>
      <c r="AG6" s="13">
        <v>40</v>
      </c>
      <c r="AH6" s="13">
        <v>40</v>
      </c>
    </row>
    <row r="7" spans="1:34" x14ac:dyDescent="0.2">
      <c r="A7" s="77" t="s">
        <v>15</v>
      </c>
      <c r="B7" s="11" t="s">
        <v>12</v>
      </c>
      <c r="C7" s="12">
        <f t="shared" si="0"/>
        <v>12380383.11367619</v>
      </c>
      <c r="D7" s="12">
        <f t="shared" si="1"/>
        <v>6867</v>
      </c>
      <c r="E7" s="12">
        <v>257</v>
      </c>
      <c r="F7" s="12">
        <v>412</v>
      </c>
      <c r="G7" s="12">
        <v>515</v>
      </c>
      <c r="H7" s="12">
        <v>480</v>
      </c>
      <c r="I7" s="12">
        <v>433</v>
      </c>
      <c r="J7" s="12">
        <v>177</v>
      </c>
      <c r="K7" s="12">
        <v>237</v>
      </c>
      <c r="L7" s="12">
        <v>369</v>
      </c>
      <c r="M7" s="12">
        <v>369</v>
      </c>
      <c r="N7" s="12">
        <v>277</v>
      </c>
      <c r="O7" s="12">
        <v>369</v>
      </c>
      <c r="P7" s="12">
        <v>300</v>
      </c>
      <c r="Q7" s="12">
        <v>480</v>
      </c>
      <c r="R7" s="12">
        <v>133</v>
      </c>
      <c r="S7" s="12">
        <v>200</v>
      </c>
      <c r="T7" s="12">
        <v>292</v>
      </c>
      <c r="U7" s="12">
        <v>181</v>
      </c>
      <c r="V7" s="12">
        <v>271</v>
      </c>
      <c r="W7" s="12">
        <v>181</v>
      </c>
      <c r="X7" s="12">
        <v>227</v>
      </c>
      <c r="Y7" s="12">
        <v>11</v>
      </c>
      <c r="Z7" s="12">
        <v>170</v>
      </c>
      <c r="AA7" s="12">
        <v>11</v>
      </c>
      <c r="AB7" s="12">
        <v>57</v>
      </c>
      <c r="AC7" s="12">
        <v>11</v>
      </c>
      <c r="AD7" s="110">
        <v>136</v>
      </c>
      <c r="AE7" s="12">
        <v>79</v>
      </c>
      <c r="AF7" s="13">
        <v>74</v>
      </c>
      <c r="AG7" s="13">
        <v>79</v>
      </c>
      <c r="AH7" s="13">
        <v>79</v>
      </c>
    </row>
    <row r="8" spans="1:34" x14ac:dyDescent="0.2">
      <c r="A8" s="77" t="s">
        <v>16</v>
      </c>
      <c r="B8" s="11" t="s">
        <v>12</v>
      </c>
      <c r="C8" s="12">
        <f t="shared" si="0"/>
        <v>11347939.347357143</v>
      </c>
      <c r="D8" s="12">
        <f t="shared" si="1"/>
        <v>5930</v>
      </c>
      <c r="E8" s="12">
        <v>214</v>
      </c>
      <c r="F8" s="12">
        <v>343</v>
      </c>
      <c r="G8" s="12">
        <v>429</v>
      </c>
      <c r="H8" s="12">
        <v>400</v>
      </c>
      <c r="I8" s="12">
        <v>361</v>
      </c>
      <c r="J8" s="12">
        <v>148</v>
      </c>
      <c r="K8" s="12">
        <v>198</v>
      </c>
      <c r="L8" s="12">
        <v>308</v>
      </c>
      <c r="M8" s="12">
        <v>308</v>
      </c>
      <c r="N8" s="12">
        <v>231</v>
      </c>
      <c r="O8" s="12">
        <v>308</v>
      </c>
      <c r="P8" s="12">
        <v>250</v>
      </c>
      <c r="Q8" s="12">
        <v>400</v>
      </c>
      <c r="R8" s="12">
        <v>111</v>
      </c>
      <c r="S8" s="12">
        <v>167</v>
      </c>
      <c r="T8" s="12">
        <v>244</v>
      </c>
      <c r="U8" s="12">
        <v>169</v>
      </c>
      <c r="V8" s="12">
        <v>253</v>
      </c>
      <c r="W8" s="12">
        <v>169</v>
      </c>
      <c r="X8" s="12">
        <v>212</v>
      </c>
      <c r="Y8" s="12">
        <v>11</v>
      </c>
      <c r="Z8" s="12">
        <v>170</v>
      </c>
      <c r="AA8" s="12">
        <v>11</v>
      </c>
      <c r="AB8" s="12">
        <v>57</v>
      </c>
      <c r="AC8" s="12">
        <v>11</v>
      </c>
      <c r="AD8" s="110">
        <v>136</v>
      </c>
      <c r="AE8" s="12">
        <v>79</v>
      </c>
      <c r="AF8" s="13">
        <v>74</v>
      </c>
      <c r="AG8" s="13">
        <v>79</v>
      </c>
      <c r="AH8" s="13">
        <v>79</v>
      </c>
    </row>
    <row r="9" spans="1:34" x14ac:dyDescent="0.2">
      <c r="A9" s="77" t="s">
        <v>17</v>
      </c>
      <c r="B9" s="11" t="s">
        <v>12</v>
      </c>
      <c r="C9" s="12">
        <f t="shared" si="0"/>
        <v>4284500.4882619046</v>
      </c>
      <c r="D9" s="12">
        <f t="shared" si="1"/>
        <v>2642</v>
      </c>
      <c r="E9" s="12">
        <v>107</v>
      </c>
      <c r="F9" s="12">
        <v>172</v>
      </c>
      <c r="G9" s="12">
        <v>214</v>
      </c>
      <c r="H9" s="12">
        <v>200</v>
      </c>
      <c r="I9" s="12">
        <v>180</v>
      </c>
      <c r="J9" s="12">
        <v>74</v>
      </c>
      <c r="K9" s="12">
        <v>99</v>
      </c>
      <c r="L9" s="12">
        <v>154</v>
      </c>
      <c r="M9" s="12">
        <v>154</v>
      </c>
      <c r="N9" s="12">
        <v>115</v>
      </c>
      <c r="O9" s="12">
        <v>154</v>
      </c>
      <c r="P9" s="12">
        <v>125</v>
      </c>
      <c r="Q9" s="12">
        <v>200</v>
      </c>
      <c r="R9" s="12">
        <v>56</v>
      </c>
      <c r="S9" s="12">
        <v>84</v>
      </c>
      <c r="T9" s="12">
        <v>122</v>
      </c>
      <c r="U9" s="12">
        <v>48</v>
      </c>
      <c r="V9" s="12">
        <v>72</v>
      </c>
      <c r="W9" s="12">
        <v>48</v>
      </c>
      <c r="X9" s="12">
        <v>61</v>
      </c>
      <c r="Y9" s="12">
        <v>3</v>
      </c>
      <c r="Z9" s="12">
        <v>49</v>
      </c>
      <c r="AA9" s="12">
        <v>3</v>
      </c>
      <c r="AB9" s="12">
        <v>16</v>
      </c>
      <c r="AC9" s="12">
        <v>3</v>
      </c>
      <c r="AD9" s="110">
        <v>39</v>
      </c>
      <c r="AE9" s="12">
        <v>23</v>
      </c>
      <c r="AF9" s="13">
        <v>21</v>
      </c>
      <c r="AG9" s="13">
        <v>23</v>
      </c>
      <c r="AH9" s="13">
        <v>23</v>
      </c>
    </row>
    <row r="10" spans="1:34" s="132" customFormat="1" x14ac:dyDescent="0.2">
      <c r="A10" s="128" t="s">
        <v>133</v>
      </c>
      <c r="B10" s="129" t="s">
        <v>12</v>
      </c>
      <c r="C10" s="130">
        <f t="shared" si="0"/>
        <v>8102959.8997857152</v>
      </c>
      <c r="D10" s="130">
        <f t="shared" si="1"/>
        <v>5507</v>
      </c>
      <c r="E10" s="130">
        <v>236</v>
      </c>
      <c r="F10" s="130">
        <v>378</v>
      </c>
      <c r="G10" s="130">
        <v>472</v>
      </c>
      <c r="H10" s="130">
        <v>440</v>
      </c>
      <c r="I10" s="130">
        <v>397</v>
      </c>
      <c r="J10" s="130">
        <v>162</v>
      </c>
      <c r="K10" s="130">
        <v>218</v>
      </c>
      <c r="L10" s="130">
        <v>338</v>
      </c>
      <c r="M10" s="130">
        <v>338</v>
      </c>
      <c r="N10" s="130">
        <v>254</v>
      </c>
      <c r="O10" s="130">
        <v>338</v>
      </c>
      <c r="P10" s="130">
        <v>275</v>
      </c>
      <c r="Q10" s="130">
        <v>440</v>
      </c>
      <c r="R10" s="130">
        <v>122</v>
      </c>
      <c r="S10" s="130">
        <v>184</v>
      </c>
      <c r="T10" s="130">
        <v>268</v>
      </c>
      <c r="U10" s="130">
        <v>72</v>
      </c>
      <c r="V10" s="130">
        <v>108</v>
      </c>
      <c r="W10" s="130">
        <v>72</v>
      </c>
      <c r="X10" s="130">
        <v>91</v>
      </c>
      <c r="Y10" s="130">
        <v>5</v>
      </c>
      <c r="Z10" s="130">
        <v>73</v>
      </c>
      <c r="AA10" s="130">
        <v>5</v>
      </c>
      <c r="AB10" s="130">
        <v>24</v>
      </c>
      <c r="AC10" s="130">
        <v>5</v>
      </c>
      <c r="AD10" s="131">
        <v>58</v>
      </c>
      <c r="AE10" s="130">
        <v>34</v>
      </c>
      <c r="AF10" s="128">
        <v>32</v>
      </c>
      <c r="AG10" s="128">
        <v>34</v>
      </c>
      <c r="AH10" s="128">
        <v>34</v>
      </c>
    </row>
    <row r="11" spans="1:34" x14ac:dyDescent="0.2">
      <c r="A11" s="77" t="s">
        <v>18</v>
      </c>
      <c r="B11" s="11" t="s">
        <v>12</v>
      </c>
      <c r="C11" s="12">
        <f t="shared" si="0"/>
        <v>9147587.6320285685</v>
      </c>
      <c r="D11" s="12">
        <f t="shared" si="1"/>
        <v>6783</v>
      </c>
      <c r="E11" s="12">
        <v>300</v>
      </c>
      <c r="F11" s="12">
        <v>480</v>
      </c>
      <c r="G11" s="12">
        <v>600</v>
      </c>
      <c r="H11" s="12">
        <v>561</v>
      </c>
      <c r="I11" s="12">
        <v>505</v>
      </c>
      <c r="J11" s="12">
        <v>207</v>
      </c>
      <c r="K11" s="12">
        <v>277</v>
      </c>
      <c r="L11" s="12">
        <v>431</v>
      </c>
      <c r="M11" s="12">
        <v>431</v>
      </c>
      <c r="N11" s="12">
        <v>323</v>
      </c>
      <c r="O11" s="12">
        <v>431</v>
      </c>
      <c r="P11" s="12">
        <v>350</v>
      </c>
      <c r="Q11" s="12">
        <v>560</v>
      </c>
      <c r="R11" s="12">
        <v>156</v>
      </c>
      <c r="S11" s="12">
        <v>234</v>
      </c>
      <c r="T11" s="12">
        <v>341</v>
      </c>
      <c r="U11" s="12">
        <v>72</v>
      </c>
      <c r="V11" s="12">
        <v>108</v>
      </c>
      <c r="W11" s="12">
        <v>72</v>
      </c>
      <c r="X11" s="12">
        <v>91</v>
      </c>
      <c r="Y11" s="12">
        <v>5</v>
      </c>
      <c r="Z11" s="12">
        <v>61</v>
      </c>
      <c r="AA11" s="12">
        <v>4</v>
      </c>
      <c r="AB11" s="12">
        <v>20</v>
      </c>
      <c r="AC11" s="12">
        <v>4</v>
      </c>
      <c r="AD11" s="110">
        <v>49</v>
      </c>
      <c r="AE11" s="12">
        <v>28</v>
      </c>
      <c r="AF11" s="13">
        <v>26</v>
      </c>
      <c r="AG11" s="13">
        <v>28</v>
      </c>
      <c r="AH11" s="13">
        <v>28</v>
      </c>
    </row>
    <row r="12" spans="1:34" x14ac:dyDescent="0.2">
      <c r="A12" s="77" t="s">
        <v>19</v>
      </c>
      <c r="B12" s="11" t="s">
        <v>12</v>
      </c>
      <c r="C12" s="12">
        <f t="shared" si="0"/>
        <v>10345143.957628574</v>
      </c>
      <c r="D12" s="12">
        <f t="shared" si="1"/>
        <v>5656</v>
      </c>
      <c r="E12" s="12">
        <v>214</v>
      </c>
      <c r="F12" s="12">
        <v>343</v>
      </c>
      <c r="G12" s="12">
        <v>429</v>
      </c>
      <c r="H12" s="12">
        <v>400</v>
      </c>
      <c r="I12" s="12">
        <v>361</v>
      </c>
      <c r="J12" s="12">
        <v>148</v>
      </c>
      <c r="K12" s="12">
        <v>198</v>
      </c>
      <c r="L12" s="12">
        <v>308</v>
      </c>
      <c r="M12" s="12">
        <v>308</v>
      </c>
      <c r="N12" s="12">
        <v>231</v>
      </c>
      <c r="O12" s="12">
        <v>308</v>
      </c>
      <c r="P12" s="12">
        <v>250</v>
      </c>
      <c r="Q12" s="12">
        <v>400</v>
      </c>
      <c r="R12" s="12">
        <v>111</v>
      </c>
      <c r="S12" s="12">
        <v>167</v>
      </c>
      <c r="T12" s="12">
        <v>244</v>
      </c>
      <c r="U12" s="12">
        <v>132</v>
      </c>
      <c r="V12" s="12">
        <v>199</v>
      </c>
      <c r="W12" s="12">
        <v>132</v>
      </c>
      <c r="X12" s="12">
        <v>167</v>
      </c>
      <c r="Y12" s="12">
        <v>8</v>
      </c>
      <c r="Z12" s="12">
        <v>146</v>
      </c>
      <c r="AA12" s="12">
        <v>10</v>
      </c>
      <c r="AB12" s="12">
        <v>49</v>
      </c>
      <c r="AC12" s="12">
        <v>10</v>
      </c>
      <c r="AD12" s="110">
        <v>116</v>
      </c>
      <c r="AE12" s="12">
        <v>68</v>
      </c>
      <c r="AF12" s="13">
        <v>63</v>
      </c>
      <c r="AG12" s="13">
        <v>68</v>
      </c>
      <c r="AH12" s="13">
        <v>68</v>
      </c>
    </row>
    <row r="13" spans="1:34" x14ac:dyDescent="0.2">
      <c r="A13" s="77" t="s">
        <v>134</v>
      </c>
      <c r="B13" s="11" t="s">
        <v>12</v>
      </c>
      <c r="C13" s="12">
        <f t="shared" si="0"/>
        <v>10424573.547033336</v>
      </c>
      <c r="D13" s="12">
        <f t="shared" si="1"/>
        <v>5716</v>
      </c>
      <c r="E13" s="12">
        <v>214</v>
      </c>
      <c r="F13" s="12">
        <v>343</v>
      </c>
      <c r="G13" s="12">
        <v>429</v>
      </c>
      <c r="H13" s="12">
        <v>400</v>
      </c>
      <c r="I13" s="12">
        <v>361</v>
      </c>
      <c r="J13" s="12">
        <v>148</v>
      </c>
      <c r="K13" s="12">
        <v>198</v>
      </c>
      <c r="L13" s="12">
        <v>308</v>
      </c>
      <c r="M13" s="12">
        <v>308</v>
      </c>
      <c r="N13" s="12">
        <v>231</v>
      </c>
      <c r="O13" s="12">
        <v>308</v>
      </c>
      <c r="P13" s="12">
        <v>250</v>
      </c>
      <c r="Q13" s="12">
        <v>400</v>
      </c>
      <c r="R13" s="12">
        <v>111</v>
      </c>
      <c r="S13" s="12">
        <v>167</v>
      </c>
      <c r="T13" s="12">
        <v>244</v>
      </c>
      <c r="U13" s="12">
        <v>145</v>
      </c>
      <c r="V13" s="12">
        <v>217</v>
      </c>
      <c r="W13" s="12">
        <v>145</v>
      </c>
      <c r="X13" s="12">
        <v>182</v>
      </c>
      <c r="Y13" s="12">
        <v>9</v>
      </c>
      <c r="Z13" s="12">
        <v>146</v>
      </c>
      <c r="AA13" s="12">
        <v>10</v>
      </c>
      <c r="AB13" s="12">
        <v>49</v>
      </c>
      <c r="AC13" s="12">
        <v>10</v>
      </c>
      <c r="AD13" s="110">
        <v>116</v>
      </c>
      <c r="AE13" s="12">
        <v>68</v>
      </c>
      <c r="AF13" s="13">
        <v>63</v>
      </c>
      <c r="AG13" s="13">
        <v>68</v>
      </c>
      <c r="AH13" s="13">
        <v>68</v>
      </c>
    </row>
    <row r="14" spans="1:34" s="132" customFormat="1" ht="12" customHeight="1" x14ac:dyDescent="0.2">
      <c r="A14" s="128" t="s">
        <v>21</v>
      </c>
      <c r="B14" s="129" t="s">
        <v>12</v>
      </c>
      <c r="C14" s="130">
        <f t="shared" si="0"/>
        <v>16044890.610471427</v>
      </c>
      <c r="D14" s="130">
        <f t="shared" si="1"/>
        <v>9286</v>
      </c>
      <c r="E14" s="130">
        <v>364</v>
      </c>
      <c r="F14" s="130">
        <v>583</v>
      </c>
      <c r="G14" s="130">
        <v>729</v>
      </c>
      <c r="H14" s="130">
        <v>681</v>
      </c>
      <c r="I14" s="130">
        <v>613</v>
      </c>
      <c r="J14" s="130">
        <v>251</v>
      </c>
      <c r="K14" s="130">
        <v>336</v>
      </c>
      <c r="L14" s="130">
        <v>523</v>
      </c>
      <c r="M14" s="130">
        <v>523</v>
      </c>
      <c r="N14" s="130">
        <v>392</v>
      </c>
      <c r="O14" s="130">
        <v>523</v>
      </c>
      <c r="P14" s="130">
        <v>425</v>
      </c>
      <c r="Q14" s="130">
        <v>680</v>
      </c>
      <c r="R14" s="130">
        <v>189</v>
      </c>
      <c r="S14" s="130">
        <v>284</v>
      </c>
      <c r="T14" s="130">
        <v>414</v>
      </c>
      <c r="U14" s="130">
        <v>193</v>
      </c>
      <c r="V14" s="130">
        <v>289</v>
      </c>
      <c r="W14" s="130">
        <v>193</v>
      </c>
      <c r="X14" s="130">
        <v>243</v>
      </c>
      <c r="Y14" s="130">
        <v>12</v>
      </c>
      <c r="Z14" s="130">
        <v>206</v>
      </c>
      <c r="AA14" s="130">
        <v>14</v>
      </c>
      <c r="AB14" s="130">
        <v>69</v>
      </c>
      <c r="AC14" s="130">
        <v>14</v>
      </c>
      <c r="AD14" s="131">
        <v>165</v>
      </c>
      <c r="AE14" s="130">
        <v>96</v>
      </c>
      <c r="AF14" s="128">
        <v>90</v>
      </c>
      <c r="AG14" s="128">
        <v>96</v>
      </c>
      <c r="AH14" s="128">
        <v>96</v>
      </c>
    </row>
    <row r="15" spans="1:34" s="137" customFormat="1" x14ac:dyDescent="0.2">
      <c r="A15" s="133" t="s">
        <v>22</v>
      </c>
      <c r="B15" s="134" t="s">
        <v>12</v>
      </c>
      <c r="C15" s="135">
        <f t="shared" si="0"/>
        <v>9978735.0865428559</v>
      </c>
      <c r="D15" s="135">
        <f t="shared" si="1"/>
        <v>6604</v>
      </c>
      <c r="E15" s="135">
        <v>279</v>
      </c>
      <c r="F15" s="135">
        <v>446</v>
      </c>
      <c r="G15" s="135">
        <v>557</v>
      </c>
      <c r="H15" s="135">
        <v>521</v>
      </c>
      <c r="I15" s="135">
        <v>469</v>
      </c>
      <c r="J15" s="135">
        <v>192</v>
      </c>
      <c r="K15" s="135">
        <v>257</v>
      </c>
      <c r="L15" s="135">
        <v>400</v>
      </c>
      <c r="M15" s="135">
        <v>400</v>
      </c>
      <c r="N15" s="135">
        <v>300</v>
      </c>
      <c r="O15" s="135">
        <v>400</v>
      </c>
      <c r="P15" s="135">
        <v>325</v>
      </c>
      <c r="Q15" s="135">
        <v>520</v>
      </c>
      <c r="R15" s="135">
        <v>144</v>
      </c>
      <c r="S15" s="135">
        <v>217</v>
      </c>
      <c r="T15" s="135">
        <v>317</v>
      </c>
      <c r="U15" s="135">
        <v>96</v>
      </c>
      <c r="V15" s="135">
        <v>145</v>
      </c>
      <c r="W15" s="135">
        <v>96</v>
      </c>
      <c r="X15" s="135">
        <v>121</v>
      </c>
      <c r="Y15" s="135">
        <v>6</v>
      </c>
      <c r="Z15" s="135">
        <v>97</v>
      </c>
      <c r="AA15" s="135">
        <v>6</v>
      </c>
      <c r="AB15" s="135">
        <v>32</v>
      </c>
      <c r="AC15" s="135">
        <v>6</v>
      </c>
      <c r="AD15" s="136">
        <v>78</v>
      </c>
      <c r="AE15" s="135">
        <v>45</v>
      </c>
      <c r="AF15" s="133">
        <v>42</v>
      </c>
      <c r="AG15" s="133">
        <v>45</v>
      </c>
      <c r="AH15" s="133">
        <v>45</v>
      </c>
    </row>
    <row r="16" spans="1:34" x14ac:dyDescent="0.2">
      <c r="A16" s="77" t="s">
        <v>23</v>
      </c>
      <c r="B16" s="11" t="s">
        <v>12</v>
      </c>
      <c r="C16" s="12">
        <f t="shared" si="0"/>
        <v>11388769.783561904</v>
      </c>
      <c r="D16" s="12">
        <f t="shared" si="1"/>
        <v>6929</v>
      </c>
      <c r="E16" s="12">
        <v>279</v>
      </c>
      <c r="F16" s="12">
        <v>446</v>
      </c>
      <c r="G16" s="12">
        <v>557</v>
      </c>
      <c r="H16" s="12">
        <v>521</v>
      </c>
      <c r="I16" s="12">
        <v>469</v>
      </c>
      <c r="J16" s="12">
        <v>192</v>
      </c>
      <c r="K16" s="12">
        <v>257</v>
      </c>
      <c r="L16" s="12">
        <v>400</v>
      </c>
      <c r="M16" s="12">
        <v>400</v>
      </c>
      <c r="N16" s="12">
        <v>300</v>
      </c>
      <c r="O16" s="12">
        <v>400</v>
      </c>
      <c r="P16" s="12">
        <v>325</v>
      </c>
      <c r="Q16" s="12">
        <v>520</v>
      </c>
      <c r="R16" s="12">
        <v>144</v>
      </c>
      <c r="S16" s="12">
        <v>217</v>
      </c>
      <c r="T16" s="12">
        <v>317</v>
      </c>
      <c r="U16" s="12">
        <v>132</v>
      </c>
      <c r="V16" s="12">
        <v>199</v>
      </c>
      <c r="W16" s="12">
        <v>132</v>
      </c>
      <c r="X16" s="12">
        <v>167</v>
      </c>
      <c r="Y16" s="12">
        <v>8</v>
      </c>
      <c r="Z16" s="12">
        <v>134</v>
      </c>
      <c r="AA16" s="12">
        <v>9</v>
      </c>
      <c r="AB16" s="12">
        <v>44</v>
      </c>
      <c r="AC16" s="12">
        <v>9</v>
      </c>
      <c r="AD16" s="110">
        <v>107</v>
      </c>
      <c r="AE16" s="12">
        <v>62</v>
      </c>
      <c r="AF16" s="13">
        <v>58</v>
      </c>
      <c r="AG16" s="13">
        <v>62</v>
      </c>
      <c r="AH16" s="13">
        <v>62</v>
      </c>
    </row>
    <row r="17" spans="1:34" x14ac:dyDescent="0.2">
      <c r="A17" s="77" t="s">
        <v>24</v>
      </c>
      <c r="B17" s="11" t="s">
        <v>12</v>
      </c>
      <c r="C17" s="12">
        <f t="shared" si="0"/>
        <v>13863538.583161907</v>
      </c>
      <c r="D17" s="12">
        <f t="shared" si="1"/>
        <v>8531</v>
      </c>
      <c r="E17" s="12">
        <v>343</v>
      </c>
      <c r="F17" s="12">
        <v>549</v>
      </c>
      <c r="G17" s="12">
        <v>686</v>
      </c>
      <c r="H17" s="12">
        <v>641</v>
      </c>
      <c r="I17" s="12">
        <v>577</v>
      </c>
      <c r="J17" s="12">
        <v>236</v>
      </c>
      <c r="K17" s="12">
        <v>317</v>
      </c>
      <c r="L17" s="12">
        <v>492</v>
      </c>
      <c r="M17" s="12">
        <v>492</v>
      </c>
      <c r="N17" s="12">
        <v>369</v>
      </c>
      <c r="O17" s="12">
        <v>492</v>
      </c>
      <c r="P17" s="12">
        <v>400</v>
      </c>
      <c r="Q17" s="12">
        <v>640</v>
      </c>
      <c r="R17" s="12">
        <v>178</v>
      </c>
      <c r="S17" s="12">
        <v>267</v>
      </c>
      <c r="T17" s="12">
        <v>390</v>
      </c>
      <c r="U17" s="12">
        <v>169</v>
      </c>
      <c r="V17" s="12">
        <v>253</v>
      </c>
      <c r="W17" s="12">
        <v>169</v>
      </c>
      <c r="X17" s="12">
        <v>212</v>
      </c>
      <c r="Y17" s="12">
        <v>11</v>
      </c>
      <c r="Z17" s="12">
        <v>158</v>
      </c>
      <c r="AA17" s="12">
        <v>10</v>
      </c>
      <c r="AB17" s="12">
        <v>53</v>
      </c>
      <c r="AC17" s="12">
        <v>10</v>
      </c>
      <c r="AD17" s="110">
        <v>126</v>
      </c>
      <c r="AE17" s="12">
        <v>74</v>
      </c>
      <c r="AF17" s="13">
        <v>69</v>
      </c>
      <c r="AG17" s="13">
        <v>74</v>
      </c>
      <c r="AH17" s="13">
        <v>74</v>
      </c>
    </row>
    <row r="18" spans="1:34" x14ac:dyDescent="0.2">
      <c r="A18" s="77" t="s">
        <v>58</v>
      </c>
      <c r="B18" s="11" t="s">
        <v>12</v>
      </c>
      <c r="C18" s="12">
        <f t="shared" si="0"/>
        <v>9010610.1494571473</v>
      </c>
      <c r="D18" s="12">
        <f t="shared" si="1"/>
        <v>5056</v>
      </c>
      <c r="E18" s="12">
        <v>193</v>
      </c>
      <c r="F18" s="12">
        <v>309</v>
      </c>
      <c r="G18" s="12">
        <v>386</v>
      </c>
      <c r="H18" s="12">
        <v>360</v>
      </c>
      <c r="I18" s="12">
        <v>325</v>
      </c>
      <c r="J18" s="12">
        <v>133</v>
      </c>
      <c r="K18" s="12">
        <v>178</v>
      </c>
      <c r="L18" s="12">
        <v>277</v>
      </c>
      <c r="M18" s="12">
        <v>277</v>
      </c>
      <c r="N18" s="12">
        <v>208</v>
      </c>
      <c r="O18" s="12">
        <v>277</v>
      </c>
      <c r="P18" s="12">
        <v>225</v>
      </c>
      <c r="Q18" s="12">
        <v>360</v>
      </c>
      <c r="R18" s="12">
        <v>100</v>
      </c>
      <c r="S18" s="12">
        <v>150</v>
      </c>
      <c r="T18" s="12">
        <v>219</v>
      </c>
      <c r="U18" s="12">
        <v>120</v>
      </c>
      <c r="V18" s="12">
        <v>181</v>
      </c>
      <c r="W18" s="12">
        <v>120</v>
      </c>
      <c r="X18" s="12">
        <v>152</v>
      </c>
      <c r="Y18" s="12">
        <v>8</v>
      </c>
      <c r="Z18" s="12">
        <v>121</v>
      </c>
      <c r="AA18" s="12">
        <v>8</v>
      </c>
      <c r="AB18" s="12">
        <v>40</v>
      </c>
      <c r="AC18" s="12">
        <v>8</v>
      </c>
      <c r="AD18" s="110">
        <v>97</v>
      </c>
      <c r="AE18" s="12">
        <v>57</v>
      </c>
      <c r="AF18" s="13">
        <v>53</v>
      </c>
      <c r="AG18" s="13">
        <v>57</v>
      </c>
      <c r="AH18" s="13">
        <v>57</v>
      </c>
    </row>
    <row r="19" spans="1:34" x14ac:dyDescent="0.2">
      <c r="A19" s="77" t="s">
        <v>25</v>
      </c>
      <c r="B19" s="11" t="s">
        <v>12</v>
      </c>
      <c r="C19" s="12">
        <f t="shared" si="0"/>
        <v>10024728.81319524</v>
      </c>
      <c r="D19" s="12">
        <f t="shared" si="1"/>
        <v>5665</v>
      </c>
      <c r="E19" s="12">
        <v>214</v>
      </c>
      <c r="F19" s="12">
        <v>343</v>
      </c>
      <c r="G19" s="12">
        <v>429</v>
      </c>
      <c r="H19" s="12">
        <v>400</v>
      </c>
      <c r="I19" s="12">
        <v>361</v>
      </c>
      <c r="J19" s="12">
        <v>148</v>
      </c>
      <c r="K19" s="12">
        <v>198</v>
      </c>
      <c r="L19" s="12">
        <v>308</v>
      </c>
      <c r="M19" s="12">
        <v>308</v>
      </c>
      <c r="N19" s="12">
        <v>231</v>
      </c>
      <c r="O19" s="12">
        <v>308</v>
      </c>
      <c r="P19" s="12">
        <v>250</v>
      </c>
      <c r="Q19" s="12">
        <v>400</v>
      </c>
      <c r="R19" s="12">
        <v>111</v>
      </c>
      <c r="S19" s="12">
        <v>167</v>
      </c>
      <c r="T19" s="12">
        <v>244</v>
      </c>
      <c r="U19" s="12">
        <v>145</v>
      </c>
      <c r="V19" s="12">
        <v>217</v>
      </c>
      <c r="W19" s="12">
        <v>145</v>
      </c>
      <c r="X19" s="12">
        <v>182</v>
      </c>
      <c r="Y19" s="12">
        <v>9</v>
      </c>
      <c r="Z19" s="12">
        <v>134</v>
      </c>
      <c r="AA19" s="12">
        <v>9</v>
      </c>
      <c r="AB19" s="12">
        <v>44</v>
      </c>
      <c r="AC19" s="12">
        <v>9</v>
      </c>
      <c r="AD19" s="110">
        <v>107</v>
      </c>
      <c r="AE19" s="12">
        <v>62</v>
      </c>
      <c r="AF19" s="13">
        <v>58</v>
      </c>
      <c r="AG19" s="13">
        <v>62</v>
      </c>
      <c r="AH19" s="13">
        <v>62</v>
      </c>
    </row>
    <row r="20" spans="1:34" x14ac:dyDescent="0.2">
      <c r="A20" s="77" t="s">
        <v>26</v>
      </c>
      <c r="B20" s="11" t="s">
        <v>12</v>
      </c>
      <c r="C20" s="12">
        <f t="shared" si="0"/>
        <v>20788186.142019048</v>
      </c>
      <c r="D20" s="12">
        <f t="shared" si="1"/>
        <v>10750</v>
      </c>
      <c r="E20" s="12">
        <v>386</v>
      </c>
      <c r="F20" s="12">
        <v>618</v>
      </c>
      <c r="G20" s="12">
        <v>772</v>
      </c>
      <c r="H20" s="12">
        <v>721</v>
      </c>
      <c r="I20" s="12">
        <v>649</v>
      </c>
      <c r="J20" s="12">
        <v>265</v>
      </c>
      <c r="K20" s="12">
        <v>356</v>
      </c>
      <c r="L20" s="12">
        <v>554</v>
      </c>
      <c r="M20" s="12">
        <v>554</v>
      </c>
      <c r="N20" s="12">
        <v>415</v>
      </c>
      <c r="O20" s="12">
        <v>554</v>
      </c>
      <c r="P20" s="12">
        <v>448</v>
      </c>
      <c r="Q20" s="12">
        <v>718</v>
      </c>
      <c r="R20" s="12">
        <v>200</v>
      </c>
      <c r="S20" s="12">
        <v>300</v>
      </c>
      <c r="T20" s="12">
        <v>436</v>
      </c>
      <c r="U20" s="12">
        <v>314</v>
      </c>
      <c r="V20" s="12">
        <v>470</v>
      </c>
      <c r="W20" s="12">
        <v>313</v>
      </c>
      <c r="X20" s="12">
        <v>394</v>
      </c>
      <c r="Y20" s="12">
        <v>20</v>
      </c>
      <c r="Z20" s="12">
        <v>316</v>
      </c>
      <c r="AA20" s="12">
        <v>21</v>
      </c>
      <c r="AB20" s="12">
        <v>105</v>
      </c>
      <c r="AC20" s="12">
        <v>21</v>
      </c>
      <c r="AD20" s="110">
        <v>252</v>
      </c>
      <c r="AE20" s="12">
        <v>147</v>
      </c>
      <c r="AF20" s="13">
        <v>137</v>
      </c>
      <c r="AG20" s="13">
        <v>147</v>
      </c>
      <c r="AH20" s="13">
        <v>147</v>
      </c>
    </row>
    <row r="21" spans="1:34" x14ac:dyDescent="0.2">
      <c r="A21" s="119" t="s">
        <v>27</v>
      </c>
      <c r="B21" s="119"/>
      <c r="C21" s="14">
        <f>SUM(C4:C20)</f>
        <v>189683834.74915719</v>
      </c>
      <c r="D21" s="14">
        <f t="shared" ref="D21:AH21" si="2">SUM(D4:D20)</f>
        <v>109937</v>
      </c>
      <c r="E21" s="14">
        <f t="shared" si="2"/>
        <v>4286</v>
      </c>
      <c r="F21" s="14">
        <f t="shared" si="2"/>
        <v>6863</v>
      </c>
      <c r="G21" s="14">
        <f t="shared" si="2"/>
        <v>8576</v>
      </c>
      <c r="H21" s="14">
        <f t="shared" si="2"/>
        <v>8007</v>
      </c>
      <c r="I21" s="14">
        <f t="shared" si="2"/>
        <v>7216</v>
      </c>
      <c r="J21" s="14">
        <f t="shared" si="2"/>
        <v>2953</v>
      </c>
      <c r="K21" s="14">
        <f t="shared" si="2"/>
        <v>3957</v>
      </c>
      <c r="L21" s="14">
        <f t="shared" si="2"/>
        <v>6154</v>
      </c>
      <c r="M21" s="14">
        <f t="shared" si="2"/>
        <v>6154</v>
      </c>
      <c r="N21" s="14">
        <f t="shared" si="2"/>
        <v>4616</v>
      </c>
      <c r="O21" s="14">
        <f t="shared" si="2"/>
        <v>6154</v>
      </c>
      <c r="P21" s="14">
        <f t="shared" si="2"/>
        <v>4998</v>
      </c>
      <c r="Q21" s="14">
        <f t="shared" si="2"/>
        <v>7998</v>
      </c>
      <c r="R21" s="14">
        <f t="shared" si="2"/>
        <v>2222</v>
      </c>
      <c r="S21" s="14">
        <f t="shared" si="2"/>
        <v>3340</v>
      </c>
      <c r="T21" s="14">
        <f t="shared" si="2"/>
        <v>4872</v>
      </c>
      <c r="U21" s="14">
        <f t="shared" si="2"/>
        <v>2409</v>
      </c>
      <c r="V21" s="14">
        <f t="shared" si="2"/>
        <v>3614</v>
      </c>
      <c r="W21" s="14">
        <f t="shared" si="2"/>
        <v>2408</v>
      </c>
      <c r="X21" s="14">
        <f t="shared" si="2"/>
        <v>3033</v>
      </c>
      <c r="Y21" s="14">
        <f t="shared" si="2"/>
        <v>153</v>
      </c>
      <c r="Z21" s="14">
        <f t="shared" si="2"/>
        <v>2431</v>
      </c>
      <c r="AA21" s="14">
        <f t="shared" si="2"/>
        <v>161</v>
      </c>
      <c r="AB21" s="14">
        <f t="shared" si="2"/>
        <v>808</v>
      </c>
      <c r="AC21" s="14">
        <f t="shared" si="2"/>
        <v>161</v>
      </c>
      <c r="AD21" s="111">
        <f t="shared" si="2"/>
        <v>1942</v>
      </c>
      <c r="AE21" s="14">
        <f t="shared" si="2"/>
        <v>1132</v>
      </c>
      <c r="AF21" s="14">
        <f t="shared" si="2"/>
        <v>1055</v>
      </c>
      <c r="AG21" s="14">
        <f t="shared" si="2"/>
        <v>1132</v>
      </c>
      <c r="AH21" s="14">
        <f t="shared" si="2"/>
        <v>1132</v>
      </c>
    </row>
  </sheetData>
  <autoFilter ref="A3:AE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21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14" sqref="A14:XFD14"/>
    </sheetView>
  </sheetViews>
  <sheetFormatPr defaultColWidth="9.140625" defaultRowHeight="12.75" x14ac:dyDescent="0.2"/>
  <cols>
    <col min="1" max="1" width="25.42578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31" width="12.7109375" style="3" bestFit="1" customWidth="1"/>
    <col min="32" max="33" width="11.85546875" style="4" bestFit="1" customWidth="1"/>
    <col min="34" max="34" width="10" style="4" bestFit="1" customWidth="1"/>
    <col min="35" max="16384" width="9.140625" style="4"/>
  </cols>
  <sheetData>
    <row r="1" spans="1:34" ht="14.25" x14ac:dyDescent="0.2">
      <c r="A1" s="1" t="s">
        <v>245</v>
      </c>
      <c r="F1" s="15"/>
      <c r="U1" s="15"/>
    </row>
    <row r="2" spans="1:34" s="2" customFormat="1" x14ac:dyDescent="0.2">
      <c r="C2" s="3"/>
      <c r="D2" s="5" t="s">
        <v>0</v>
      </c>
      <c r="E2" s="6">
        <v>940</v>
      </c>
      <c r="F2" s="6">
        <v>940</v>
      </c>
      <c r="G2" s="6">
        <v>920</v>
      </c>
      <c r="H2" s="6">
        <v>995</v>
      </c>
      <c r="I2" s="6">
        <v>1060</v>
      </c>
      <c r="J2" s="6">
        <v>1130</v>
      </c>
      <c r="K2" s="6">
        <v>1095</v>
      </c>
      <c r="L2" s="6">
        <v>1210</v>
      </c>
      <c r="M2" s="6">
        <v>1150</v>
      </c>
      <c r="N2" s="6">
        <v>1460</v>
      </c>
      <c r="O2" s="6">
        <v>1210</v>
      </c>
      <c r="P2" s="6">
        <v>1090</v>
      </c>
      <c r="Q2" s="6">
        <v>1220</v>
      </c>
      <c r="R2" s="6">
        <v>1180</v>
      </c>
      <c r="S2" s="6">
        <v>1340</v>
      </c>
      <c r="T2" s="6">
        <v>1280</v>
      </c>
      <c r="U2" s="6">
        <v>1180</v>
      </c>
      <c r="V2" s="6">
        <v>1400</v>
      </c>
      <c r="W2" s="6">
        <v>1440</v>
      </c>
      <c r="X2" s="6">
        <v>1240</v>
      </c>
      <c r="Y2" s="6">
        <v>3640</v>
      </c>
      <c r="Z2" s="6">
        <v>5570</v>
      </c>
      <c r="AA2" s="6">
        <v>6570</v>
      </c>
      <c r="AB2" s="6">
        <v>6780</v>
      </c>
      <c r="AC2" s="6">
        <v>7250</v>
      </c>
      <c r="AD2" s="108">
        <v>7980</v>
      </c>
      <c r="AE2" s="112">
        <v>9300</v>
      </c>
      <c r="AF2" s="116">
        <v>9750</v>
      </c>
      <c r="AG2" s="116">
        <v>9750</v>
      </c>
      <c r="AH2" s="116">
        <v>10130</v>
      </c>
    </row>
    <row r="3" spans="1:34" s="10" customFormat="1" ht="32.25" customHeight="1" x14ac:dyDescent="0.25">
      <c r="A3" s="7" t="s">
        <v>1</v>
      </c>
      <c r="B3" s="7" t="s">
        <v>2</v>
      </c>
      <c r="C3" s="8" t="s">
        <v>3</v>
      </c>
      <c r="D3" s="8" t="s">
        <v>4</v>
      </c>
      <c r="E3" s="9" t="s">
        <v>237</v>
      </c>
      <c r="F3" s="9" t="s">
        <v>5</v>
      </c>
      <c r="G3" s="9" t="s">
        <v>6</v>
      </c>
      <c r="H3" s="9" t="s">
        <v>115</v>
      </c>
      <c r="I3" s="9" t="s">
        <v>7</v>
      </c>
      <c r="J3" s="9" t="s">
        <v>116</v>
      </c>
      <c r="K3" s="9" t="s">
        <v>117</v>
      </c>
      <c r="L3" s="9" t="s">
        <v>238</v>
      </c>
      <c r="M3" s="9" t="s">
        <v>8</v>
      </c>
      <c r="N3" s="9" t="s">
        <v>114</v>
      </c>
      <c r="O3" s="9" t="s">
        <v>9</v>
      </c>
      <c r="P3" s="9" t="s">
        <v>239</v>
      </c>
      <c r="Q3" s="9" t="s">
        <v>135</v>
      </c>
      <c r="R3" s="9" t="s">
        <v>240</v>
      </c>
      <c r="S3" s="9" t="s">
        <v>136</v>
      </c>
      <c r="T3" s="9" t="s">
        <v>118</v>
      </c>
      <c r="U3" s="9" t="s">
        <v>241</v>
      </c>
      <c r="V3" s="9" t="s">
        <v>120</v>
      </c>
      <c r="W3" s="9" t="s">
        <v>122</v>
      </c>
      <c r="X3" s="9" t="s">
        <v>119</v>
      </c>
      <c r="Y3" s="9" t="s">
        <v>242</v>
      </c>
      <c r="Z3" s="9" t="s">
        <v>140</v>
      </c>
      <c r="AA3" s="9" t="s">
        <v>243</v>
      </c>
      <c r="AB3" s="9" t="s">
        <v>137</v>
      </c>
      <c r="AC3" s="9" t="s">
        <v>123</v>
      </c>
      <c r="AD3" s="109" t="s">
        <v>138</v>
      </c>
      <c r="AE3" s="9" t="s">
        <v>10</v>
      </c>
      <c r="AF3" s="117" t="s">
        <v>244</v>
      </c>
      <c r="AG3" s="117" t="s">
        <v>141</v>
      </c>
      <c r="AH3" s="117" t="s">
        <v>121</v>
      </c>
    </row>
    <row r="4" spans="1:34" x14ac:dyDescent="0.2">
      <c r="A4" s="77" t="s">
        <v>11</v>
      </c>
      <c r="B4" s="11" t="s">
        <v>12</v>
      </c>
      <c r="C4" s="12">
        <f>SUMPRODUCT($E$2:$AH$2,E4:AH4)</f>
        <v>5924090</v>
      </c>
      <c r="D4" s="12">
        <f>SUM(E4:AH4)</f>
        <v>3688</v>
      </c>
      <c r="E4" s="105">
        <v>150</v>
      </c>
      <c r="F4" s="105">
        <v>240</v>
      </c>
      <c r="G4" s="105">
        <v>300</v>
      </c>
      <c r="H4" s="105">
        <v>280</v>
      </c>
      <c r="I4" s="105">
        <v>253</v>
      </c>
      <c r="J4" s="105">
        <v>103</v>
      </c>
      <c r="K4" s="105">
        <v>138</v>
      </c>
      <c r="L4" s="105">
        <v>215</v>
      </c>
      <c r="M4" s="105">
        <v>215</v>
      </c>
      <c r="N4" s="105">
        <v>162</v>
      </c>
      <c r="O4" s="105">
        <v>215</v>
      </c>
      <c r="P4" s="105">
        <v>175</v>
      </c>
      <c r="Q4" s="105">
        <v>280</v>
      </c>
      <c r="R4" s="105">
        <v>78</v>
      </c>
      <c r="S4" s="105">
        <v>117</v>
      </c>
      <c r="T4" s="105">
        <v>171</v>
      </c>
      <c r="U4" s="105">
        <v>72</v>
      </c>
      <c r="V4" s="105">
        <v>108</v>
      </c>
      <c r="W4" s="105">
        <v>72</v>
      </c>
      <c r="X4" s="105">
        <v>91</v>
      </c>
      <c r="Y4" s="105">
        <v>5</v>
      </c>
      <c r="Z4" s="105">
        <v>61</v>
      </c>
      <c r="AA4" s="105">
        <v>4</v>
      </c>
      <c r="AB4" s="105">
        <v>20</v>
      </c>
      <c r="AC4" s="105">
        <v>4</v>
      </c>
      <c r="AD4" s="114">
        <v>49</v>
      </c>
      <c r="AE4" s="105">
        <v>28</v>
      </c>
      <c r="AF4" s="13">
        <v>26</v>
      </c>
      <c r="AG4" s="13">
        <v>28</v>
      </c>
      <c r="AH4" s="13">
        <v>28</v>
      </c>
    </row>
    <row r="5" spans="1:34" x14ac:dyDescent="0.2">
      <c r="A5" s="77" t="s">
        <v>13</v>
      </c>
      <c r="B5" s="11" t="s">
        <v>12</v>
      </c>
      <c r="C5" s="12">
        <f t="shared" ref="C5:C20" si="0">SUMPRODUCT($E$2:$AH$2,E5:AH5)</f>
        <v>21796515</v>
      </c>
      <c r="D5" s="12">
        <f t="shared" ref="D5:D20" si="1">SUM(E5:AH5)</f>
        <v>11477</v>
      </c>
      <c r="E5" s="105">
        <v>429</v>
      </c>
      <c r="F5" s="105">
        <v>686</v>
      </c>
      <c r="G5" s="105">
        <v>858</v>
      </c>
      <c r="H5" s="105">
        <v>801</v>
      </c>
      <c r="I5" s="105">
        <v>722</v>
      </c>
      <c r="J5" s="105">
        <v>295</v>
      </c>
      <c r="K5" s="105">
        <v>396</v>
      </c>
      <c r="L5" s="105">
        <v>615</v>
      </c>
      <c r="M5" s="105">
        <v>615</v>
      </c>
      <c r="N5" s="105">
        <v>462</v>
      </c>
      <c r="O5" s="105">
        <v>615</v>
      </c>
      <c r="P5" s="105">
        <v>500</v>
      </c>
      <c r="Q5" s="105">
        <v>800</v>
      </c>
      <c r="R5" s="105">
        <v>222</v>
      </c>
      <c r="S5" s="105">
        <v>334</v>
      </c>
      <c r="T5" s="105">
        <v>487</v>
      </c>
      <c r="U5" s="105">
        <v>289</v>
      </c>
      <c r="V5" s="105">
        <v>434</v>
      </c>
      <c r="W5" s="105">
        <v>289</v>
      </c>
      <c r="X5" s="105">
        <v>364</v>
      </c>
      <c r="Y5" s="105">
        <v>18</v>
      </c>
      <c r="Z5" s="105">
        <v>304</v>
      </c>
      <c r="AA5" s="105">
        <v>20</v>
      </c>
      <c r="AB5" s="105">
        <v>101</v>
      </c>
      <c r="AC5" s="105">
        <v>20</v>
      </c>
      <c r="AD5" s="114">
        <v>243</v>
      </c>
      <c r="AE5" s="105">
        <v>142</v>
      </c>
      <c r="AF5" s="13">
        <v>132</v>
      </c>
      <c r="AG5" s="13">
        <v>142</v>
      </c>
      <c r="AH5" s="13">
        <v>142</v>
      </c>
    </row>
    <row r="6" spans="1:34" x14ac:dyDescent="0.2">
      <c r="A6" s="77" t="s">
        <v>14</v>
      </c>
      <c r="B6" s="11" t="s">
        <v>12</v>
      </c>
      <c r="C6" s="12">
        <f t="shared" si="0"/>
        <v>5682495</v>
      </c>
      <c r="D6" s="12">
        <f t="shared" si="1"/>
        <v>2850</v>
      </c>
      <c r="E6" s="105">
        <v>107</v>
      </c>
      <c r="F6" s="105">
        <v>172</v>
      </c>
      <c r="G6" s="105">
        <v>214</v>
      </c>
      <c r="H6" s="105">
        <v>200</v>
      </c>
      <c r="I6" s="105">
        <v>180</v>
      </c>
      <c r="J6" s="105">
        <v>74</v>
      </c>
      <c r="K6" s="105">
        <v>99</v>
      </c>
      <c r="L6" s="105">
        <v>154</v>
      </c>
      <c r="M6" s="105">
        <v>154</v>
      </c>
      <c r="N6" s="105">
        <v>115</v>
      </c>
      <c r="O6" s="105">
        <v>154</v>
      </c>
      <c r="P6" s="105">
        <v>125</v>
      </c>
      <c r="Q6" s="105">
        <v>200</v>
      </c>
      <c r="R6" s="105">
        <v>56</v>
      </c>
      <c r="S6" s="105">
        <v>84</v>
      </c>
      <c r="T6" s="105">
        <v>122</v>
      </c>
      <c r="U6" s="105">
        <v>60</v>
      </c>
      <c r="V6" s="105">
        <v>90</v>
      </c>
      <c r="W6" s="105">
        <v>60</v>
      </c>
      <c r="X6" s="105">
        <v>76</v>
      </c>
      <c r="Y6" s="105">
        <v>4</v>
      </c>
      <c r="Z6" s="105">
        <v>85</v>
      </c>
      <c r="AA6" s="105">
        <v>6</v>
      </c>
      <c r="AB6" s="105">
        <v>28</v>
      </c>
      <c r="AC6" s="105">
        <v>6</v>
      </c>
      <c r="AD6" s="114">
        <v>68</v>
      </c>
      <c r="AE6" s="105">
        <v>40</v>
      </c>
      <c r="AF6" s="13">
        <v>37</v>
      </c>
      <c r="AG6" s="13">
        <v>40</v>
      </c>
      <c r="AH6" s="13">
        <v>40</v>
      </c>
    </row>
    <row r="7" spans="1:34" x14ac:dyDescent="0.2">
      <c r="A7" s="77" t="s">
        <v>15</v>
      </c>
      <c r="B7" s="11" t="s">
        <v>12</v>
      </c>
      <c r="C7" s="12">
        <f t="shared" si="0"/>
        <v>12704335</v>
      </c>
      <c r="D7" s="12">
        <f t="shared" si="1"/>
        <v>6867</v>
      </c>
      <c r="E7" s="105">
        <v>257</v>
      </c>
      <c r="F7" s="105">
        <v>412</v>
      </c>
      <c r="G7" s="105">
        <v>515</v>
      </c>
      <c r="H7" s="105">
        <v>480</v>
      </c>
      <c r="I7" s="105">
        <v>433</v>
      </c>
      <c r="J7" s="105">
        <v>177</v>
      </c>
      <c r="K7" s="105">
        <v>237</v>
      </c>
      <c r="L7" s="105">
        <v>369</v>
      </c>
      <c r="M7" s="105">
        <v>369</v>
      </c>
      <c r="N7" s="105">
        <v>277</v>
      </c>
      <c r="O7" s="105">
        <v>369</v>
      </c>
      <c r="P7" s="105">
        <v>300</v>
      </c>
      <c r="Q7" s="105">
        <v>480</v>
      </c>
      <c r="R7" s="105">
        <v>133</v>
      </c>
      <c r="S7" s="105">
        <v>200</v>
      </c>
      <c r="T7" s="105">
        <v>292</v>
      </c>
      <c r="U7" s="105">
        <v>181</v>
      </c>
      <c r="V7" s="105">
        <v>271</v>
      </c>
      <c r="W7" s="105">
        <v>181</v>
      </c>
      <c r="X7" s="105">
        <v>227</v>
      </c>
      <c r="Y7" s="105">
        <v>11</v>
      </c>
      <c r="Z7" s="105">
        <v>170</v>
      </c>
      <c r="AA7" s="105">
        <v>11</v>
      </c>
      <c r="AB7" s="105">
        <v>57</v>
      </c>
      <c r="AC7" s="105">
        <v>11</v>
      </c>
      <c r="AD7" s="114">
        <v>136</v>
      </c>
      <c r="AE7" s="105">
        <v>79</v>
      </c>
      <c r="AF7" s="13">
        <v>74</v>
      </c>
      <c r="AG7" s="13">
        <v>79</v>
      </c>
      <c r="AH7" s="13">
        <v>79</v>
      </c>
    </row>
    <row r="8" spans="1:34" x14ac:dyDescent="0.2">
      <c r="A8" s="77" t="s">
        <v>16</v>
      </c>
      <c r="B8" s="11" t="s">
        <v>12</v>
      </c>
      <c r="C8" s="12">
        <f t="shared" si="0"/>
        <v>11644650</v>
      </c>
      <c r="D8" s="12">
        <f t="shared" si="1"/>
        <v>5930</v>
      </c>
      <c r="E8" s="105">
        <v>214</v>
      </c>
      <c r="F8" s="105">
        <v>343</v>
      </c>
      <c r="G8" s="105">
        <v>429</v>
      </c>
      <c r="H8" s="105">
        <v>400</v>
      </c>
      <c r="I8" s="105">
        <v>361</v>
      </c>
      <c r="J8" s="105">
        <v>148</v>
      </c>
      <c r="K8" s="105">
        <v>198</v>
      </c>
      <c r="L8" s="105">
        <v>308</v>
      </c>
      <c r="M8" s="105">
        <v>308</v>
      </c>
      <c r="N8" s="105">
        <v>231</v>
      </c>
      <c r="O8" s="105">
        <v>308</v>
      </c>
      <c r="P8" s="105">
        <v>250</v>
      </c>
      <c r="Q8" s="105">
        <v>400</v>
      </c>
      <c r="R8" s="105">
        <v>111</v>
      </c>
      <c r="S8" s="105">
        <v>167</v>
      </c>
      <c r="T8" s="105">
        <v>244</v>
      </c>
      <c r="U8" s="105">
        <v>169</v>
      </c>
      <c r="V8" s="105">
        <v>253</v>
      </c>
      <c r="W8" s="105">
        <v>169</v>
      </c>
      <c r="X8" s="105">
        <v>212</v>
      </c>
      <c r="Y8" s="105">
        <v>11</v>
      </c>
      <c r="Z8" s="105">
        <v>170</v>
      </c>
      <c r="AA8" s="105">
        <v>11</v>
      </c>
      <c r="AB8" s="105">
        <v>57</v>
      </c>
      <c r="AC8" s="105">
        <v>11</v>
      </c>
      <c r="AD8" s="114">
        <v>136</v>
      </c>
      <c r="AE8" s="105">
        <v>79</v>
      </c>
      <c r="AF8" s="13">
        <v>74</v>
      </c>
      <c r="AG8" s="13">
        <v>79</v>
      </c>
      <c r="AH8" s="13">
        <v>79</v>
      </c>
    </row>
    <row r="9" spans="1:34" x14ac:dyDescent="0.2">
      <c r="A9" s="77" t="s">
        <v>17</v>
      </c>
      <c r="B9" s="11" t="s">
        <v>12</v>
      </c>
      <c r="C9" s="12">
        <f t="shared" si="0"/>
        <v>4396795</v>
      </c>
      <c r="D9" s="12">
        <f t="shared" si="1"/>
        <v>2642</v>
      </c>
      <c r="E9" s="105">
        <v>107</v>
      </c>
      <c r="F9" s="105">
        <v>172</v>
      </c>
      <c r="G9" s="105">
        <v>214</v>
      </c>
      <c r="H9" s="105">
        <v>200</v>
      </c>
      <c r="I9" s="105">
        <v>180</v>
      </c>
      <c r="J9" s="105">
        <v>74</v>
      </c>
      <c r="K9" s="105">
        <v>99</v>
      </c>
      <c r="L9" s="105">
        <v>154</v>
      </c>
      <c r="M9" s="105">
        <v>154</v>
      </c>
      <c r="N9" s="105">
        <v>115</v>
      </c>
      <c r="O9" s="105">
        <v>154</v>
      </c>
      <c r="P9" s="105">
        <v>125</v>
      </c>
      <c r="Q9" s="105">
        <v>200</v>
      </c>
      <c r="R9" s="105">
        <v>56</v>
      </c>
      <c r="S9" s="105">
        <v>84</v>
      </c>
      <c r="T9" s="105">
        <v>122</v>
      </c>
      <c r="U9" s="105">
        <v>48</v>
      </c>
      <c r="V9" s="105">
        <v>72</v>
      </c>
      <c r="W9" s="105">
        <v>48</v>
      </c>
      <c r="X9" s="105">
        <v>61</v>
      </c>
      <c r="Y9" s="105">
        <v>3</v>
      </c>
      <c r="Z9" s="105">
        <v>49</v>
      </c>
      <c r="AA9" s="105">
        <v>3</v>
      </c>
      <c r="AB9" s="105">
        <v>16</v>
      </c>
      <c r="AC9" s="105">
        <v>3</v>
      </c>
      <c r="AD9" s="114">
        <v>39</v>
      </c>
      <c r="AE9" s="105">
        <v>23</v>
      </c>
      <c r="AF9" s="13">
        <v>21</v>
      </c>
      <c r="AG9" s="13">
        <v>23</v>
      </c>
      <c r="AH9" s="13">
        <v>23</v>
      </c>
    </row>
    <row r="10" spans="1:34" x14ac:dyDescent="0.2">
      <c r="A10" s="77" t="s">
        <v>133</v>
      </c>
      <c r="B10" s="11" t="s">
        <v>12</v>
      </c>
      <c r="C10" s="12">
        <f t="shared" si="0"/>
        <v>8315670</v>
      </c>
      <c r="D10" s="12">
        <f t="shared" si="1"/>
        <v>5507</v>
      </c>
      <c r="E10" s="105">
        <v>236</v>
      </c>
      <c r="F10" s="105">
        <v>378</v>
      </c>
      <c r="G10" s="105">
        <v>472</v>
      </c>
      <c r="H10" s="105">
        <v>440</v>
      </c>
      <c r="I10" s="105">
        <v>397</v>
      </c>
      <c r="J10" s="105">
        <v>162</v>
      </c>
      <c r="K10" s="105">
        <v>218</v>
      </c>
      <c r="L10" s="105">
        <v>338</v>
      </c>
      <c r="M10" s="105">
        <v>338</v>
      </c>
      <c r="N10" s="105">
        <v>254</v>
      </c>
      <c r="O10" s="105">
        <v>338</v>
      </c>
      <c r="P10" s="105">
        <v>275</v>
      </c>
      <c r="Q10" s="105">
        <v>440</v>
      </c>
      <c r="R10" s="105">
        <v>122</v>
      </c>
      <c r="S10" s="105">
        <v>184</v>
      </c>
      <c r="T10" s="105">
        <v>268</v>
      </c>
      <c r="U10" s="105">
        <v>72</v>
      </c>
      <c r="V10" s="105">
        <v>108</v>
      </c>
      <c r="W10" s="105">
        <v>72</v>
      </c>
      <c r="X10" s="105">
        <v>91</v>
      </c>
      <c r="Y10" s="105">
        <v>5</v>
      </c>
      <c r="Z10" s="105">
        <v>73</v>
      </c>
      <c r="AA10" s="105">
        <v>5</v>
      </c>
      <c r="AB10" s="105">
        <v>24</v>
      </c>
      <c r="AC10" s="105">
        <v>5</v>
      </c>
      <c r="AD10" s="114">
        <v>58</v>
      </c>
      <c r="AE10" s="105">
        <v>34</v>
      </c>
      <c r="AF10" s="13">
        <v>32</v>
      </c>
      <c r="AG10" s="13">
        <v>34</v>
      </c>
      <c r="AH10" s="13">
        <v>34</v>
      </c>
    </row>
    <row r="11" spans="1:34" x14ac:dyDescent="0.2">
      <c r="A11" s="77" t="s">
        <v>18</v>
      </c>
      <c r="B11" s="11" t="s">
        <v>12</v>
      </c>
      <c r="C11" s="12">
        <f t="shared" si="0"/>
        <v>9388080</v>
      </c>
      <c r="D11" s="12">
        <f t="shared" si="1"/>
        <v>6783</v>
      </c>
      <c r="E11" s="105">
        <v>300</v>
      </c>
      <c r="F11" s="105">
        <v>480</v>
      </c>
      <c r="G11" s="105">
        <v>600</v>
      </c>
      <c r="H11" s="105">
        <v>561</v>
      </c>
      <c r="I11" s="105">
        <v>505</v>
      </c>
      <c r="J11" s="105">
        <v>207</v>
      </c>
      <c r="K11" s="105">
        <v>277</v>
      </c>
      <c r="L11" s="105">
        <v>431</v>
      </c>
      <c r="M11" s="105">
        <v>431</v>
      </c>
      <c r="N11" s="105">
        <v>323</v>
      </c>
      <c r="O11" s="105">
        <v>431</v>
      </c>
      <c r="P11" s="105">
        <v>350</v>
      </c>
      <c r="Q11" s="105">
        <v>560</v>
      </c>
      <c r="R11" s="105">
        <v>156</v>
      </c>
      <c r="S11" s="105">
        <v>234</v>
      </c>
      <c r="T11" s="105">
        <v>341</v>
      </c>
      <c r="U11" s="105">
        <v>72</v>
      </c>
      <c r="V11" s="105">
        <v>108</v>
      </c>
      <c r="W11" s="105">
        <v>72</v>
      </c>
      <c r="X11" s="105">
        <v>91</v>
      </c>
      <c r="Y11" s="105">
        <v>5</v>
      </c>
      <c r="Z11" s="105">
        <v>61</v>
      </c>
      <c r="AA11" s="105">
        <v>4</v>
      </c>
      <c r="AB11" s="105">
        <v>20</v>
      </c>
      <c r="AC11" s="105">
        <v>4</v>
      </c>
      <c r="AD11" s="114">
        <v>49</v>
      </c>
      <c r="AE11" s="105">
        <v>28</v>
      </c>
      <c r="AF11" s="13">
        <v>26</v>
      </c>
      <c r="AG11" s="13">
        <v>28</v>
      </c>
      <c r="AH11" s="13">
        <v>28</v>
      </c>
    </row>
    <row r="12" spans="1:34" x14ac:dyDescent="0.2">
      <c r="A12" s="77" t="s">
        <v>19</v>
      </c>
      <c r="B12" s="11" t="s">
        <v>12</v>
      </c>
      <c r="C12" s="12">
        <f t="shared" si="0"/>
        <v>10615820</v>
      </c>
      <c r="D12" s="12">
        <f t="shared" si="1"/>
        <v>5656</v>
      </c>
      <c r="E12" s="105">
        <v>214</v>
      </c>
      <c r="F12" s="105">
        <v>343</v>
      </c>
      <c r="G12" s="105">
        <v>429</v>
      </c>
      <c r="H12" s="105">
        <v>400</v>
      </c>
      <c r="I12" s="105">
        <v>361</v>
      </c>
      <c r="J12" s="105">
        <v>148</v>
      </c>
      <c r="K12" s="105">
        <v>198</v>
      </c>
      <c r="L12" s="105">
        <v>308</v>
      </c>
      <c r="M12" s="105">
        <v>308</v>
      </c>
      <c r="N12" s="105">
        <v>231</v>
      </c>
      <c r="O12" s="105">
        <v>308</v>
      </c>
      <c r="P12" s="105">
        <v>250</v>
      </c>
      <c r="Q12" s="105">
        <v>400</v>
      </c>
      <c r="R12" s="105">
        <v>111</v>
      </c>
      <c r="S12" s="105">
        <v>167</v>
      </c>
      <c r="T12" s="105">
        <v>244</v>
      </c>
      <c r="U12" s="105">
        <v>132</v>
      </c>
      <c r="V12" s="105">
        <v>199</v>
      </c>
      <c r="W12" s="105">
        <v>132</v>
      </c>
      <c r="X12" s="105">
        <v>167</v>
      </c>
      <c r="Y12" s="105">
        <v>8</v>
      </c>
      <c r="Z12" s="105">
        <v>146</v>
      </c>
      <c r="AA12" s="105">
        <v>10</v>
      </c>
      <c r="AB12" s="105">
        <v>49</v>
      </c>
      <c r="AC12" s="105">
        <v>10</v>
      </c>
      <c r="AD12" s="114">
        <v>116</v>
      </c>
      <c r="AE12" s="105">
        <v>68</v>
      </c>
      <c r="AF12" s="13">
        <v>63</v>
      </c>
      <c r="AG12" s="13">
        <v>68</v>
      </c>
      <c r="AH12" s="13">
        <v>68</v>
      </c>
    </row>
    <row r="13" spans="1:34" x14ac:dyDescent="0.2">
      <c r="A13" s="77" t="s">
        <v>134</v>
      </c>
      <c r="B13" s="11" t="s">
        <v>12</v>
      </c>
      <c r="C13" s="12">
        <f t="shared" si="0"/>
        <v>10697320</v>
      </c>
      <c r="D13" s="12">
        <f t="shared" si="1"/>
        <v>5716</v>
      </c>
      <c r="E13" s="105">
        <v>214</v>
      </c>
      <c r="F13" s="105">
        <v>343</v>
      </c>
      <c r="G13" s="105">
        <v>429</v>
      </c>
      <c r="H13" s="105">
        <v>400</v>
      </c>
      <c r="I13" s="105">
        <v>361</v>
      </c>
      <c r="J13" s="105">
        <v>148</v>
      </c>
      <c r="K13" s="105">
        <v>198</v>
      </c>
      <c r="L13" s="105">
        <v>308</v>
      </c>
      <c r="M13" s="105">
        <v>308</v>
      </c>
      <c r="N13" s="105">
        <v>231</v>
      </c>
      <c r="O13" s="105">
        <v>308</v>
      </c>
      <c r="P13" s="105">
        <v>250</v>
      </c>
      <c r="Q13" s="105">
        <v>400</v>
      </c>
      <c r="R13" s="105">
        <v>111</v>
      </c>
      <c r="S13" s="105">
        <v>167</v>
      </c>
      <c r="T13" s="105">
        <v>244</v>
      </c>
      <c r="U13" s="105">
        <v>145</v>
      </c>
      <c r="V13" s="105">
        <v>217</v>
      </c>
      <c r="W13" s="105">
        <v>145</v>
      </c>
      <c r="X13" s="105">
        <v>182</v>
      </c>
      <c r="Y13" s="105">
        <v>9</v>
      </c>
      <c r="Z13" s="105">
        <v>146</v>
      </c>
      <c r="AA13" s="105">
        <v>10</v>
      </c>
      <c r="AB13" s="105">
        <v>49</v>
      </c>
      <c r="AC13" s="105">
        <v>10</v>
      </c>
      <c r="AD13" s="114">
        <v>116</v>
      </c>
      <c r="AE13" s="105">
        <v>68</v>
      </c>
      <c r="AF13" s="13">
        <v>63</v>
      </c>
      <c r="AG13" s="13">
        <v>68</v>
      </c>
      <c r="AH13" s="13">
        <v>68</v>
      </c>
    </row>
    <row r="14" spans="1:34" ht="12" customHeight="1" x14ac:dyDescent="0.2">
      <c r="A14" s="77" t="s">
        <v>21</v>
      </c>
      <c r="B14" s="11" t="s">
        <v>12</v>
      </c>
      <c r="C14" s="12">
        <f t="shared" si="0"/>
        <v>16465025</v>
      </c>
      <c r="D14" s="12">
        <f t="shared" si="1"/>
        <v>9286</v>
      </c>
      <c r="E14" s="105">
        <v>364</v>
      </c>
      <c r="F14" s="105">
        <v>583</v>
      </c>
      <c r="G14" s="105">
        <v>729</v>
      </c>
      <c r="H14" s="105">
        <v>681</v>
      </c>
      <c r="I14" s="105">
        <v>613</v>
      </c>
      <c r="J14" s="105">
        <v>251</v>
      </c>
      <c r="K14" s="105">
        <v>336</v>
      </c>
      <c r="L14" s="105">
        <v>523</v>
      </c>
      <c r="M14" s="105">
        <v>523</v>
      </c>
      <c r="N14" s="105">
        <v>392</v>
      </c>
      <c r="O14" s="105">
        <v>523</v>
      </c>
      <c r="P14" s="105">
        <v>425</v>
      </c>
      <c r="Q14" s="105">
        <v>680</v>
      </c>
      <c r="R14" s="105">
        <v>189</v>
      </c>
      <c r="S14" s="105">
        <v>284</v>
      </c>
      <c r="T14" s="105">
        <v>414</v>
      </c>
      <c r="U14" s="105">
        <v>193</v>
      </c>
      <c r="V14" s="105">
        <v>289</v>
      </c>
      <c r="W14" s="105">
        <v>193</v>
      </c>
      <c r="X14" s="105">
        <v>243</v>
      </c>
      <c r="Y14" s="105">
        <v>12</v>
      </c>
      <c r="Z14" s="105">
        <v>206</v>
      </c>
      <c r="AA14" s="105">
        <v>14</v>
      </c>
      <c r="AB14" s="105">
        <v>69</v>
      </c>
      <c r="AC14" s="105">
        <v>14</v>
      </c>
      <c r="AD14" s="114">
        <v>165</v>
      </c>
      <c r="AE14" s="105">
        <v>96</v>
      </c>
      <c r="AF14" s="13">
        <v>90</v>
      </c>
      <c r="AG14" s="13">
        <v>96</v>
      </c>
      <c r="AH14" s="13">
        <v>96</v>
      </c>
    </row>
    <row r="15" spans="1:34" x14ac:dyDescent="0.2">
      <c r="A15" s="77" t="s">
        <v>22</v>
      </c>
      <c r="B15" s="11" t="s">
        <v>12</v>
      </c>
      <c r="C15" s="12">
        <f t="shared" si="0"/>
        <v>10240570</v>
      </c>
      <c r="D15" s="12">
        <f t="shared" si="1"/>
        <v>6604</v>
      </c>
      <c r="E15" s="105">
        <v>279</v>
      </c>
      <c r="F15" s="105">
        <v>446</v>
      </c>
      <c r="G15" s="105">
        <v>557</v>
      </c>
      <c r="H15" s="105">
        <v>521</v>
      </c>
      <c r="I15" s="105">
        <v>469</v>
      </c>
      <c r="J15" s="105">
        <v>192</v>
      </c>
      <c r="K15" s="105">
        <v>257</v>
      </c>
      <c r="L15" s="105">
        <v>400</v>
      </c>
      <c r="M15" s="105">
        <v>400</v>
      </c>
      <c r="N15" s="105">
        <v>300</v>
      </c>
      <c r="O15" s="105">
        <v>400</v>
      </c>
      <c r="P15" s="105">
        <v>325</v>
      </c>
      <c r="Q15" s="105">
        <v>520</v>
      </c>
      <c r="R15" s="105">
        <v>144</v>
      </c>
      <c r="S15" s="105">
        <v>217</v>
      </c>
      <c r="T15" s="105">
        <v>317</v>
      </c>
      <c r="U15" s="105">
        <v>96</v>
      </c>
      <c r="V15" s="105">
        <v>145</v>
      </c>
      <c r="W15" s="105">
        <v>96</v>
      </c>
      <c r="X15" s="105">
        <v>121</v>
      </c>
      <c r="Y15" s="105">
        <v>6</v>
      </c>
      <c r="Z15" s="105">
        <v>97</v>
      </c>
      <c r="AA15" s="105">
        <v>6</v>
      </c>
      <c r="AB15" s="105">
        <v>32</v>
      </c>
      <c r="AC15" s="105">
        <v>6</v>
      </c>
      <c r="AD15" s="114">
        <v>78</v>
      </c>
      <c r="AE15" s="105">
        <v>45</v>
      </c>
      <c r="AF15" s="13">
        <v>42</v>
      </c>
      <c r="AG15" s="13">
        <v>45</v>
      </c>
      <c r="AH15" s="13">
        <v>45</v>
      </c>
    </row>
    <row r="16" spans="1:34" x14ac:dyDescent="0.2">
      <c r="A16" s="77" t="s">
        <v>23</v>
      </c>
      <c r="B16" s="11" t="s">
        <v>12</v>
      </c>
      <c r="C16" s="12">
        <f t="shared" si="0"/>
        <v>11687200</v>
      </c>
      <c r="D16" s="12">
        <f t="shared" si="1"/>
        <v>6929</v>
      </c>
      <c r="E16" s="105">
        <v>279</v>
      </c>
      <c r="F16" s="105">
        <v>446</v>
      </c>
      <c r="G16" s="105">
        <v>557</v>
      </c>
      <c r="H16" s="105">
        <v>521</v>
      </c>
      <c r="I16" s="105">
        <v>469</v>
      </c>
      <c r="J16" s="105">
        <v>192</v>
      </c>
      <c r="K16" s="105">
        <v>257</v>
      </c>
      <c r="L16" s="105">
        <v>400</v>
      </c>
      <c r="M16" s="105">
        <v>400</v>
      </c>
      <c r="N16" s="105">
        <v>300</v>
      </c>
      <c r="O16" s="105">
        <v>400</v>
      </c>
      <c r="P16" s="105">
        <v>325</v>
      </c>
      <c r="Q16" s="105">
        <v>520</v>
      </c>
      <c r="R16" s="105">
        <v>144</v>
      </c>
      <c r="S16" s="105">
        <v>217</v>
      </c>
      <c r="T16" s="105">
        <v>317</v>
      </c>
      <c r="U16" s="105">
        <v>132</v>
      </c>
      <c r="V16" s="105">
        <v>199</v>
      </c>
      <c r="W16" s="105">
        <v>132</v>
      </c>
      <c r="X16" s="105">
        <v>167</v>
      </c>
      <c r="Y16" s="105">
        <v>8</v>
      </c>
      <c r="Z16" s="105">
        <v>134</v>
      </c>
      <c r="AA16" s="105">
        <v>9</v>
      </c>
      <c r="AB16" s="105">
        <v>44</v>
      </c>
      <c r="AC16" s="105">
        <v>9</v>
      </c>
      <c r="AD16" s="114">
        <v>107</v>
      </c>
      <c r="AE16" s="105">
        <v>62</v>
      </c>
      <c r="AF16" s="13">
        <v>58</v>
      </c>
      <c r="AG16" s="13">
        <v>62</v>
      </c>
      <c r="AH16" s="13">
        <v>62</v>
      </c>
    </row>
    <row r="17" spans="1:34" x14ac:dyDescent="0.2">
      <c r="A17" s="77" t="s">
        <v>24</v>
      </c>
      <c r="B17" s="11" t="s">
        <v>12</v>
      </c>
      <c r="C17" s="12">
        <f t="shared" si="0"/>
        <v>14226860</v>
      </c>
      <c r="D17" s="12">
        <f t="shared" si="1"/>
        <v>8531</v>
      </c>
      <c r="E17" s="105">
        <v>343</v>
      </c>
      <c r="F17" s="105">
        <v>549</v>
      </c>
      <c r="G17" s="105">
        <v>686</v>
      </c>
      <c r="H17" s="105">
        <v>641</v>
      </c>
      <c r="I17" s="105">
        <v>577</v>
      </c>
      <c r="J17" s="105">
        <v>236</v>
      </c>
      <c r="K17" s="105">
        <v>317</v>
      </c>
      <c r="L17" s="105">
        <v>492</v>
      </c>
      <c r="M17" s="105">
        <v>492</v>
      </c>
      <c r="N17" s="105">
        <v>369</v>
      </c>
      <c r="O17" s="105">
        <v>492</v>
      </c>
      <c r="P17" s="105">
        <v>400</v>
      </c>
      <c r="Q17" s="105">
        <v>640</v>
      </c>
      <c r="R17" s="105">
        <v>178</v>
      </c>
      <c r="S17" s="105">
        <v>267</v>
      </c>
      <c r="T17" s="105">
        <v>390</v>
      </c>
      <c r="U17" s="105">
        <v>169</v>
      </c>
      <c r="V17" s="105">
        <v>253</v>
      </c>
      <c r="W17" s="105">
        <v>169</v>
      </c>
      <c r="X17" s="105">
        <v>212</v>
      </c>
      <c r="Y17" s="105">
        <v>11</v>
      </c>
      <c r="Z17" s="105">
        <v>158</v>
      </c>
      <c r="AA17" s="105">
        <v>10</v>
      </c>
      <c r="AB17" s="105">
        <v>53</v>
      </c>
      <c r="AC17" s="105">
        <v>10</v>
      </c>
      <c r="AD17" s="114">
        <v>126</v>
      </c>
      <c r="AE17" s="105">
        <v>74</v>
      </c>
      <c r="AF17" s="13">
        <v>69</v>
      </c>
      <c r="AG17" s="13">
        <v>74</v>
      </c>
      <c r="AH17" s="13">
        <v>74</v>
      </c>
    </row>
    <row r="18" spans="1:34" x14ac:dyDescent="0.2">
      <c r="A18" s="77" t="s">
        <v>58</v>
      </c>
      <c r="B18" s="11" t="s">
        <v>12</v>
      </c>
      <c r="C18" s="12">
        <f t="shared" si="0"/>
        <v>9246440</v>
      </c>
      <c r="D18" s="12">
        <f t="shared" si="1"/>
        <v>5056</v>
      </c>
      <c r="E18" s="105">
        <v>193</v>
      </c>
      <c r="F18" s="105">
        <v>309</v>
      </c>
      <c r="G18" s="105">
        <v>386</v>
      </c>
      <c r="H18" s="105">
        <v>360</v>
      </c>
      <c r="I18" s="105">
        <v>325</v>
      </c>
      <c r="J18" s="105">
        <v>133</v>
      </c>
      <c r="K18" s="105">
        <v>178</v>
      </c>
      <c r="L18" s="105">
        <v>277</v>
      </c>
      <c r="M18" s="105">
        <v>277</v>
      </c>
      <c r="N18" s="105">
        <v>208</v>
      </c>
      <c r="O18" s="105">
        <v>277</v>
      </c>
      <c r="P18" s="105">
        <v>225</v>
      </c>
      <c r="Q18" s="105">
        <v>360</v>
      </c>
      <c r="R18" s="105">
        <v>100</v>
      </c>
      <c r="S18" s="105">
        <v>150</v>
      </c>
      <c r="T18" s="105">
        <v>219</v>
      </c>
      <c r="U18" s="105">
        <v>120</v>
      </c>
      <c r="V18" s="105">
        <v>181</v>
      </c>
      <c r="W18" s="105">
        <v>120</v>
      </c>
      <c r="X18" s="105">
        <v>152</v>
      </c>
      <c r="Y18" s="105">
        <v>8</v>
      </c>
      <c r="Z18" s="105">
        <v>121</v>
      </c>
      <c r="AA18" s="105">
        <v>8</v>
      </c>
      <c r="AB18" s="105">
        <v>40</v>
      </c>
      <c r="AC18" s="105">
        <v>8</v>
      </c>
      <c r="AD18" s="114">
        <v>97</v>
      </c>
      <c r="AE18" s="105">
        <v>57</v>
      </c>
      <c r="AF18" s="13">
        <v>53</v>
      </c>
      <c r="AG18" s="13">
        <v>57</v>
      </c>
      <c r="AH18" s="13">
        <v>57</v>
      </c>
    </row>
    <row r="19" spans="1:34" x14ac:dyDescent="0.2">
      <c r="A19" s="77" t="s">
        <v>25</v>
      </c>
      <c r="B19" s="11" t="s">
        <v>12</v>
      </c>
      <c r="C19" s="12">
        <f t="shared" si="0"/>
        <v>10287110</v>
      </c>
      <c r="D19" s="12">
        <f t="shared" si="1"/>
        <v>5665</v>
      </c>
      <c r="E19" s="105">
        <v>214</v>
      </c>
      <c r="F19" s="105">
        <v>343</v>
      </c>
      <c r="G19" s="105">
        <v>429</v>
      </c>
      <c r="H19" s="105">
        <v>400</v>
      </c>
      <c r="I19" s="105">
        <v>361</v>
      </c>
      <c r="J19" s="105">
        <v>148</v>
      </c>
      <c r="K19" s="105">
        <v>198</v>
      </c>
      <c r="L19" s="105">
        <v>308</v>
      </c>
      <c r="M19" s="105">
        <v>308</v>
      </c>
      <c r="N19" s="105">
        <v>231</v>
      </c>
      <c r="O19" s="105">
        <v>308</v>
      </c>
      <c r="P19" s="105">
        <v>250</v>
      </c>
      <c r="Q19" s="105">
        <v>400</v>
      </c>
      <c r="R19" s="105">
        <v>111</v>
      </c>
      <c r="S19" s="105">
        <v>167</v>
      </c>
      <c r="T19" s="105">
        <v>244</v>
      </c>
      <c r="U19" s="105">
        <v>145</v>
      </c>
      <c r="V19" s="105">
        <v>217</v>
      </c>
      <c r="W19" s="105">
        <v>145</v>
      </c>
      <c r="X19" s="105">
        <v>182</v>
      </c>
      <c r="Y19" s="105">
        <v>9</v>
      </c>
      <c r="Z19" s="105">
        <v>134</v>
      </c>
      <c r="AA19" s="105">
        <v>9</v>
      </c>
      <c r="AB19" s="105">
        <v>44</v>
      </c>
      <c r="AC19" s="105">
        <v>9</v>
      </c>
      <c r="AD19" s="114">
        <v>107</v>
      </c>
      <c r="AE19" s="105">
        <v>62</v>
      </c>
      <c r="AF19" s="13">
        <v>58</v>
      </c>
      <c r="AG19" s="13">
        <v>62</v>
      </c>
      <c r="AH19" s="13">
        <v>62</v>
      </c>
    </row>
    <row r="20" spans="1:34" x14ac:dyDescent="0.2">
      <c r="A20" s="77" t="s">
        <v>26</v>
      </c>
      <c r="B20" s="11" t="s">
        <v>12</v>
      </c>
      <c r="C20" s="12">
        <f t="shared" si="0"/>
        <v>21331655</v>
      </c>
      <c r="D20" s="12">
        <f t="shared" si="1"/>
        <v>10750</v>
      </c>
      <c r="E20" s="105">
        <v>386</v>
      </c>
      <c r="F20" s="105">
        <v>618</v>
      </c>
      <c r="G20" s="105">
        <v>772</v>
      </c>
      <c r="H20" s="105">
        <v>721</v>
      </c>
      <c r="I20" s="105">
        <v>649</v>
      </c>
      <c r="J20" s="105">
        <v>265</v>
      </c>
      <c r="K20" s="105">
        <v>356</v>
      </c>
      <c r="L20" s="105">
        <v>554</v>
      </c>
      <c r="M20" s="105">
        <v>554</v>
      </c>
      <c r="N20" s="105">
        <v>415</v>
      </c>
      <c r="O20" s="105">
        <v>554</v>
      </c>
      <c r="P20" s="105">
        <v>448</v>
      </c>
      <c r="Q20" s="105">
        <v>718</v>
      </c>
      <c r="R20" s="105">
        <v>200</v>
      </c>
      <c r="S20" s="105">
        <v>300</v>
      </c>
      <c r="T20" s="105">
        <v>436</v>
      </c>
      <c r="U20" s="105">
        <v>314</v>
      </c>
      <c r="V20" s="105">
        <v>470</v>
      </c>
      <c r="W20" s="105">
        <v>313</v>
      </c>
      <c r="X20" s="105">
        <v>394</v>
      </c>
      <c r="Y20" s="105">
        <v>20</v>
      </c>
      <c r="Z20" s="105">
        <v>316</v>
      </c>
      <c r="AA20" s="105">
        <v>21</v>
      </c>
      <c r="AB20" s="105">
        <v>105</v>
      </c>
      <c r="AC20" s="105">
        <v>21</v>
      </c>
      <c r="AD20" s="114">
        <v>252</v>
      </c>
      <c r="AE20" s="105">
        <v>147</v>
      </c>
      <c r="AF20" s="13">
        <v>137</v>
      </c>
      <c r="AG20" s="13">
        <v>147</v>
      </c>
      <c r="AH20" s="13">
        <v>147</v>
      </c>
    </row>
    <row r="21" spans="1:34" x14ac:dyDescent="0.2">
      <c r="A21" s="119" t="s">
        <v>27</v>
      </c>
      <c r="B21" s="119"/>
      <c r="C21" s="14">
        <f>SUM(C4:C20)</f>
        <v>194650630</v>
      </c>
      <c r="D21" s="14">
        <f t="shared" ref="D21:AH21" si="2">SUM(D4:D20)</f>
        <v>109937</v>
      </c>
      <c r="E21" s="14">
        <f t="shared" si="2"/>
        <v>4286</v>
      </c>
      <c r="F21" s="14">
        <f t="shared" si="2"/>
        <v>6863</v>
      </c>
      <c r="G21" s="14">
        <f t="shared" si="2"/>
        <v>8576</v>
      </c>
      <c r="H21" s="14">
        <f t="shared" si="2"/>
        <v>8007</v>
      </c>
      <c r="I21" s="14">
        <f t="shared" si="2"/>
        <v>7216</v>
      </c>
      <c r="J21" s="14">
        <f t="shared" si="2"/>
        <v>2953</v>
      </c>
      <c r="K21" s="14">
        <f t="shared" si="2"/>
        <v>3957</v>
      </c>
      <c r="L21" s="14">
        <f t="shared" si="2"/>
        <v>6154</v>
      </c>
      <c r="M21" s="14">
        <f t="shared" si="2"/>
        <v>6154</v>
      </c>
      <c r="N21" s="14">
        <f t="shared" si="2"/>
        <v>4616</v>
      </c>
      <c r="O21" s="14">
        <f t="shared" si="2"/>
        <v>6154</v>
      </c>
      <c r="P21" s="14">
        <f t="shared" si="2"/>
        <v>4998</v>
      </c>
      <c r="Q21" s="14">
        <f t="shared" si="2"/>
        <v>7998</v>
      </c>
      <c r="R21" s="14">
        <f t="shared" si="2"/>
        <v>2222</v>
      </c>
      <c r="S21" s="14">
        <f t="shared" si="2"/>
        <v>3340</v>
      </c>
      <c r="T21" s="14">
        <f t="shared" si="2"/>
        <v>4872</v>
      </c>
      <c r="U21" s="14">
        <f t="shared" si="2"/>
        <v>2409</v>
      </c>
      <c r="V21" s="14">
        <f t="shared" si="2"/>
        <v>3614</v>
      </c>
      <c r="W21" s="14">
        <f t="shared" si="2"/>
        <v>2408</v>
      </c>
      <c r="X21" s="14">
        <f t="shared" si="2"/>
        <v>3033</v>
      </c>
      <c r="Y21" s="14">
        <f t="shared" si="2"/>
        <v>153</v>
      </c>
      <c r="Z21" s="14">
        <f t="shared" si="2"/>
        <v>2431</v>
      </c>
      <c r="AA21" s="14">
        <f t="shared" si="2"/>
        <v>161</v>
      </c>
      <c r="AB21" s="14">
        <f t="shared" si="2"/>
        <v>808</v>
      </c>
      <c r="AC21" s="14">
        <f t="shared" si="2"/>
        <v>161</v>
      </c>
      <c r="AD21" s="111">
        <f t="shared" si="2"/>
        <v>1942</v>
      </c>
      <c r="AE21" s="14">
        <f t="shared" si="2"/>
        <v>1132</v>
      </c>
      <c r="AF21" s="14">
        <f t="shared" si="2"/>
        <v>1055</v>
      </c>
      <c r="AG21" s="14">
        <f t="shared" si="2"/>
        <v>1132</v>
      </c>
      <c r="AH21" s="14">
        <f t="shared" si="2"/>
        <v>1132</v>
      </c>
    </row>
  </sheetData>
  <autoFilter ref="A3:AE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3" sqref="F13"/>
    </sheetView>
  </sheetViews>
  <sheetFormatPr defaultColWidth="9.140625" defaultRowHeight="12.75" x14ac:dyDescent="0.2"/>
  <cols>
    <col min="1" max="1" width="17.5703125" style="2" bestFit="1" customWidth="1"/>
    <col min="2" max="2" width="15.85546875" style="2" bestFit="1" customWidth="1"/>
    <col min="3" max="3" width="12.28515625" style="3" bestFit="1" customWidth="1"/>
    <col min="4" max="4" width="7.7109375" style="3" bestFit="1" customWidth="1"/>
    <col min="5" max="9" width="6.7109375" style="3" bestFit="1" customWidth="1"/>
    <col min="10" max="10" width="7.5703125" style="3" bestFit="1" customWidth="1"/>
    <col min="11" max="14" width="6.7109375" style="3" bestFit="1" customWidth="1"/>
    <col min="15" max="15" width="11.42578125" style="3" bestFit="1" customWidth="1"/>
    <col min="16" max="17" width="6.7109375" style="3" bestFit="1" customWidth="1"/>
    <col min="18" max="18" width="10.140625" style="3" bestFit="1" customWidth="1"/>
    <col min="19" max="19" width="6.7109375" style="3" bestFit="1" customWidth="1"/>
    <col min="20" max="22" width="11.140625" style="3" bestFit="1" customWidth="1"/>
    <col min="23" max="23" width="6.7109375" style="3" bestFit="1" customWidth="1"/>
    <col min="24" max="24" width="14.140625" style="3" bestFit="1" customWidth="1"/>
    <col min="25" max="25" width="10.42578125" style="3" bestFit="1" customWidth="1"/>
    <col min="26" max="26" width="9.5703125" style="3" bestFit="1" customWidth="1"/>
    <col min="27" max="27" width="11.7109375" style="3" bestFit="1" customWidth="1"/>
    <col min="28" max="30" width="10" style="3" bestFit="1" customWidth="1"/>
    <col min="31" max="31" width="8.7109375" style="3" bestFit="1" customWidth="1"/>
    <col min="32" max="33" width="11.85546875" style="4" bestFit="1" customWidth="1"/>
    <col min="34" max="34" width="10" style="4" bestFit="1" customWidth="1"/>
    <col min="35" max="16384" width="9.140625" style="4"/>
  </cols>
  <sheetData>
    <row r="1" spans="1:34" ht="14.25" x14ac:dyDescent="0.2">
      <c r="A1" s="1" t="s">
        <v>246</v>
      </c>
      <c r="F1" s="15"/>
      <c r="U1" s="15"/>
    </row>
    <row r="2" spans="1:34" s="2" customFormat="1" x14ac:dyDescent="0.2">
      <c r="C2" s="3"/>
      <c r="D2" s="5" t="s">
        <v>0</v>
      </c>
      <c r="E2" s="6">
        <v>940</v>
      </c>
      <c r="F2" s="6">
        <v>940</v>
      </c>
      <c r="G2" s="6">
        <v>920</v>
      </c>
      <c r="H2" s="6">
        <v>995</v>
      </c>
      <c r="I2" s="6">
        <v>1060</v>
      </c>
      <c r="J2" s="6">
        <v>1130</v>
      </c>
      <c r="K2" s="6">
        <v>1095</v>
      </c>
      <c r="L2" s="6">
        <v>1210</v>
      </c>
      <c r="M2" s="6">
        <v>1150</v>
      </c>
      <c r="N2" s="6">
        <v>1460</v>
      </c>
      <c r="O2" s="6">
        <v>1210</v>
      </c>
      <c r="P2" s="6">
        <v>1090</v>
      </c>
      <c r="Q2" s="6">
        <v>1220</v>
      </c>
      <c r="R2" s="6">
        <v>1180</v>
      </c>
      <c r="S2" s="6">
        <v>1340</v>
      </c>
      <c r="T2" s="6">
        <v>1280</v>
      </c>
      <c r="U2" s="6">
        <v>1180</v>
      </c>
      <c r="V2" s="6">
        <v>1400</v>
      </c>
      <c r="W2" s="6">
        <v>1440</v>
      </c>
      <c r="X2" s="6">
        <v>1240</v>
      </c>
      <c r="Y2" s="6">
        <v>3640</v>
      </c>
      <c r="Z2" s="6">
        <v>5570</v>
      </c>
      <c r="AA2" s="6">
        <v>6570</v>
      </c>
      <c r="AB2" s="6">
        <v>6780</v>
      </c>
      <c r="AC2" s="6">
        <v>7250</v>
      </c>
      <c r="AD2" s="108">
        <v>7980</v>
      </c>
      <c r="AE2" s="112">
        <v>9300</v>
      </c>
      <c r="AF2" s="11">
        <v>9750</v>
      </c>
      <c r="AG2" s="11">
        <v>9750</v>
      </c>
      <c r="AH2" s="11">
        <v>10130</v>
      </c>
    </row>
    <row r="3" spans="1:34" s="10" customFormat="1" ht="32.25" customHeight="1" x14ac:dyDescent="0.25">
      <c r="A3" s="7" t="s">
        <v>30</v>
      </c>
      <c r="B3" s="7" t="s">
        <v>2</v>
      </c>
      <c r="C3" s="8" t="s">
        <v>3</v>
      </c>
      <c r="D3" s="8" t="s">
        <v>4</v>
      </c>
      <c r="E3" s="9" t="s">
        <v>237</v>
      </c>
      <c r="F3" s="9" t="s">
        <v>5</v>
      </c>
      <c r="G3" s="9" t="s">
        <v>6</v>
      </c>
      <c r="H3" s="9" t="s">
        <v>115</v>
      </c>
      <c r="I3" s="9" t="s">
        <v>7</v>
      </c>
      <c r="J3" s="9" t="s">
        <v>116</v>
      </c>
      <c r="K3" s="9" t="s">
        <v>117</v>
      </c>
      <c r="L3" s="9" t="s">
        <v>238</v>
      </c>
      <c r="M3" s="9" t="s">
        <v>8</v>
      </c>
      <c r="N3" s="9" t="s">
        <v>114</v>
      </c>
      <c r="O3" s="9" t="s">
        <v>9</v>
      </c>
      <c r="P3" s="9" t="s">
        <v>239</v>
      </c>
      <c r="Q3" s="9" t="s">
        <v>135</v>
      </c>
      <c r="R3" s="9" t="s">
        <v>240</v>
      </c>
      <c r="S3" s="9" t="s">
        <v>136</v>
      </c>
      <c r="T3" s="9" t="s">
        <v>118</v>
      </c>
      <c r="U3" s="9" t="s">
        <v>241</v>
      </c>
      <c r="V3" s="9" t="s">
        <v>120</v>
      </c>
      <c r="W3" s="9" t="s">
        <v>122</v>
      </c>
      <c r="X3" s="9" t="s">
        <v>119</v>
      </c>
      <c r="Y3" s="9" t="s">
        <v>242</v>
      </c>
      <c r="Z3" s="9" t="s">
        <v>140</v>
      </c>
      <c r="AA3" s="9" t="s">
        <v>243</v>
      </c>
      <c r="AB3" s="9" t="s">
        <v>137</v>
      </c>
      <c r="AC3" s="9" t="s">
        <v>123</v>
      </c>
      <c r="AD3" s="109" t="s">
        <v>138</v>
      </c>
      <c r="AE3" s="9" t="s">
        <v>10</v>
      </c>
      <c r="AF3" s="113" t="s">
        <v>244</v>
      </c>
      <c r="AG3" s="113" t="s">
        <v>141</v>
      </c>
      <c r="AH3" s="113" t="s">
        <v>121</v>
      </c>
    </row>
    <row r="4" spans="1:34" x14ac:dyDescent="0.2">
      <c r="A4" s="13" t="s">
        <v>112</v>
      </c>
      <c r="B4" s="11" t="s">
        <v>12</v>
      </c>
      <c r="C4" s="12">
        <f>SUMPRODUCT($E$2:$AH$2,E4:AH4)</f>
        <v>27720605</v>
      </c>
      <c r="D4" s="12">
        <f>SUM(E4:AH4)</f>
        <v>15165</v>
      </c>
      <c r="E4" s="12">
        <f>'Distributor Secondary'!E4+'Distributor Secondary'!E5</f>
        <v>579</v>
      </c>
      <c r="F4" s="12">
        <f>'Distributor Secondary'!F4+'Distributor Secondary'!F5</f>
        <v>926</v>
      </c>
      <c r="G4" s="12">
        <f>'Distributor Secondary'!G4+'Distributor Secondary'!G5</f>
        <v>1158</v>
      </c>
      <c r="H4" s="12">
        <f>'Distributor Secondary'!H4+'Distributor Secondary'!H5</f>
        <v>1081</v>
      </c>
      <c r="I4" s="12">
        <f>'Distributor Secondary'!I4+'Distributor Secondary'!I5</f>
        <v>975</v>
      </c>
      <c r="J4" s="12">
        <f>'Distributor Secondary'!J4+'Distributor Secondary'!J5</f>
        <v>398</v>
      </c>
      <c r="K4" s="12">
        <f>'Distributor Secondary'!K4+'Distributor Secondary'!K5</f>
        <v>534</v>
      </c>
      <c r="L4" s="12">
        <f>'Distributor Secondary'!L4+'Distributor Secondary'!L5</f>
        <v>830</v>
      </c>
      <c r="M4" s="12">
        <f>'Distributor Secondary'!M4+'Distributor Secondary'!M5</f>
        <v>830</v>
      </c>
      <c r="N4" s="12">
        <f>'Distributor Secondary'!N4+'Distributor Secondary'!N5</f>
        <v>624</v>
      </c>
      <c r="O4" s="12">
        <f>'Distributor Secondary'!O4+'Distributor Secondary'!O5</f>
        <v>830</v>
      </c>
      <c r="P4" s="12">
        <f>'Distributor Secondary'!P4+'Distributor Secondary'!P5</f>
        <v>675</v>
      </c>
      <c r="Q4" s="12">
        <f>'Distributor Secondary'!Q4+'Distributor Secondary'!Q5</f>
        <v>1080</v>
      </c>
      <c r="R4" s="12">
        <f>'Distributor Secondary'!R4+'Distributor Secondary'!R5</f>
        <v>300</v>
      </c>
      <c r="S4" s="12">
        <f>'Distributor Secondary'!S4+'Distributor Secondary'!S5</f>
        <v>451</v>
      </c>
      <c r="T4" s="12">
        <f>'Distributor Secondary'!T4+'Distributor Secondary'!T5</f>
        <v>658</v>
      </c>
      <c r="U4" s="12">
        <f>'Distributor Secondary'!U4+'Distributor Secondary'!U5</f>
        <v>361</v>
      </c>
      <c r="V4" s="12">
        <f>'Distributor Secondary'!V4+'Distributor Secondary'!V5</f>
        <v>542</v>
      </c>
      <c r="W4" s="12">
        <f>'Distributor Secondary'!W4+'Distributor Secondary'!W5</f>
        <v>361</v>
      </c>
      <c r="X4" s="12">
        <f>'Distributor Secondary'!X4+'Distributor Secondary'!X5</f>
        <v>455</v>
      </c>
      <c r="Y4" s="12">
        <f>'Distributor Secondary'!Y4+'Distributor Secondary'!Y5</f>
        <v>23</v>
      </c>
      <c r="Z4" s="12">
        <f>'Distributor Secondary'!Z4+'Distributor Secondary'!Z5</f>
        <v>365</v>
      </c>
      <c r="AA4" s="12">
        <f>'Distributor Secondary'!AA4+'Distributor Secondary'!AA5</f>
        <v>24</v>
      </c>
      <c r="AB4" s="12">
        <f>'Distributor Secondary'!AB4+'Distributor Secondary'!AB5</f>
        <v>121</v>
      </c>
      <c r="AC4" s="12">
        <f>'Distributor Secondary'!AC4+'Distributor Secondary'!AC5</f>
        <v>24</v>
      </c>
      <c r="AD4" s="110">
        <f>'Distributor Secondary'!AD4+'Distributor Secondary'!AD5</f>
        <v>292</v>
      </c>
      <c r="AE4" s="12">
        <f>'Distributor Secondary'!AE4+'Distributor Secondary'!AE5</f>
        <v>170</v>
      </c>
      <c r="AF4" s="12">
        <f>'Distributor Secondary'!AF4+'Distributor Secondary'!AF5</f>
        <v>158</v>
      </c>
      <c r="AG4" s="12">
        <f>'Distributor Secondary'!AG4+'Distributor Secondary'!AG5</f>
        <v>170</v>
      </c>
      <c r="AH4" s="12">
        <f>'Distributor Secondary'!AH4+'Distributor Secondary'!AH5</f>
        <v>170</v>
      </c>
    </row>
    <row r="5" spans="1:34" x14ac:dyDescent="0.2">
      <c r="A5" s="13" t="s">
        <v>113</v>
      </c>
      <c r="B5" s="11" t="s">
        <v>12</v>
      </c>
      <c r="C5" s="12">
        <f t="shared" ref="C5:C9" si="0">SUMPRODUCT($E$2:$AH$2,E5:AH5)</f>
        <v>30031480</v>
      </c>
      <c r="D5" s="12">
        <f t="shared" ref="D5:D9" si="1">SUM(E5:AH5)</f>
        <v>15647</v>
      </c>
      <c r="E5" s="12">
        <f>'Distributor Secondary'!E6+'Distributor Secondary'!E7+'Distributor Secondary'!E8</f>
        <v>578</v>
      </c>
      <c r="F5" s="12">
        <f>'Distributor Secondary'!F6+'Distributor Secondary'!F7+'Distributor Secondary'!F8</f>
        <v>927</v>
      </c>
      <c r="G5" s="12">
        <f>'Distributor Secondary'!G6+'Distributor Secondary'!G7+'Distributor Secondary'!G8</f>
        <v>1158</v>
      </c>
      <c r="H5" s="12">
        <f>'Distributor Secondary'!H6+'Distributor Secondary'!H7+'Distributor Secondary'!H8</f>
        <v>1080</v>
      </c>
      <c r="I5" s="12">
        <f>'Distributor Secondary'!I6+'Distributor Secondary'!I7+'Distributor Secondary'!I8</f>
        <v>974</v>
      </c>
      <c r="J5" s="12">
        <f>'Distributor Secondary'!J6+'Distributor Secondary'!J7+'Distributor Secondary'!J8</f>
        <v>399</v>
      </c>
      <c r="K5" s="12">
        <f>'Distributor Secondary'!K6+'Distributor Secondary'!K7+'Distributor Secondary'!K8</f>
        <v>534</v>
      </c>
      <c r="L5" s="12">
        <f>'Distributor Secondary'!L6+'Distributor Secondary'!L7+'Distributor Secondary'!L8</f>
        <v>831</v>
      </c>
      <c r="M5" s="12">
        <f>'Distributor Secondary'!M6+'Distributor Secondary'!M7+'Distributor Secondary'!M8</f>
        <v>831</v>
      </c>
      <c r="N5" s="12">
        <f>'Distributor Secondary'!N6+'Distributor Secondary'!N7+'Distributor Secondary'!N8</f>
        <v>623</v>
      </c>
      <c r="O5" s="12">
        <f>'Distributor Secondary'!O6+'Distributor Secondary'!O7+'Distributor Secondary'!O8</f>
        <v>831</v>
      </c>
      <c r="P5" s="12">
        <f>'Distributor Secondary'!P6+'Distributor Secondary'!P7+'Distributor Secondary'!P8</f>
        <v>675</v>
      </c>
      <c r="Q5" s="12">
        <f>'Distributor Secondary'!Q6+'Distributor Secondary'!Q7+'Distributor Secondary'!Q8</f>
        <v>1080</v>
      </c>
      <c r="R5" s="12">
        <f>'Distributor Secondary'!R6+'Distributor Secondary'!R7+'Distributor Secondary'!R8</f>
        <v>300</v>
      </c>
      <c r="S5" s="12">
        <f>'Distributor Secondary'!S6+'Distributor Secondary'!S7+'Distributor Secondary'!S8</f>
        <v>451</v>
      </c>
      <c r="T5" s="12">
        <f>'Distributor Secondary'!T6+'Distributor Secondary'!T7+'Distributor Secondary'!T8</f>
        <v>658</v>
      </c>
      <c r="U5" s="12">
        <f>'Distributor Secondary'!U6+'Distributor Secondary'!U7+'Distributor Secondary'!U8</f>
        <v>410</v>
      </c>
      <c r="V5" s="12">
        <f>'Distributor Secondary'!V6+'Distributor Secondary'!V7+'Distributor Secondary'!V8</f>
        <v>614</v>
      </c>
      <c r="W5" s="12">
        <f>'Distributor Secondary'!W6+'Distributor Secondary'!W7+'Distributor Secondary'!W8</f>
        <v>410</v>
      </c>
      <c r="X5" s="12">
        <f>'Distributor Secondary'!X6+'Distributor Secondary'!X7+'Distributor Secondary'!X8</f>
        <v>515</v>
      </c>
      <c r="Y5" s="12">
        <f>'Distributor Secondary'!Y6+'Distributor Secondary'!Y7+'Distributor Secondary'!Y8</f>
        <v>26</v>
      </c>
      <c r="Z5" s="12">
        <f>'Distributor Secondary'!Z6+'Distributor Secondary'!Z7+'Distributor Secondary'!Z8</f>
        <v>425</v>
      </c>
      <c r="AA5" s="12">
        <f>'Distributor Secondary'!AA6+'Distributor Secondary'!AA7+'Distributor Secondary'!AA8</f>
        <v>28</v>
      </c>
      <c r="AB5" s="12">
        <f>'Distributor Secondary'!AB6+'Distributor Secondary'!AB7+'Distributor Secondary'!AB8</f>
        <v>142</v>
      </c>
      <c r="AC5" s="12">
        <f>'Distributor Secondary'!AC6+'Distributor Secondary'!AC7+'Distributor Secondary'!AC8</f>
        <v>28</v>
      </c>
      <c r="AD5" s="110">
        <f>'Distributor Secondary'!AD6+'Distributor Secondary'!AD7+'Distributor Secondary'!AD8</f>
        <v>340</v>
      </c>
      <c r="AE5" s="12">
        <f>'Distributor Secondary'!AE6+'Distributor Secondary'!AE7+'Distributor Secondary'!AE8</f>
        <v>198</v>
      </c>
      <c r="AF5" s="12">
        <f>'Distributor Secondary'!AF6+'Distributor Secondary'!AF7+'Distributor Secondary'!AF8</f>
        <v>185</v>
      </c>
      <c r="AG5" s="12">
        <f>'Distributor Secondary'!AG6+'Distributor Secondary'!AG7+'Distributor Secondary'!AG8</f>
        <v>198</v>
      </c>
      <c r="AH5" s="12">
        <f>'Distributor Secondary'!AH6+'Distributor Secondary'!AH7+'Distributor Secondary'!AH8</f>
        <v>198</v>
      </c>
    </row>
    <row r="6" spans="1:34" x14ac:dyDescent="0.2">
      <c r="A6" s="13" t="s">
        <v>12</v>
      </c>
      <c r="B6" s="11" t="s">
        <v>12</v>
      </c>
      <c r="C6" s="12">
        <f t="shared" si="0"/>
        <v>32549020</v>
      </c>
      <c r="D6" s="12">
        <f t="shared" si="1"/>
        <v>18857</v>
      </c>
      <c r="E6" s="12">
        <f>'Distributor Secondary'!E9+'Distributor Secondary'!E14+'Distributor Secondary'!E16</f>
        <v>750</v>
      </c>
      <c r="F6" s="12">
        <f>'Distributor Secondary'!F9+'Distributor Secondary'!F14+'Distributor Secondary'!F16</f>
        <v>1201</v>
      </c>
      <c r="G6" s="12">
        <f>'Distributor Secondary'!G9+'Distributor Secondary'!G14+'Distributor Secondary'!G16</f>
        <v>1500</v>
      </c>
      <c r="H6" s="12">
        <f>'Distributor Secondary'!H9+'Distributor Secondary'!H14+'Distributor Secondary'!H16</f>
        <v>1402</v>
      </c>
      <c r="I6" s="12">
        <f>'Distributor Secondary'!I9+'Distributor Secondary'!I14+'Distributor Secondary'!I16</f>
        <v>1262</v>
      </c>
      <c r="J6" s="12">
        <f>'Distributor Secondary'!J9+'Distributor Secondary'!J14+'Distributor Secondary'!J16</f>
        <v>517</v>
      </c>
      <c r="K6" s="12">
        <f>'Distributor Secondary'!K9+'Distributor Secondary'!K14+'Distributor Secondary'!K16</f>
        <v>692</v>
      </c>
      <c r="L6" s="12">
        <f>'Distributor Secondary'!L9+'Distributor Secondary'!L14+'Distributor Secondary'!L16</f>
        <v>1077</v>
      </c>
      <c r="M6" s="12">
        <f>'Distributor Secondary'!M9+'Distributor Secondary'!M14+'Distributor Secondary'!M16</f>
        <v>1077</v>
      </c>
      <c r="N6" s="12">
        <f>'Distributor Secondary'!N9+'Distributor Secondary'!N14+'Distributor Secondary'!N16</f>
        <v>807</v>
      </c>
      <c r="O6" s="12">
        <f>'Distributor Secondary'!O9+'Distributor Secondary'!O14+'Distributor Secondary'!O16</f>
        <v>1077</v>
      </c>
      <c r="P6" s="12">
        <f>'Distributor Secondary'!P9+'Distributor Secondary'!P14+'Distributor Secondary'!P16</f>
        <v>875</v>
      </c>
      <c r="Q6" s="12">
        <f>'Distributor Secondary'!Q9+'Distributor Secondary'!Q14+'Distributor Secondary'!Q16</f>
        <v>1400</v>
      </c>
      <c r="R6" s="12">
        <f>'Distributor Secondary'!R9+'Distributor Secondary'!R14+'Distributor Secondary'!R16</f>
        <v>389</v>
      </c>
      <c r="S6" s="12">
        <f>'Distributor Secondary'!S9+'Distributor Secondary'!S14+'Distributor Secondary'!S16</f>
        <v>585</v>
      </c>
      <c r="T6" s="12">
        <f>'Distributor Secondary'!T9+'Distributor Secondary'!T14+'Distributor Secondary'!T16</f>
        <v>853</v>
      </c>
      <c r="U6" s="12">
        <f>'Distributor Secondary'!U9+'Distributor Secondary'!U14+'Distributor Secondary'!U16</f>
        <v>373</v>
      </c>
      <c r="V6" s="12">
        <f>'Distributor Secondary'!V9+'Distributor Secondary'!V14+'Distributor Secondary'!V16</f>
        <v>560</v>
      </c>
      <c r="W6" s="12">
        <f>'Distributor Secondary'!W9+'Distributor Secondary'!W14+'Distributor Secondary'!W16</f>
        <v>373</v>
      </c>
      <c r="X6" s="12">
        <f>'Distributor Secondary'!X9+'Distributor Secondary'!X14+'Distributor Secondary'!X16</f>
        <v>471</v>
      </c>
      <c r="Y6" s="12">
        <f>'Distributor Secondary'!Y9+'Distributor Secondary'!Y14+'Distributor Secondary'!Y16</f>
        <v>23</v>
      </c>
      <c r="Z6" s="12">
        <f>'Distributor Secondary'!Z9+'Distributor Secondary'!Z14+'Distributor Secondary'!Z16</f>
        <v>389</v>
      </c>
      <c r="AA6" s="12">
        <f>'Distributor Secondary'!AA9+'Distributor Secondary'!AA14+'Distributor Secondary'!AA16</f>
        <v>26</v>
      </c>
      <c r="AB6" s="12">
        <f>'Distributor Secondary'!AB9+'Distributor Secondary'!AB14+'Distributor Secondary'!AB16</f>
        <v>129</v>
      </c>
      <c r="AC6" s="12">
        <f>'Distributor Secondary'!AC9+'Distributor Secondary'!AC14+'Distributor Secondary'!AC16</f>
        <v>26</v>
      </c>
      <c r="AD6" s="110">
        <f>'Distributor Secondary'!AD9+'Distributor Secondary'!AD14+'Distributor Secondary'!AD16</f>
        <v>311</v>
      </c>
      <c r="AE6" s="12">
        <f>'Distributor Secondary'!AE9+'Distributor Secondary'!AE14+'Distributor Secondary'!AE16</f>
        <v>181</v>
      </c>
      <c r="AF6" s="12">
        <f>'Distributor Secondary'!AF9+'Distributor Secondary'!AF14+'Distributor Secondary'!AF16</f>
        <v>169</v>
      </c>
      <c r="AG6" s="12">
        <f>'Distributor Secondary'!AG9+'Distributor Secondary'!AG14+'Distributor Secondary'!AG16</f>
        <v>181</v>
      </c>
      <c r="AH6" s="12">
        <f>'Distributor Secondary'!AH9+'Distributor Secondary'!AH14+'Distributor Secondary'!AH16</f>
        <v>181</v>
      </c>
    </row>
    <row r="7" spans="1:34" x14ac:dyDescent="0.2">
      <c r="A7" s="13" t="s">
        <v>35</v>
      </c>
      <c r="B7" s="11" t="s">
        <v>12</v>
      </c>
      <c r="C7" s="12">
        <f t="shared" si="0"/>
        <v>39869380</v>
      </c>
      <c r="D7" s="12">
        <f t="shared" si="1"/>
        <v>23483</v>
      </c>
      <c r="E7" s="12">
        <f>'Distributor Secondary'!E10+'Distributor Secondary'!E12+'Distributor Secondary'!E13+'Distributor Secondary'!E15</f>
        <v>943</v>
      </c>
      <c r="F7" s="12">
        <f>'Distributor Secondary'!F10+'Distributor Secondary'!F12+'Distributor Secondary'!F13+'Distributor Secondary'!F15</f>
        <v>1510</v>
      </c>
      <c r="G7" s="12">
        <f>'Distributor Secondary'!G10+'Distributor Secondary'!G12+'Distributor Secondary'!G13+'Distributor Secondary'!G15</f>
        <v>1887</v>
      </c>
      <c r="H7" s="12">
        <f>'Distributor Secondary'!H10+'Distributor Secondary'!H12+'Distributor Secondary'!H13+'Distributor Secondary'!H15</f>
        <v>1761</v>
      </c>
      <c r="I7" s="12">
        <f>'Distributor Secondary'!I10+'Distributor Secondary'!I12+'Distributor Secondary'!I13+'Distributor Secondary'!I15</f>
        <v>1588</v>
      </c>
      <c r="J7" s="12">
        <f>'Distributor Secondary'!J10+'Distributor Secondary'!J12+'Distributor Secondary'!J13+'Distributor Secondary'!J15</f>
        <v>650</v>
      </c>
      <c r="K7" s="12">
        <f>'Distributor Secondary'!K10+'Distributor Secondary'!K12+'Distributor Secondary'!K13+'Distributor Secondary'!K15</f>
        <v>871</v>
      </c>
      <c r="L7" s="12">
        <f>'Distributor Secondary'!L10+'Distributor Secondary'!L12+'Distributor Secondary'!L13+'Distributor Secondary'!L15</f>
        <v>1354</v>
      </c>
      <c r="M7" s="12">
        <f>'Distributor Secondary'!M10+'Distributor Secondary'!M12+'Distributor Secondary'!M13+'Distributor Secondary'!M15</f>
        <v>1354</v>
      </c>
      <c r="N7" s="12">
        <f>'Distributor Secondary'!N10+'Distributor Secondary'!N12+'Distributor Secondary'!N13+'Distributor Secondary'!N15</f>
        <v>1016</v>
      </c>
      <c r="O7" s="12">
        <f>'Distributor Secondary'!O10+'Distributor Secondary'!O12+'Distributor Secondary'!O13+'Distributor Secondary'!O15</f>
        <v>1354</v>
      </c>
      <c r="P7" s="12">
        <f>'Distributor Secondary'!P10+'Distributor Secondary'!P12+'Distributor Secondary'!P13+'Distributor Secondary'!P15</f>
        <v>1100</v>
      </c>
      <c r="Q7" s="12">
        <f>'Distributor Secondary'!Q10+'Distributor Secondary'!Q12+'Distributor Secondary'!Q13+'Distributor Secondary'!Q15</f>
        <v>1760</v>
      </c>
      <c r="R7" s="12">
        <f>'Distributor Secondary'!R10+'Distributor Secondary'!R12+'Distributor Secondary'!R13+'Distributor Secondary'!R15</f>
        <v>488</v>
      </c>
      <c r="S7" s="12">
        <f>'Distributor Secondary'!S10+'Distributor Secondary'!S12+'Distributor Secondary'!S13+'Distributor Secondary'!S15</f>
        <v>735</v>
      </c>
      <c r="T7" s="12">
        <f>'Distributor Secondary'!T10+'Distributor Secondary'!T12+'Distributor Secondary'!T13+'Distributor Secondary'!T15</f>
        <v>1073</v>
      </c>
      <c r="U7" s="12">
        <f>'Distributor Secondary'!U10+'Distributor Secondary'!U12+'Distributor Secondary'!U13+'Distributor Secondary'!U15</f>
        <v>445</v>
      </c>
      <c r="V7" s="12">
        <f>'Distributor Secondary'!V10+'Distributor Secondary'!V12+'Distributor Secondary'!V13+'Distributor Secondary'!V15</f>
        <v>669</v>
      </c>
      <c r="W7" s="12">
        <f>'Distributor Secondary'!W10+'Distributor Secondary'!W12+'Distributor Secondary'!W13+'Distributor Secondary'!W15</f>
        <v>445</v>
      </c>
      <c r="X7" s="12">
        <f>'Distributor Secondary'!X10+'Distributor Secondary'!X12+'Distributor Secondary'!X13+'Distributor Secondary'!X15</f>
        <v>561</v>
      </c>
      <c r="Y7" s="12">
        <f>'Distributor Secondary'!Y10+'Distributor Secondary'!Y12+'Distributor Secondary'!Y13+'Distributor Secondary'!Y15</f>
        <v>28</v>
      </c>
      <c r="Z7" s="12">
        <f>'Distributor Secondary'!Z10+'Distributor Secondary'!Z12+'Distributor Secondary'!Z13+'Distributor Secondary'!Z15</f>
        <v>462</v>
      </c>
      <c r="AA7" s="12">
        <f>'Distributor Secondary'!AA10+'Distributor Secondary'!AA12+'Distributor Secondary'!AA13+'Distributor Secondary'!AA15</f>
        <v>31</v>
      </c>
      <c r="AB7" s="12">
        <f>'Distributor Secondary'!AB10+'Distributor Secondary'!AB12+'Distributor Secondary'!AB13+'Distributor Secondary'!AB15</f>
        <v>154</v>
      </c>
      <c r="AC7" s="12">
        <f>'Distributor Secondary'!AC10+'Distributor Secondary'!AC12+'Distributor Secondary'!AC13+'Distributor Secondary'!AC15</f>
        <v>31</v>
      </c>
      <c r="AD7" s="110">
        <f>'Distributor Secondary'!AD10+'Distributor Secondary'!AD12+'Distributor Secondary'!AD13+'Distributor Secondary'!AD15</f>
        <v>368</v>
      </c>
      <c r="AE7" s="12">
        <f>'Distributor Secondary'!AE10+'Distributor Secondary'!AE12+'Distributor Secondary'!AE13+'Distributor Secondary'!AE15</f>
        <v>215</v>
      </c>
      <c r="AF7" s="12">
        <f>'Distributor Secondary'!AF10+'Distributor Secondary'!AF12+'Distributor Secondary'!AF13+'Distributor Secondary'!AF15</f>
        <v>200</v>
      </c>
      <c r="AG7" s="12">
        <f>'Distributor Secondary'!AG10+'Distributor Secondary'!AG12+'Distributor Secondary'!AG13+'Distributor Secondary'!AG15</f>
        <v>215</v>
      </c>
      <c r="AH7" s="12">
        <f>'Distributor Secondary'!AH10+'Distributor Secondary'!AH12+'Distributor Secondary'!AH13+'Distributor Secondary'!AH15</f>
        <v>215</v>
      </c>
    </row>
    <row r="8" spans="1:34" x14ac:dyDescent="0.2">
      <c r="A8" s="13" t="s">
        <v>34</v>
      </c>
      <c r="B8" s="11" t="s">
        <v>12</v>
      </c>
      <c r="C8" s="12">
        <f t="shared" si="0"/>
        <v>23614940</v>
      </c>
      <c r="D8" s="12">
        <f t="shared" si="1"/>
        <v>15314</v>
      </c>
      <c r="E8" s="12">
        <f>'Distributor Secondary'!E11+'Distributor Secondary'!E17</f>
        <v>643</v>
      </c>
      <c r="F8" s="12">
        <f>'Distributor Secondary'!F11+'Distributor Secondary'!F17</f>
        <v>1029</v>
      </c>
      <c r="G8" s="12">
        <f>'Distributor Secondary'!G11+'Distributor Secondary'!G17</f>
        <v>1286</v>
      </c>
      <c r="H8" s="12">
        <f>'Distributor Secondary'!H11+'Distributor Secondary'!H17</f>
        <v>1202</v>
      </c>
      <c r="I8" s="12">
        <f>'Distributor Secondary'!I11+'Distributor Secondary'!I17</f>
        <v>1082</v>
      </c>
      <c r="J8" s="12">
        <f>'Distributor Secondary'!J11+'Distributor Secondary'!J17</f>
        <v>443</v>
      </c>
      <c r="K8" s="12">
        <f>'Distributor Secondary'!K11+'Distributor Secondary'!K17</f>
        <v>594</v>
      </c>
      <c r="L8" s="12">
        <f>'Distributor Secondary'!L11+'Distributor Secondary'!L17</f>
        <v>923</v>
      </c>
      <c r="M8" s="12">
        <f>'Distributor Secondary'!M11+'Distributor Secondary'!M17</f>
        <v>923</v>
      </c>
      <c r="N8" s="12">
        <f>'Distributor Secondary'!N11+'Distributor Secondary'!N17</f>
        <v>692</v>
      </c>
      <c r="O8" s="12">
        <f>'Distributor Secondary'!O11+'Distributor Secondary'!O17</f>
        <v>923</v>
      </c>
      <c r="P8" s="12">
        <f>'Distributor Secondary'!P11+'Distributor Secondary'!P17</f>
        <v>750</v>
      </c>
      <c r="Q8" s="12">
        <f>'Distributor Secondary'!Q11+'Distributor Secondary'!Q17</f>
        <v>1200</v>
      </c>
      <c r="R8" s="12">
        <f>'Distributor Secondary'!R11+'Distributor Secondary'!R17</f>
        <v>334</v>
      </c>
      <c r="S8" s="12">
        <f>'Distributor Secondary'!S11+'Distributor Secondary'!S17</f>
        <v>501</v>
      </c>
      <c r="T8" s="12">
        <f>'Distributor Secondary'!T11+'Distributor Secondary'!T17</f>
        <v>731</v>
      </c>
      <c r="U8" s="12">
        <f>'Distributor Secondary'!U11+'Distributor Secondary'!U17</f>
        <v>241</v>
      </c>
      <c r="V8" s="12">
        <f>'Distributor Secondary'!V11+'Distributor Secondary'!V17</f>
        <v>361</v>
      </c>
      <c r="W8" s="12">
        <f>'Distributor Secondary'!W11+'Distributor Secondary'!W17</f>
        <v>241</v>
      </c>
      <c r="X8" s="12">
        <f>'Distributor Secondary'!X11+'Distributor Secondary'!X17</f>
        <v>303</v>
      </c>
      <c r="Y8" s="12">
        <f>'Distributor Secondary'!Y11+'Distributor Secondary'!Y17</f>
        <v>16</v>
      </c>
      <c r="Z8" s="12">
        <f>'Distributor Secondary'!Z11+'Distributor Secondary'!Z17</f>
        <v>219</v>
      </c>
      <c r="AA8" s="12">
        <f>'Distributor Secondary'!AA11+'Distributor Secondary'!AA17</f>
        <v>14</v>
      </c>
      <c r="AB8" s="12">
        <f>'Distributor Secondary'!AB11+'Distributor Secondary'!AB17</f>
        <v>73</v>
      </c>
      <c r="AC8" s="12">
        <f>'Distributor Secondary'!AC11+'Distributor Secondary'!AC17</f>
        <v>14</v>
      </c>
      <c r="AD8" s="110">
        <f>'Distributor Secondary'!AD11+'Distributor Secondary'!AD17</f>
        <v>175</v>
      </c>
      <c r="AE8" s="12">
        <f>'Distributor Secondary'!AE11+'Distributor Secondary'!AE17</f>
        <v>102</v>
      </c>
      <c r="AF8" s="12">
        <f>'Distributor Secondary'!AF11+'Distributor Secondary'!AF17</f>
        <v>95</v>
      </c>
      <c r="AG8" s="12">
        <f>'Distributor Secondary'!AG11+'Distributor Secondary'!AG17</f>
        <v>102</v>
      </c>
      <c r="AH8" s="12">
        <f>'Distributor Secondary'!AH11+'Distributor Secondary'!AH17</f>
        <v>102</v>
      </c>
    </row>
    <row r="9" spans="1:34" x14ac:dyDescent="0.2">
      <c r="A9" s="13" t="s">
        <v>57</v>
      </c>
      <c r="B9" s="11" t="s">
        <v>12</v>
      </c>
      <c r="C9" s="12">
        <f t="shared" si="0"/>
        <v>40865205</v>
      </c>
      <c r="D9" s="12">
        <f t="shared" si="1"/>
        <v>21471</v>
      </c>
      <c r="E9" s="12">
        <f>'Distributor Secondary'!E18+'Distributor Secondary'!E19+'Distributor Secondary'!E20</f>
        <v>793</v>
      </c>
      <c r="F9" s="12">
        <f>'Distributor Secondary'!F18+'Distributor Secondary'!F19+'Distributor Secondary'!F20</f>
        <v>1270</v>
      </c>
      <c r="G9" s="12">
        <f>'Distributor Secondary'!G18+'Distributor Secondary'!G19+'Distributor Secondary'!G20</f>
        <v>1587</v>
      </c>
      <c r="H9" s="12">
        <f>'Distributor Secondary'!H18+'Distributor Secondary'!H19+'Distributor Secondary'!H20</f>
        <v>1481</v>
      </c>
      <c r="I9" s="12">
        <f>'Distributor Secondary'!I18+'Distributor Secondary'!I19+'Distributor Secondary'!I20</f>
        <v>1335</v>
      </c>
      <c r="J9" s="12">
        <f>'Distributor Secondary'!J18+'Distributor Secondary'!J19+'Distributor Secondary'!J20</f>
        <v>546</v>
      </c>
      <c r="K9" s="12">
        <f>'Distributor Secondary'!K18+'Distributor Secondary'!K19+'Distributor Secondary'!K20</f>
        <v>732</v>
      </c>
      <c r="L9" s="12">
        <f>'Distributor Secondary'!L18+'Distributor Secondary'!L19+'Distributor Secondary'!L20</f>
        <v>1139</v>
      </c>
      <c r="M9" s="12">
        <f>'Distributor Secondary'!M18+'Distributor Secondary'!M19+'Distributor Secondary'!M20</f>
        <v>1139</v>
      </c>
      <c r="N9" s="12">
        <f>'Distributor Secondary'!N18+'Distributor Secondary'!N19+'Distributor Secondary'!N20</f>
        <v>854</v>
      </c>
      <c r="O9" s="12">
        <f>'Distributor Secondary'!O18+'Distributor Secondary'!O19+'Distributor Secondary'!O20</f>
        <v>1139</v>
      </c>
      <c r="P9" s="12">
        <f>'Distributor Secondary'!P18+'Distributor Secondary'!P19+'Distributor Secondary'!P20</f>
        <v>923</v>
      </c>
      <c r="Q9" s="12">
        <f>'Distributor Secondary'!Q18+'Distributor Secondary'!Q19+'Distributor Secondary'!Q20</f>
        <v>1478</v>
      </c>
      <c r="R9" s="12">
        <f>'Distributor Secondary'!R18+'Distributor Secondary'!R19+'Distributor Secondary'!R20</f>
        <v>411</v>
      </c>
      <c r="S9" s="12">
        <f>'Distributor Secondary'!S18+'Distributor Secondary'!S19+'Distributor Secondary'!S20</f>
        <v>617</v>
      </c>
      <c r="T9" s="12">
        <f>'Distributor Secondary'!T18+'Distributor Secondary'!T19+'Distributor Secondary'!T20</f>
        <v>899</v>
      </c>
      <c r="U9" s="12">
        <f>'Distributor Secondary'!U18+'Distributor Secondary'!U19+'Distributor Secondary'!U20</f>
        <v>579</v>
      </c>
      <c r="V9" s="12">
        <f>'Distributor Secondary'!V18+'Distributor Secondary'!V19+'Distributor Secondary'!V20</f>
        <v>868</v>
      </c>
      <c r="W9" s="12">
        <f>'Distributor Secondary'!W18+'Distributor Secondary'!W19+'Distributor Secondary'!W20</f>
        <v>578</v>
      </c>
      <c r="X9" s="12">
        <f>'Distributor Secondary'!X18+'Distributor Secondary'!X19+'Distributor Secondary'!X20</f>
        <v>728</v>
      </c>
      <c r="Y9" s="12">
        <f>'Distributor Secondary'!Y18+'Distributor Secondary'!Y19+'Distributor Secondary'!Y20</f>
        <v>37</v>
      </c>
      <c r="Z9" s="12">
        <f>'Distributor Secondary'!Z18+'Distributor Secondary'!Z19+'Distributor Secondary'!Z20</f>
        <v>571</v>
      </c>
      <c r="AA9" s="12">
        <f>'Distributor Secondary'!AA18+'Distributor Secondary'!AA19+'Distributor Secondary'!AA20</f>
        <v>38</v>
      </c>
      <c r="AB9" s="12">
        <f>'Distributor Secondary'!AB18+'Distributor Secondary'!AB19+'Distributor Secondary'!AB20</f>
        <v>189</v>
      </c>
      <c r="AC9" s="12">
        <f>'Distributor Secondary'!AC18+'Distributor Secondary'!AC19+'Distributor Secondary'!AC20</f>
        <v>38</v>
      </c>
      <c r="AD9" s="110">
        <f>'Distributor Secondary'!AD18+'Distributor Secondary'!AD19+'Distributor Secondary'!AD20</f>
        <v>456</v>
      </c>
      <c r="AE9" s="12">
        <f>'Distributor Secondary'!AE18+'Distributor Secondary'!AE19+'Distributor Secondary'!AE20</f>
        <v>266</v>
      </c>
      <c r="AF9" s="12">
        <f>'Distributor Secondary'!AF18+'Distributor Secondary'!AF19+'Distributor Secondary'!AF20</f>
        <v>248</v>
      </c>
      <c r="AG9" s="12">
        <f>'Distributor Secondary'!AG18+'Distributor Secondary'!AG19+'Distributor Secondary'!AG20</f>
        <v>266</v>
      </c>
      <c r="AH9" s="12">
        <f>'Distributor Secondary'!AH18+'Distributor Secondary'!AH19+'Distributor Secondary'!AH20</f>
        <v>266</v>
      </c>
    </row>
    <row r="10" spans="1:34" x14ac:dyDescent="0.2">
      <c r="A10" s="119" t="s">
        <v>27</v>
      </c>
      <c r="B10" s="119"/>
      <c r="C10" s="14">
        <f>SUM(C4:C9)</f>
        <v>194650630</v>
      </c>
      <c r="D10" s="14">
        <f t="shared" ref="D10:AH10" si="2">SUM(D4:D9)</f>
        <v>109937</v>
      </c>
      <c r="E10" s="14">
        <f t="shared" si="2"/>
        <v>4286</v>
      </c>
      <c r="F10" s="14">
        <f t="shared" si="2"/>
        <v>6863</v>
      </c>
      <c r="G10" s="14">
        <f t="shared" si="2"/>
        <v>8576</v>
      </c>
      <c r="H10" s="14">
        <f t="shared" si="2"/>
        <v>8007</v>
      </c>
      <c r="I10" s="14">
        <f t="shared" si="2"/>
        <v>7216</v>
      </c>
      <c r="J10" s="14">
        <f t="shared" si="2"/>
        <v>2953</v>
      </c>
      <c r="K10" s="14">
        <f t="shared" si="2"/>
        <v>3957</v>
      </c>
      <c r="L10" s="14">
        <f t="shared" si="2"/>
        <v>6154</v>
      </c>
      <c r="M10" s="14">
        <f t="shared" si="2"/>
        <v>6154</v>
      </c>
      <c r="N10" s="14">
        <f t="shared" si="2"/>
        <v>4616</v>
      </c>
      <c r="O10" s="14">
        <f t="shared" si="2"/>
        <v>6154</v>
      </c>
      <c r="P10" s="14">
        <f t="shared" si="2"/>
        <v>4998</v>
      </c>
      <c r="Q10" s="14">
        <f t="shared" si="2"/>
        <v>7998</v>
      </c>
      <c r="R10" s="14">
        <f t="shared" si="2"/>
        <v>2222</v>
      </c>
      <c r="S10" s="14">
        <f t="shared" si="2"/>
        <v>3340</v>
      </c>
      <c r="T10" s="14">
        <f t="shared" si="2"/>
        <v>4872</v>
      </c>
      <c r="U10" s="14">
        <f t="shared" si="2"/>
        <v>2409</v>
      </c>
      <c r="V10" s="14">
        <f t="shared" si="2"/>
        <v>3614</v>
      </c>
      <c r="W10" s="14">
        <f t="shared" si="2"/>
        <v>2408</v>
      </c>
      <c r="X10" s="14">
        <f t="shared" si="2"/>
        <v>3033</v>
      </c>
      <c r="Y10" s="14">
        <f t="shared" si="2"/>
        <v>153</v>
      </c>
      <c r="Z10" s="14">
        <f t="shared" si="2"/>
        <v>2431</v>
      </c>
      <c r="AA10" s="14">
        <f t="shared" si="2"/>
        <v>161</v>
      </c>
      <c r="AB10" s="14">
        <f t="shared" si="2"/>
        <v>808</v>
      </c>
      <c r="AC10" s="14">
        <f t="shared" si="2"/>
        <v>161</v>
      </c>
      <c r="AD10" s="111">
        <f t="shared" si="2"/>
        <v>1942</v>
      </c>
      <c r="AE10" s="14">
        <f t="shared" si="2"/>
        <v>1132</v>
      </c>
      <c r="AF10" s="14">
        <f t="shared" si="2"/>
        <v>1055</v>
      </c>
      <c r="AG10" s="14">
        <f t="shared" si="2"/>
        <v>1132</v>
      </c>
      <c r="AH10" s="14">
        <f t="shared" si="2"/>
        <v>1132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6"/>
  <sheetViews>
    <sheetView tabSelected="1" workbookViewId="0">
      <pane xSplit="7" ySplit="2" topLeftCell="H54" activePane="bottomRight" state="frozen"/>
      <selection pane="topRight" activeCell="H1" sqref="H1"/>
      <selection pane="bottomLeft" activeCell="A3" sqref="A3"/>
      <selection pane="bottomRight" activeCell="K75" sqref="K75"/>
    </sheetView>
  </sheetViews>
  <sheetFormatPr defaultColWidth="9" defaultRowHeight="12" x14ac:dyDescent="0.2"/>
  <cols>
    <col min="1" max="1" width="22.28515625" style="104" bestFit="1" customWidth="1"/>
    <col min="2" max="2" width="8.140625" style="17" bestFit="1" customWidth="1"/>
    <col min="3" max="3" width="8.28515625" style="17" bestFit="1" customWidth="1"/>
    <col min="4" max="4" width="10.42578125" style="17" bestFit="1" customWidth="1"/>
    <col min="5" max="5" width="23.140625" style="17" bestFit="1" customWidth="1"/>
    <col min="6" max="6" width="12.85546875" style="17" bestFit="1" customWidth="1"/>
    <col min="7" max="7" width="12.140625" style="17" bestFit="1" customWidth="1"/>
    <col min="8" max="16" width="8.140625" style="17" bestFit="1" customWidth="1"/>
    <col min="17" max="17" width="11.42578125" style="17" bestFit="1" customWidth="1"/>
    <col min="18" max="21" width="8.140625" style="17" bestFit="1" customWidth="1"/>
    <col min="22" max="23" width="11.140625" style="17" bestFit="1" customWidth="1"/>
    <col min="24" max="24" width="6.85546875" style="17" bestFit="1" customWidth="1"/>
    <col min="25" max="26" width="11.140625" style="17" bestFit="1" customWidth="1"/>
    <col min="27" max="27" width="14.140625" style="17" bestFit="1" customWidth="1"/>
    <col min="28" max="28" width="10.42578125" style="17" bestFit="1" customWidth="1"/>
    <col min="29" max="31" width="9.5703125" style="17" bestFit="1" customWidth="1"/>
    <col min="32" max="32" width="12.42578125" style="17" bestFit="1" customWidth="1"/>
    <col min="33" max="33" width="9.5703125" style="17" bestFit="1" customWidth="1"/>
    <col min="34" max="34" width="10" style="17" bestFit="1" customWidth="1"/>
    <col min="35" max="42" width="9" style="16"/>
    <col min="43" max="16384" width="9" style="17"/>
  </cols>
  <sheetData>
    <row r="1" spans="1:42" ht="12.75" x14ac:dyDescent="0.2">
      <c r="A1" s="121" t="s">
        <v>28</v>
      </c>
      <c r="B1" s="123" t="s">
        <v>29</v>
      </c>
      <c r="C1" s="123" t="s">
        <v>30</v>
      </c>
      <c r="D1" s="123" t="s">
        <v>31</v>
      </c>
      <c r="E1" s="125" t="s">
        <v>32</v>
      </c>
      <c r="F1" s="120" t="s">
        <v>3</v>
      </c>
      <c r="G1" s="120" t="s">
        <v>33</v>
      </c>
      <c r="H1" s="6">
        <v>940</v>
      </c>
      <c r="I1" s="6">
        <v>940</v>
      </c>
      <c r="J1" s="6">
        <v>920</v>
      </c>
      <c r="K1" s="6">
        <v>995</v>
      </c>
      <c r="L1" s="6">
        <v>1060</v>
      </c>
      <c r="M1" s="6">
        <v>1130</v>
      </c>
      <c r="N1" s="6">
        <v>1095</v>
      </c>
      <c r="O1" s="6">
        <v>1210</v>
      </c>
      <c r="P1" s="6">
        <v>1150</v>
      </c>
      <c r="Q1" s="6">
        <v>1460</v>
      </c>
      <c r="R1" s="6">
        <v>1210</v>
      </c>
      <c r="S1" s="6">
        <v>1090</v>
      </c>
      <c r="T1" s="6">
        <v>1220</v>
      </c>
      <c r="U1" s="6">
        <v>1180</v>
      </c>
      <c r="V1" s="6">
        <v>1340</v>
      </c>
      <c r="W1" s="6">
        <v>1280</v>
      </c>
      <c r="X1" s="6">
        <v>1180</v>
      </c>
      <c r="Y1" s="6">
        <v>1400</v>
      </c>
      <c r="Z1" s="6">
        <v>1440</v>
      </c>
      <c r="AA1" s="6">
        <v>1240</v>
      </c>
      <c r="AB1" s="6">
        <v>3640</v>
      </c>
      <c r="AC1" s="6">
        <v>5570</v>
      </c>
      <c r="AD1" s="6">
        <v>6570</v>
      </c>
      <c r="AE1" s="6">
        <v>6780</v>
      </c>
      <c r="AF1" s="6">
        <v>7250</v>
      </c>
      <c r="AG1" s="6">
        <v>7980</v>
      </c>
      <c r="AH1" s="108">
        <v>9300</v>
      </c>
      <c r="AI1" s="118">
        <v>9750</v>
      </c>
      <c r="AJ1" s="118">
        <v>9750</v>
      </c>
      <c r="AK1" s="118">
        <v>10130</v>
      </c>
    </row>
    <row r="2" spans="1:42" ht="12.75" x14ac:dyDescent="0.2">
      <c r="A2" s="122"/>
      <c r="B2" s="124"/>
      <c r="C2" s="124"/>
      <c r="D2" s="124"/>
      <c r="E2" s="125"/>
      <c r="F2" s="120"/>
      <c r="G2" s="120"/>
      <c r="H2" s="9" t="s">
        <v>237</v>
      </c>
      <c r="I2" s="9" t="s">
        <v>5</v>
      </c>
      <c r="J2" s="9" t="s">
        <v>6</v>
      </c>
      <c r="K2" s="9" t="s">
        <v>115</v>
      </c>
      <c r="L2" s="9" t="s">
        <v>7</v>
      </c>
      <c r="M2" s="9" t="s">
        <v>116</v>
      </c>
      <c r="N2" s="9" t="s">
        <v>117</v>
      </c>
      <c r="O2" s="9" t="s">
        <v>238</v>
      </c>
      <c r="P2" s="9" t="s">
        <v>8</v>
      </c>
      <c r="Q2" s="9" t="s">
        <v>114</v>
      </c>
      <c r="R2" s="9" t="s">
        <v>9</v>
      </c>
      <c r="S2" s="9" t="s">
        <v>239</v>
      </c>
      <c r="T2" s="9" t="s">
        <v>135</v>
      </c>
      <c r="U2" s="9" t="s">
        <v>240</v>
      </c>
      <c r="V2" s="9" t="s">
        <v>136</v>
      </c>
      <c r="W2" s="9" t="s">
        <v>118</v>
      </c>
      <c r="X2" s="9" t="s">
        <v>241</v>
      </c>
      <c r="Y2" s="9" t="s">
        <v>120</v>
      </c>
      <c r="Z2" s="9" t="s">
        <v>122</v>
      </c>
      <c r="AA2" s="9" t="s">
        <v>119</v>
      </c>
      <c r="AB2" s="9" t="s">
        <v>242</v>
      </c>
      <c r="AC2" s="9" t="s">
        <v>140</v>
      </c>
      <c r="AD2" s="9" t="s">
        <v>243</v>
      </c>
      <c r="AE2" s="9" t="s">
        <v>137</v>
      </c>
      <c r="AF2" s="9" t="s">
        <v>123</v>
      </c>
      <c r="AG2" s="9" t="s">
        <v>138</v>
      </c>
      <c r="AH2" s="109" t="s">
        <v>10</v>
      </c>
      <c r="AI2" s="118" t="s">
        <v>244</v>
      </c>
      <c r="AJ2" s="118" t="s">
        <v>141</v>
      </c>
      <c r="AK2" s="118" t="s">
        <v>121</v>
      </c>
    </row>
    <row r="3" spans="1:42" ht="12.75" x14ac:dyDescent="0.2">
      <c r="A3" s="49" t="s">
        <v>11</v>
      </c>
      <c r="B3" s="19" t="s">
        <v>12</v>
      </c>
      <c r="C3" s="13" t="s">
        <v>112</v>
      </c>
      <c r="D3" s="18" t="s">
        <v>81</v>
      </c>
      <c r="E3" s="20" t="s">
        <v>142</v>
      </c>
      <c r="F3" s="21">
        <f>SUMPRODUCT(H3:AK3,$H$1:$AK$1)</f>
        <v>2147374.7000000002</v>
      </c>
      <c r="G3" s="22">
        <f>SUM(H3:AK3)</f>
        <v>1356.24</v>
      </c>
      <c r="H3" s="23">
        <f>'Distributor Secondary'!E4*'DSR con %'!H3</f>
        <v>55.5</v>
      </c>
      <c r="I3" s="23">
        <f>'Distributor Secondary'!F4*'DSR con %'!I3</f>
        <v>88.8</v>
      </c>
      <c r="J3" s="23">
        <f>'Distributor Secondary'!G4*'DSR con %'!J3</f>
        <v>111</v>
      </c>
      <c r="K3" s="23">
        <f>'Distributor Secondary'!H4*'DSR con %'!K3</f>
        <v>103.6</v>
      </c>
      <c r="L3" s="23">
        <f>'Distributor Secondary'!I4*'DSR con %'!L3</f>
        <v>93.61</v>
      </c>
      <c r="M3" s="23">
        <f>'Distributor Secondary'!J4*'DSR con %'!M3</f>
        <v>38.11</v>
      </c>
      <c r="N3" s="23">
        <f>'Distributor Secondary'!K4*'DSR con %'!N3</f>
        <v>51.06</v>
      </c>
      <c r="O3" s="23">
        <f>'Distributor Secondary'!L4*'DSR con %'!O3</f>
        <v>79.55</v>
      </c>
      <c r="P3" s="23">
        <f>'Distributor Secondary'!M4*'DSR con %'!P3</f>
        <v>79.55</v>
      </c>
      <c r="Q3" s="23">
        <f>'Distributor Secondary'!N4*'DSR con %'!Q3</f>
        <v>59.94</v>
      </c>
      <c r="R3" s="23">
        <f>'Distributor Secondary'!O4*'DSR con %'!R3</f>
        <v>79.55</v>
      </c>
      <c r="S3" s="23">
        <f>'Distributor Secondary'!P4*'DSR con %'!S3</f>
        <v>64.75</v>
      </c>
      <c r="T3" s="23">
        <f>'Distributor Secondary'!Q4*'DSR con %'!T3</f>
        <v>103.6</v>
      </c>
      <c r="U3" s="23">
        <f>'Distributor Secondary'!R4*'DSR con %'!U3</f>
        <v>28.86</v>
      </c>
      <c r="V3" s="23">
        <f>'Distributor Secondary'!S4*'DSR con %'!V3</f>
        <v>43.29</v>
      </c>
      <c r="W3" s="23">
        <f>'Distributor Secondary'!T4*'DSR con %'!W3</f>
        <v>63.269999999999996</v>
      </c>
      <c r="X3" s="23">
        <f>'Distributor Secondary'!U4*'DSR con %'!X3</f>
        <v>26.64</v>
      </c>
      <c r="Y3" s="23">
        <f>'Distributor Secondary'!V4*'DSR con %'!Y3</f>
        <v>39.96</v>
      </c>
      <c r="Z3" s="23">
        <f>'Distributor Secondary'!W4*'DSR con %'!Z3</f>
        <v>25.2</v>
      </c>
      <c r="AA3" s="23">
        <f>'Distributor Secondary'!X4*'DSR con %'!AA3</f>
        <v>31.849999999999998</v>
      </c>
      <c r="AB3" s="23">
        <f>'Distributor Secondary'!Y4*'DSR con %'!AB3</f>
        <v>1.75</v>
      </c>
      <c r="AC3" s="23">
        <f>'Distributor Secondary'!Z4*'DSR con %'!AC3</f>
        <v>21.349999999999998</v>
      </c>
      <c r="AD3" s="23">
        <f>'Distributor Secondary'!AA4*'DSR con %'!AD3</f>
        <v>1.4</v>
      </c>
      <c r="AE3" s="23">
        <f>'Distributor Secondary'!AB4*'DSR con %'!AE3</f>
        <v>7</v>
      </c>
      <c r="AF3" s="23">
        <f>'Distributor Secondary'!AC4*'DSR con %'!AF3</f>
        <v>1.4</v>
      </c>
      <c r="AG3" s="23">
        <f>'Distributor Secondary'!AD4*'DSR con %'!AG3</f>
        <v>17.149999999999999</v>
      </c>
      <c r="AH3" s="23">
        <f>'Distributor Secondary'!AE4*'DSR con %'!AH3</f>
        <v>9.7999999999999989</v>
      </c>
      <c r="AI3" s="23">
        <f>'Distributor Secondary'!AF4*'DSR con %'!AI3</f>
        <v>9.1</v>
      </c>
      <c r="AJ3" s="23">
        <f>'Distributor Secondary'!AG4*'DSR con %'!AJ3</f>
        <v>9.7999999999999989</v>
      </c>
      <c r="AK3" s="23">
        <f>'Distributor Secondary'!AH4*'DSR con %'!AK3</f>
        <v>9.7999999999999989</v>
      </c>
    </row>
    <row r="4" spans="1:42" ht="12.75" x14ac:dyDescent="0.2">
      <c r="A4" s="49" t="s">
        <v>11</v>
      </c>
      <c r="B4" s="19" t="s">
        <v>12</v>
      </c>
      <c r="C4" s="13" t="s">
        <v>112</v>
      </c>
      <c r="D4" s="18" t="s">
        <v>82</v>
      </c>
      <c r="E4" s="20" t="s">
        <v>124</v>
      </c>
      <c r="F4" s="21">
        <f>SUMPRODUCT(H4:AK4,$H$1:$AK$1)</f>
        <v>3776715.3</v>
      </c>
      <c r="G4" s="22">
        <f>SUM(H4:AK4)</f>
        <v>2331.7599999999998</v>
      </c>
      <c r="H4" s="23">
        <f>'Distributor Secondary'!E4*'DSR con %'!H4</f>
        <v>94.5</v>
      </c>
      <c r="I4" s="23">
        <f>'Distributor Secondary'!F4*'DSR con %'!I4</f>
        <v>151.19999999999999</v>
      </c>
      <c r="J4" s="23">
        <f>'Distributor Secondary'!G4*'DSR con %'!J4</f>
        <v>189</v>
      </c>
      <c r="K4" s="23">
        <f>'Distributor Secondary'!H4*'DSR con %'!K4</f>
        <v>176.4</v>
      </c>
      <c r="L4" s="23">
        <f>'Distributor Secondary'!I4*'DSR con %'!L4</f>
        <v>159.39000000000001</v>
      </c>
      <c r="M4" s="23">
        <f>'Distributor Secondary'!J4*'DSR con %'!M4</f>
        <v>64.89</v>
      </c>
      <c r="N4" s="23">
        <f>'Distributor Secondary'!K4*'DSR con %'!N4</f>
        <v>86.94</v>
      </c>
      <c r="O4" s="23">
        <f>'Distributor Secondary'!L4*'DSR con %'!O4</f>
        <v>135.44999999999999</v>
      </c>
      <c r="P4" s="23">
        <f>'Distributor Secondary'!M4*'DSR con %'!P4</f>
        <v>135.44999999999999</v>
      </c>
      <c r="Q4" s="23">
        <f>'Distributor Secondary'!N4*'DSR con %'!Q4</f>
        <v>102.06</v>
      </c>
      <c r="R4" s="23">
        <f>'Distributor Secondary'!O4*'DSR con %'!R4</f>
        <v>135.44999999999999</v>
      </c>
      <c r="S4" s="23">
        <f>'Distributor Secondary'!P4*'DSR con %'!S4</f>
        <v>110.25</v>
      </c>
      <c r="T4" s="23">
        <f>'Distributor Secondary'!Q4*'DSR con %'!T4</f>
        <v>176.4</v>
      </c>
      <c r="U4" s="23">
        <f>'Distributor Secondary'!R4*'DSR con %'!U4</f>
        <v>49.14</v>
      </c>
      <c r="V4" s="23">
        <f>'Distributor Secondary'!S4*'DSR con %'!V4</f>
        <v>73.709999999999994</v>
      </c>
      <c r="W4" s="23">
        <f>'Distributor Secondary'!T4*'DSR con %'!W4</f>
        <v>107.73</v>
      </c>
      <c r="X4" s="23">
        <f>'Distributor Secondary'!U4*'DSR con %'!X4</f>
        <v>45.36</v>
      </c>
      <c r="Y4" s="23">
        <f>'Distributor Secondary'!V4*'DSR con %'!Y4</f>
        <v>68.040000000000006</v>
      </c>
      <c r="Z4" s="23">
        <f>'Distributor Secondary'!W4*'DSR con %'!Z4</f>
        <v>46.800000000000004</v>
      </c>
      <c r="AA4" s="23">
        <f>'Distributor Secondary'!X4*'DSR con %'!AA4</f>
        <v>59.15</v>
      </c>
      <c r="AB4" s="23">
        <f>'Distributor Secondary'!Y4*'DSR con %'!AB4</f>
        <v>3.25</v>
      </c>
      <c r="AC4" s="23">
        <f>'Distributor Secondary'!Z4*'DSR con %'!AC4</f>
        <v>39.65</v>
      </c>
      <c r="AD4" s="23">
        <f>'Distributor Secondary'!AA4*'DSR con %'!AD4</f>
        <v>2.6</v>
      </c>
      <c r="AE4" s="23">
        <f>'Distributor Secondary'!AB4*'DSR con %'!AE4</f>
        <v>13</v>
      </c>
      <c r="AF4" s="23">
        <f>'Distributor Secondary'!AC4*'DSR con %'!AF4</f>
        <v>2.6</v>
      </c>
      <c r="AG4" s="23">
        <f>'Distributor Secondary'!AD4*'DSR con %'!AG4</f>
        <v>31.85</v>
      </c>
      <c r="AH4" s="23">
        <f>'Distributor Secondary'!AE4*'DSR con %'!AH4</f>
        <v>18.2</v>
      </c>
      <c r="AI4" s="23">
        <f>'Distributor Secondary'!AF4*'DSR con %'!AI4</f>
        <v>16.900000000000002</v>
      </c>
      <c r="AJ4" s="23">
        <f>'Distributor Secondary'!AG4*'DSR con %'!AJ4</f>
        <v>18.2</v>
      </c>
      <c r="AK4" s="23">
        <f>'Distributor Secondary'!AH4*'DSR con %'!AK4</f>
        <v>18.2</v>
      </c>
    </row>
    <row r="5" spans="1:42" s="29" customFormat="1" x14ac:dyDescent="0.2">
      <c r="A5" s="52"/>
      <c r="B5" s="25"/>
      <c r="C5" s="24"/>
      <c r="D5" s="24"/>
      <c r="E5" s="26"/>
      <c r="F5" s="27">
        <f>SUM(F3:F4)</f>
        <v>5924090</v>
      </c>
      <c r="G5" s="28">
        <f>SUM(G3:G4)</f>
        <v>3688</v>
      </c>
      <c r="H5" s="27">
        <f>SUM(H3:H4)</f>
        <v>150</v>
      </c>
      <c r="I5" s="27">
        <f t="shared" ref="I5:AH5" si="0">SUM(I3:I4)</f>
        <v>240</v>
      </c>
      <c r="J5" s="27">
        <f t="shared" si="0"/>
        <v>300</v>
      </c>
      <c r="K5" s="27">
        <f t="shared" si="0"/>
        <v>280</v>
      </c>
      <c r="L5" s="27">
        <f t="shared" si="0"/>
        <v>253</v>
      </c>
      <c r="M5" s="27">
        <f t="shared" si="0"/>
        <v>103</v>
      </c>
      <c r="N5" s="27">
        <f t="shared" si="0"/>
        <v>138</v>
      </c>
      <c r="O5" s="27">
        <f t="shared" si="0"/>
        <v>215</v>
      </c>
      <c r="P5" s="27">
        <f t="shared" si="0"/>
        <v>215</v>
      </c>
      <c r="Q5" s="27">
        <f t="shared" si="0"/>
        <v>162</v>
      </c>
      <c r="R5" s="27">
        <f t="shared" si="0"/>
        <v>215</v>
      </c>
      <c r="S5" s="27">
        <f t="shared" si="0"/>
        <v>175</v>
      </c>
      <c r="T5" s="27">
        <f t="shared" si="0"/>
        <v>280</v>
      </c>
      <c r="U5" s="27">
        <f t="shared" si="0"/>
        <v>78</v>
      </c>
      <c r="V5" s="27">
        <f t="shared" si="0"/>
        <v>117</v>
      </c>
      <c r="W5" s="27">
        <f t="shared" si="0"/>
        <v>171</v>
      </c>
      <c r="X5" s="27">
        <f t="shared" si="0"/>
        <v>72</v>
      </c>
      <c r="Y5" s="27">
        <f t="shared" si="0"/>
        <v>108</v>
      </c>
      <c r="Z5" s="27">
        <f t="shared" si="0"/>
        <v>72</v>
      </c>
      <c r="AA5" s="27">
        <f t="shared" si="0"/>
        <v>91</v>
      </c>
      <c r="AB5" s="27">
        <f t="shared" si="0"/>
        <v>5</v>
      </c>
      <c r="AC5" s="27">
        <f t="shared" si="0"/>
        <v>61</v>
      </c>
      <c r="AD5" s="27">
        <f t="shared" si="0"/>
        <v>4</v>
      </c>
      <c r="AE5" s="27">
        <f t="shared" si="0"/>
        <v>20</v>
      </c>
      <c r="AF5" s="27">
        <f t="shared" si="0"/>
        <v>4</v>
      </c>
      <c r="AG5" s="27">
        <f t="shared" si="0"/>
        <v>49</v>
      </c>
      <c r="AH5" s="27">
        <f t="shared" si="0"/>
        <v>28</v>
      </c>
      <c r="AI5" s="27">
        <f t="shared" ref="AI5:AK5" si="1">SUM(AI3:AI4)</f>
        <v>26</v>
      </c>
      <c r="AJ5" s="27">
        <f t="shared" si="1"/>
        <v>28</v>
      </c>
      <c r="AK5" s="27">
        <f t="shared" si="1"/>
        <v>28</v>
      </c>
      <c r="AL5" s="16"/>
      <c r="AM5" s="16"/>
      <c r="AN5" s="16"/>
      <c r="AO5" s="16"/>
      <c r="AP5" s="16"/>
    </row>
    <row r="6" spans="1:42" ht="12.75" x14ac:dyDescent="0.2">
      <c r="A6" s="49" t="s">
        <v>13</v>
      </c>
      <c r="B6" s="19" t="s">
        <v>12</v>
      </c>
      <c r="C6" s="13" t="s">
        <v>112</v>
      </c>
      <c r="D6" s="18" t="s">
        <v>61</v>
      </c>
      <c r="E6" s="20" t="s">
        <v>62</v>
      </c>
      <c r="F6" s="21">
        <f>SUMPRODUCT(H6:AK6,$H$1:$AK$1)</f>
        <v>1769609.5000000002</v>
      </c>
      <c r="G6" s="22">
        <f>SUM(H6:AK6)</f>
        <v>1029.4800000000002</v>
      </c>
      <c r="H6" s="23">
        <f>'Distributor Secondary'!E5*'DSR con %'!H6</f>
        <v>42.900000000000006</v>
      </c>
      <c r="I6" s="23">
        <f>'Distributor Secondary'!F5*'DSR con %'!I6</f>
        <v>68.600000000000009</v>
      </c>
      <c r="J6" s="23">
        <f>'Distributor Secondary'!G5*'DSR con %'!J6</f>
        <v>85.800000000000011</v>
      </c>
      <c r="K6" s="23">
        <f>'Distributor Secondary'!H5*'DSR con %'!K6</f>
        <v>80.100000000000009</v>
      </c>
      <c r="L6" s="23">
        <f>'Distributor Secondary'!I5*'DSR con %'!L6</f>
        <v>72.2</v>
      </c>
      <c r="M6" s="23">
        <f>'Distributor Secondary'!J5*'DSR con %'!M6</f>
        <v>26.55</v>
      </c>
      <c r="N6" s="23">
        <f>'Distributor Secondary'!K5*'DSR con %'!N6</f>
        <v>35.64</v>
      </c>
      <c r="O6" s="23">
        <f>'Distributor Secondary'!L5*'DSR con %'!O6</f>
        <v>55.35</v>
      </c>
      <c r="P6" s="23">
        <f>'Distributor Secondary'!M5*'DSR con %'!P6</f>
        <v>55.35</v>
      </c>
      <c r="Q6" s="23">
        <f>'Distributor Secondary'!N5*'DSR con %'!Q6</f>
        <v>41.58</v>
      </c>
      <c r="R6" s="23">
        <f>'Distributor Secondary'!O5*'DSR con %'!R6</f>
        <v>55.35</v>
      </c>
      <c r="S6" s="23">
        <f>'Distributor Secondary'!P5*'DSR con %'!S6</f>
        <v>45</v>
      </c>
      <c r="T6" s="23">
        <f>'Distributor Secondary'!Q5*'DSR con %'!T6</f>
        <v>72</v>
      </c>
      <c r="U6" s="23">
        <f>'Distributor Secondary'!R5*'DSR con %'!U6</f>
        <v>19.98</v>
      </c>
      <c r="V6" s="23">
        <f>'Distributor Secondary'!S5*'DSR con %'!V6</f>
        <v>30.06</v>
      </c>
      <c r="W6" s="23">
        <f>'Distributor Secondary'!T5*'DSR con %'!W6</f>
        <v>43.83</v>
      </c>
      <c r="X6" s="23">
        <f>'Distributor Secondary'!U5*'DSR con %'!X6</f>
        <v>26.009999999999998</v>
      </c>
      <c r="Y6" s="23">
        <f>'Distributor Secondary'!V5*'DSR con %'!Y6</f>
        <v>39.059999999999995</v>
      </c>
      <c r="Z6" s="23">
        <f>'Distributor Secondary'!W5*'DSR con %'!Z6</f>
        <v>26.009999999999998</v>
      </c>
      <c r="AA6" s="23">
        <f>'Distributor Secondary'!X5*'DSR con %'!AA6</f>
        <v>21.84</v>
      </c>
      <c r="AB6" s="23">
        <f>'Distributor Secondary'!Y5*'DSR con %'!AB6</f>
        <v>1.08</v>
      </c>
      <c r="AC6" s="23">
        <f>'Distributor Secondary'!Z5*'DSR con %'!AC6</f>
        <v>18.239999999999998</v>
      </c>
      <c r="AD6" s="23">
        <f>'Distributor Secondary'!AA5*'DSR con %'!AD6</f>
        <v>1.4000000000000001</v>
      </c>
      <c r="AE6" s="23">
        <f>'Distributor Secondary'!AB5*'DSR con %'!AE6</f>
        <v>8.08</v>
      </c>
      <c r="AF6" s="23">
        <f>'Distributor Secondary'!AC5*'DSR con %'!AF6</f>
        <v>1.4000000000000001</v>
      </c>
      <c r="AG6" s="23">
        <f>'Distributor Secondary'!AD5*'DSR con %'!AG6</f>
        <v>17.010000000000002</v>
      </c>
      <c r="AH6" s="23">
        <f>'Distributor Secondary'!AE5*'DSR con %'!AH6</f>
        <v>9.9400000000000013</v>
      </c>
      <c r="AI6" s="23">
        <f>'Distributor Secondary'!AF5*'DSR con %'!AI6</f>
        <v>9.24</v>
      </c>
      <c r="AJ6" s="23">
        <f>'Distributor Secondary'!AG5*'DSR con %'!AJ6</f>
        <v>9.9400000000000013</v>
      </c>
      <c r="AK6" s="23">
        <f>'Distributor Secondary'!AH5*'DSR con %'!AK6</f>
        <v>9.9400000000000013</v>
      </c>
    </row>
    <row r="7" spans="1:42" ht="12.75" x14ac:dyDescent="0.2">
      <c r="A7" s="49" t="s">
        <v>13</v>
      </c>
      <c r="B7" s="19" t="s">
        <v>12</v>
      </c>
      <c r="C7" s="13" t="s">
        <v>112</v>
      </c>
      <c r="D7" s="18" t="s">
        <v>63</v>
      </c>
      <c r="E7" s="20" t="s">
        <v>125</v>
      </c>
      <c r="F7" s="21">
        <f t="shared" ref="F7:F70" si="2">SUMPRODUCT(H7:AK7,$H$1:$AK$1)</f>
        <v>1750210.35</v>
      </c>
      <c r="G7" s="22">
        <f t="shared" ref="G7:G70" si="3">SUM(H7:AK7)</f>
        <v>1000.1900000000002</v>
      </c>
      <c r="H7" s="23">
        <f>'Distributor Secondary'!E5*'DSR con %'!H7</f>
        <v>38.61</v>
      </c>
      <c r="I7" s="23">
        <f>'Distributor Secondary'!F5*'DSR con %'!I7</f>
        <v>61.739999999999995</v>
      </c>
      <c r="J7" s="23">
        <f>'Distributor Secondary'!G5*'DSR con %'!J7</f>
        <v>77.22</v>
      </c>
      <c r="K7" s="23">
        <f>'Distributor Secondary'!H5*'DSR con %'!K7</f>
        <v>72.09</v>
      </c>
      <c r="L7" s="23">
        <f>'Distributor Secondary'!I5*'DSR con %'!L7</f>
        <v>64.98</v>
      </c>
      <c r="M7" s="23">
        <f>'Distributor Secondary'!J5*'DSR con %'!M7</f>
        <v>26.55</v>
      </c>
      <c r="N7" s="23">
        <f>'Distributor Secondary'!K5*'DSR con %'!N7</f>
        <v>35.64</v>
      </c>
      <c r="O7" s="23">
        <f>'Distributor Secondary'!L5*'DSR con %'!O7</f>
        <v>55.35</v>
      </c>
      <c r="P7" s="23">
        <f>'Distributor Secondary'!M5*'DSR con %'!P7</f>
        <v>55.35</v>
      </c>
      <c r="Q7" s="23">
        <f>'Distributor Secondary'!N5*'DSR con %'!Q7</f>
        <v>41.58</v>
      </c>
      <c r="R7" s="23">
        <f>'Distributor Secondary'!O5*'DSR con %'!R7</f>
        <v>55.35</v>
      </c>
      <c r="S7" s="23">
        <f>'Distributor Secondary'!P5*'DSR con %'!S7</f>
        <v>45</v>
      </c>
      <c r="T7" s="23">
        <f>'Distributor Secondary'!Q5*'DSR con %'!T7</f>
        <v>72</v>
      </c>
      <c r="U7" s="23">
        <f>'Distributor Secondary'!R5*'DSR con %'!U7</f>
        <v>19.98</v>
      </c>
      <c r="V7" s="23">
        <f>'Distributor Secondary'!S5*'DSR con %'!V7</f>
        <v>30.06</v>
      </c>
      <c r="W7" s="23">
        <f>'Distributor Secondary'!T5*'DSR con %'!W7</f>
        <v>43.83</v>
      </c>
      <c r="X7" s="23">
        <f>'Distributor Secondary'!U5*'DSR con %'!X7</f>
        <v>26.009999999999998</v>
      </c>
      <c r="Y7" s="23">
        <f>'Distributor Secondary'!V5*'DSR con %'!Y7</f>
        <v>39.059999999999995</v>
      </c>
      <c r="Z7" s="23">
        <f>'Distributor Secondary'!W5*'DSR con %'!Z7</f>
        <v>26.009999999999998</v>
      </c>
      <c r="AA7" s="23">
        <f>'Distributor Secondary'!X5*'DSR con %'!AA7</f>
        <v>25.480000000000004</v>
      </c>
      <c r="AB7" s="23">
        <f>'Distributor Secondary'!Y5*'DSR con %'!AB7</f>
        <v>1.08</v>
      </c>
      <c r="AC7" s="23">
        <f>'Distributor Secondary'!Z5*'DSR con %'!AC7</f>
        <v>21.28</v>
      </c>
      <c r="AD7" s="23">
        <f>'Distributor Secondary'!AA5*'DSR con %'!AD7</f>
        <v>1.4000000000000001</v>
      </c>
      <c r="AE7" s="23">
        <f>'Distributor Secondary'!AB5*'DSR con %'!AE7</f>
        <v>7.07</v>
      </c>
      <c r="AF7" s="23">
        <f>'Distributor Secondary'!AC5*'DSR con %'!AF7</f>
        <v>1.4000000000000001</v>
      </c>
      <c r="AG7" s="23">
        <f>'Distributor Secondary'!AD5*'DSR con %'!AG7</f>
        <v>17.010000000000002</v>
      </c>
      <c r="AH7" s="23">
        <f>'Distributor Secondary'!AE5*'DSR con %'!AH7</f>
        <v>9.9400000000000013</v>
      </c>
      <c r="AI7" s="23">
        <f>'Distributor Secondary'!AF5*'DSR con %'!AI7</f>
        <v>9.24</v>
      </c>
      <c r="AJ7" s="23">
        <f>'Distributor Secondary'!AG5*'DSR con %'!AJ7</f>
        <v>9.9400000000000013</v>
      </c>
      <c r="AK7" s="23">
        <f>'Distributor Secondary'!AH5*'DSR con %'!AK7</f>
        <v>9.9400000000000013</v>
      </c>
    </row>
    <row r="8" spans="1:42" ht="12.75" x14ac:dyDescent="0.2">
      <c r="A8" s="49" t="s">
        <v>13</v>
      </c>
      <c r="B8" s="19" t="s">
        <v>12</v>
      </c>
      <c r="C8" s="13" t="s">
        <v>112</v>
      </c>
      <c r="D8" s="18" t="s">
        <v>64</v>
      </c>
      <c r="E8" s="20" t="s">
        <v>65</v>
      </c>
      <c r="F8" s="21">
        <f t="shared" si="2"/>
        <v>1745696.7500000002</v>
      </c>
      <c r="G8" s="22">
        <f t="shared" si="3"/>
        <v>996.55000000000018</v>
      </c>
      <c r="H8" s="23">
        <f>'Distributor Secondary'!E5*'DSR con %'!H8</f>
        <v>38.61</v>
      </c>
      <c r="I8" s="23">
        <f>'Distributor Secondary'!F5*'DSR con %'!I8</f>
        <v>61.739999999999995</v>
      </c>
      <c r="J8" s="23">
        <f>'Distributor Secondary'!G5*'DSR con %'!J8</f>
        <v>77.22</v>
      </c>
      <c r="K8" s="23">
        <f>'Distributor Secondary'!H5*'DSR con %'!K8</f>
        <v>72.09</v>
      </c>
      <c r="L8" s="23">
        <f>'Distributor Secondary'!I5*'DSR con %'!L8</f>
        <v>64.98</v>
      </c>
      <c r="M8" s="23">
        <f>'Distributor Secondary'!J5*'DSR con %'!M8</f>
        <v>26.55</v>
      </c>
      <c r="N8" s="23">
        <f>'Distributor Secondary'!K5*'DSR con %'!N8</f>
        <v>35.64</v>
      </c>
      <c r="O8" s="23">
        <f>'Distributor Secondary'!L5*'DSR con %'!O8</f>
        <v>55.35</v>
      </c>
      <c r="P8" s="23">
        <f>'Distributor Secondary'!M5*'DSR con %'!P8</f>
        <v>55.35</v>
      </c>
      <c r="Q8" s="23">
        <f>'Distributor Secondary'!N5*'DSR con %'!Q8</f>
        <v>41.58</v>
      </c>
      <c r="R8" s="23">
        <f>'Distributor Secondary'!O5*'DSR con %'!R8</f>
        <v>55.35</v>
      </c>
      <c r="S8" s="23">
        <f>'Distributor Secondary'!P5*'DSR con %'!S8</f>
        <v>45</v>
      </c>
      <c r="T8" s="23">
        <f>'Distributor Secondary'!Q5*'DSR con %'!T8</f>
        <v>72</v>
      </c>
      <c r="U8" s="23">
        <f>'Distributor Secondary'!R5*'DSR con %'!U8</f>
        <v>19.98</v>
      </c>
      <c r="V8" s="23">
        <f>'Distributor Secondary'!S5*'DSR con %'!V8</f>
        <v>30.06</v>
      </c>
      <c r="W8" s="23">
        <f>'Distributor Secondary'!T5*'DSR con %'!W8</f>
        <v>43.83</v>
      </c>
      <c r="X8" s="23">
        <f>'Distributor Secondary'!U5*'DSR con %'!X8</f>
        <v>26.009999999999998</v>
      </c>
      <c r="Y8" s="23">
        <f>'Distributor Secondary'!V5*'DSR con %'!Y8</f>
        <v>39.059999999999995</v>
      </c>
      <c r="Z8" s="23">
        <f>'Distributor Secondary'!W5*'DSR con %'!Z8</f>
        <v>26.009999999999998</v>
      </c>
      <c r="AA8" s="23">
        <f>'Distributor Secondary'!X5*'DSR con %'!AA8</f>
        <v>21.84</v>
      </c>
      <c r="AB8" s="23">
        <f>'Distributor Secondary'!Y5*'DSR con %'!AB8</f>
        <v>1.08</v>
      </c>
      <c r="AC8" s="23">
        <f>'Distributor Secondary'!Z5*'DSR con %'!AC8</f>
        <v>21.28</v>
      </c>
      <c r="AD8" s="23">
        <f>'Distributor Secondary'!AA5*'DSR con %'!AD8</f>
        <v>1.4000000000000001</v>
      </c>
      <c r="AE8" s="23">
        <f>'Distributor Secondary'!AB5*'DSR con %'!AE8</f>
        <v>7.07</v>
      </c>
      <c r="AF8" s="23">
        <f>'Distributor Secondary'!AC5*'DSR con %'!AF8</f>
        <v>1.4000000000000001</v>
      </c>
      <c r="AG8" s="23">
        <f>'Distributor Secondary'!AD5*'DSR con %'!AG8</f>
        <v>17.010000000000002</v>
      </c>
      <c r="AH8" s="23">
        <f>'Distributor Secondary'!AE5*'DSR con %'!AH8</f>
        <v>9.9400000000000013</v>
      </c>
      <c r="AI8" s="23">
        <f>'Distributor Secondary'!AF5*'DSR con %'!AI8</f>
        <v>9.24</v>
      </c>
      <c r="AJ8" s="23">
        <f>'Distributor Secondary'!AG5*'DSR con %'!AJ8</f>
        <v>9.9400000000000013</v>
      </c>
      <c r="AK8" s="23">
        <f>'Distributor Secondary'!AH5*'DSR con %'!AK8</f>
        <v>9.9400000000000013</v>
      </c>
    </row>
    <row r="9" spans="1:42" ht="12.75" x14ac:dyDescent="0.2">
      <c r="A9" s="49" t="s">
        <v>13</v>
      </c>
      <c r="B9" s="19" t="s">
        <v>12</v>
      </c>
      <c r="C9" s="13" t="s">
        <v>112</v>
      </c>
      <c r="D9" s="18" t="s">
        <v>66</v>
      </c>
      <c r="E9" s="20" t="s">
        <v>67</v>
      </c>
      <c r="F9" s="21">
        <f t="shared" si="2"/>
        <v>1745696.7500000002</v>
      </c>
      <c r="G9" s="22">
        <f t="shared" si="3"/>
        <v>996.55000000000018</v>
      </c>
      <c r="H9" s="23">
        <f>'Distributor Secondary'!E5*'DSR con %'!H9</f>
        <v>38.61</v>
      </c>
      <c r="I9" s="23">
        <f>'Distributor Secondary'!F5*'DSR con %'!I9</f>
        <v>61.739999999999995</v>
      </c>
      <c r="J9" s="23">
        <f>'Distributor Secondary'!G5*'DSR con %'!J9</f>
        <v>77.22</v>
      </c>
      <c r="K9" s="23">
        <f>'Distributor Secondary'!H5*'DSR con %'!K9</f>
        <v>72.09</v>
      </c>
      <c r="L9" s="23">
        <f>'Distributor Secondary'!I5*'DSR con %'!L9</f>
        <v>64.98</v>
      </c>
      <c r="M9" s="23">
        <f>'Distributor Secondary'!J5*'DSR con %'!M9</f>
        <v>26.55</v>
      </c>
      <c r="N9" s="23">
        <f>'Distributor Secondary'!K5*'DSR con %'!N9</f>
        <v>35.64</v>
      </c>
      <c r="O9" s="23">
        <f>'Distributor Secondary'!L5*'DSR con %'!O9</f>
        <v>55.35</v>
      </c>
      <c r="P9" s="23">
        <f>'Distributor Secondary'!M5*'DSR con %'!P9</f>
        <v>55.35</v>
      </c>
      <c r="Q9" s="23">
        <f>'Distributor Secondary'!N5*'DSR con %'!Q9</f>
        <v>41.58</v>
      </c>
      <c r="R9" s="23">
        <f>'Distributor Secondary'!O5*'DSR con %'!R9</f>
        <v>55.35</v>
      </c>
      <c r="S9" s="23">
        <f>'Distributor Secondary'!P5*'DSR con %'!S9</f>
        <v>45</v>
      </c>
      <c r="T9" s="23">
        <f>'Distributor Secondary'!Q5*'DSR con %'!T9</f>
        <v>72</v>
      </c>
      <c r="U9" s="23">
        <f>'Distributor Secondary'!R5*'DSR con %'!U9</f>
        <v>19.98</v>
      </c>
      <c r="V9" s="23">
        <f>'Distributor Secondary'!S5*'DSR con %'!V9</f>
        <v>30.06</v>
      </c>
      <c r="W9" s="23">
        <f>'Distributor Secondary'!T5*'DSR con %'!W9</f>
        <v>43.83</v>
      </c>
      <c r="X9" s="23">
        <f>'Distributor Secondary'!U5*'DSR con %'!X9</f>
        <v>26.009999999999998</v>
      </c>
      <c r="Y9" s="23">
        <f>'Distributor Secondary'!V5*'DSR con %'!Y9</f>
        <v>39.059999999999995</v>
      </c>
      <c r="Z9" s="23">
        <f>'Distributor Secondary'!W5*'DSR con %'!Z9</f>
        <v>26.009999999999998</v>
      </c>
      <c r="AA9" s="23">
        <f>'Distributor Secondary'!X5*'DSR con %'!AA9</f>
        <v>21.84</v>
      </c>
      <c r="AB9" s="23">
        <f>'Distributor Secondary'!Y5*'DSR con %'!AB9</f>
        <v>1.08</v>
      </c>
      <c r="AC9" s="23">
        <f>'Distributor Secondary'!Z5*'DSR con %'!AC9</f>
        <v>21.28</v>
      </c>
      <c r="AD9" s="23">
        <f>'Distributor Secondary'!AA5*'DSR con %'!AD9</f>
        <v>1.4000000000000001</v>
      </c>
      <c r="AE9" s="23">
        <f>'Distributor Secondary'!AB5*'DSR con %'!AE9</f>
        <v>7.07</v>
      </c>
      <c r="AF9" s="23">
        <f>'Distributor Secondary'!AC5*'DSR con %'!AF9</f>
        <v>1.4000000000000001</v>
      </c>
      <c r="AG9" s="23">
        <f>'Distributor Secondary'!AD5*'DSR con %'!AG9</f>
        <v>17.010000000000002</v>
      </c>
      <c r="AH9" s="23">
        <f>'Distributor Secondary'!AE5*'DSR con %'!AH9</f>
        <v>9.9400000000000013</v>
      </c>
      <c r="AI9" s="23">
        <f>'Distributor Secondary'!AF5*'DSR con %'!AI9</f>
        <v>9.24</v>
      </c>
      <c r="AJ9" s="23">
        <f>'Distributor Secondary'!AG5*'DSR con %'!AJ9</f>
        <v>9.9400000000000013</v>
      </c>
      <c r="AK9" s="23">
        <f>'Distributor Secondary'!AH5*'DSR con %'!AK9</f>
        <v>9.9400000000000013</v>
      </c>
    </row>
    <row r="10" spans="1:42" ht="12.75" x14ac:dyDescent="0.2">
      <c r="A10" s="49" t="s">
        <v>13</v>
      </c>
      <c r="B10" s="19" t="s">
        <v>12</v>
      </c>
      <c r="C10" s="13" t="s">
        <v>112</v>
      </c>
      <c r="D10" s="18" t="s">
        <v>68</v>
      </c>
      <c r="E10" s="20" t="s">
        <v>69</v>
      </c>
      <c r="F10" s="21">
        <f t="shared" si="2"/>
        <v>2374208.0499999998</v>
      </c>
      <c r="G10" s="22">
        <f t="shared" si="3"/>
        <v>937.45</v>
      </c>
      <c r="H10" s="23">
        <f>'Distributor Secondary'!E5*'DSR con %'!H10</f>
        <v>30.03</v>
      </c>
      <c r="I10" s="23">
        <f>'Distributor Secondary'!F5*'DSR con %'!I10</f>
        <v>48.02</v>
      </c>
      <c r="J10" s="23">
        <f>'Distributor Secondary'!G5*'DSR con %'!J10</f>
        <v>60.06</v>
      </c>
      <c r="K10" s="23">
        <f>'Distributor Secondary'!H5*'DSR con %'!K10</f>
        <v>56.070000000000007</v>
      </c>
      <c r="L10" s="23">
        <f>'Distributor Secondary'!I5*'DSR con %'!L10</f>
        <v>50.540000000000006</v>
      </c>
      <c r="M10" s="23">
        <f>'Distributor Secondary'!J5*'DSR con %'!M10</f>
        <v>20.650000000000002</v>
      </c>
      <c r="N10" s="23">
        <f>'Distributor Secondary'!K5*'DSR con %'!N10</f>
        <v>27.720000000000002</v>
      </c>
      <c r="O10" s="23">
        <f>'Distributor Secondary'!L5*'DSR con %'!O10</f>
        <v>43.050000000000004</v>
      </c>
      <c r="P10" s="23">
        <f>'Distributor Secondary'!M5*'DSR con %'!P10</f>
        <v>43.050000000000004</v>
      </c>
      <c r="Q10" s="23">
        <f>'Distributor Secondary'!N5*'DSR con %'!Q10</f>
        <v>32.340000000000003</v>
      </c>
      <c r="R10" s="23">
        <f>'Distributor Secondary'!O5*'DSR con %'!R10</f>
        <v>43.050000000000004</v>
      </c>
      <c r="S10" s="23">
        <f>'Distributor Secondary'!P5*'DSR con %'!S10</f>
        <v>35</v>
      </c>
      <c r="T10" s="23">
        <f>'Distributor Secondary'!Q5*'DSR con %'!T10</f>
        <v>56.000000000000007</v>
      </c>
      <c r="U10" s="23">
        <f>'Distributor Secondary'!R5*'DSR con %'!U10</f>
        <v>15.540000000000001</v>
      </c>
      <c r="V10" s="23">
        <f>'Distributor Secondary'!S5*'DSR con %'!V10</f>
        <v>23.380000000000003</v>
      </c>
      <c r="W10" s="23">
        <f>'Distributor Secondary'!T5*'DSR con %'!W10</f>
        <v>34.090000000000003</v>
      </c>
      <c r="X10" s="23">
        <f>'Distributor Secondary'!U5*'DSR con %'!X10</f>
        <v>20.23</v>
      </c>
      <c r="Y10" s="23">
        <f>'Distributor Secondary'!V5*'DSR con %'!Y10</f>
        <v>30.380000000000003</v>
      </c>
      <c r="Z10" s="23">
        <f>'Distributor Secondary'!W5*'DSR con %'!Z10</f>
        <v>20.23</v>
      </c>
      <c r="AA10" s="23">
        <f>'Distributor Secondary'!X5*'DSR con %'!AA10</f>
        <v>58.24</v>
      </c>
      <c r="AB10" s="23">
        <f>'Distributor Secondary'!Y5*'DSR con %'!AB10</f>
        <v>2.88</v>
      </c>
      <c r="AC10" s="23">
        <f>'Distributor Secondary'!Z5*'DSR con %'!AC10</f>
        <v>45.6</v>
      </c>
      <c r="AD10" s="23">
        <f>'Distributor Secondary'!AA5*'DSR con %'!AD10</f>
        <v>3</v>
      </c>
      <c r="AE10" s="23">
        <f>'Distributor Secondary'!AB5*'DSR con %'!AE10</f>
        <v>15.149999999999999</v>
      </c>
      <c r="AF10" s="23">
        <f>'Distributor Secondary'!AC5*'DSR con %'!AF10</f>
        <v>3</v>
      </c>
      <c r="AG10" s="23">
        <f>'Distributor Secondary'!AD5*'DSR con %'!AG10</f>
        <v>36.449999999999996</v>
      </c>
      <c r="AH10" s="23">
        <f>'Distributor Secondary'!AE5*'DSR con %'!AH10</f>
        <v>21.3</v>
      </c>
      <c r="AI10" s="23">
        <f>'Distributor Secondary'!AF5*'DSR con %'!AI10</f>
        <v>19.8</v>
      </c>
      <c r="AJ10" s="23">
        <f>'Distributor Secondary'!AG5*'DSR con %'!AJ10</f>
        <v>21.3</v>
      </c>
      <c r="AK10" s="23">
        <f>'Distributor Secondary'!AH5*'DSR con %'!AK10</f>
        <v>21.3</v>
      </c>
    </row>
    <row r="11" spans="1:42" ht="12.75" x14ac:dyDescent="0.2">
      <c r="A11" s="49" t="s">
        <v>13</v>
      </c>
      <c r="B11" s="19" t="s">
        <v>12</v>
      </c>
      <c r="C11" s="13" t="s">
        <v>112</v>
      </c>
      <c r="D11" s="18" t="s">
        <v>70</v>
      </c>
      <c r="E11" s="20" t="s">
        <v>71</v>
      </c>
      <c r="F11" s="21">
        <f t="shared" si="2"/>
        <v>2491665.6500000004</v>
      </c>
      <c r="G11" s="22">
        <f t="shared" si="3"/>
        <v>1274.0999999999999</v>
      </c>
      <c r="H11" s="23">
        <f>'Distributor Secondary'!E5*'DSR con %'!H11</f>
        <v>47.19</v>
      </c>
      <c r="I11" s="23">
        <f>'Distributor Secondary'!F5*'DSR con %'!I11</f>
        <v>75.459999999999994</v>
      </c>
      <c r="J11" s="23">
        <f>'Distributor Secondary'!G5*'DSR con %'!J11</f>
        <v>94.38</v>
      </c>
      <c r="K11" s="23">
        <f>'Distributor Secondary'!H5*'DSR con %'!K11</f>
        <v>88.11</v>
      </c>
      <c r="L11" s="23">
        <f>'Distributor Secondary'!I5*'DSR con %'!L11</f>
        <v>79.42</v>
      </c>
      <c r="M11" s="23">
        <f>'Distributor Secondary'!J5*'DSR con %'!M11</f>
        <v>32.450000000000003</v>
      </c>
      <c r="N11" s="23">
        <f>'Distributor Secondary'!K5*'DSR con %'!N11</f>
        <v>43.56</v>
      </c>
      <c r="O11" s="23">
        <f>'Distributor Secondary'!L5*'DSR con %'!O11</f>
        <v>67.650000000000006</v>
      </c>
      <c r="P11" s="23">
        <f>'Distributor Secondary'!M5*'DSR con %'!P11</f>
        <v>67.650000000000006</v>
      </c>
      <c r="Q11" s="23">
        <f>'Distributor Secondary'!N5*'DSR con %'!Q11</f>
        <v>50.82</v>
      </c>
      <c r="R11" s="23">
        <f>'Distributor Secondary'!O5*'DSR con %'!R11</f>
        <v>67.650000000000006</v>
      </c>
      <c r="S11" s="23">
        <f>'Distributor Secondary'!P5*'DSR con %'!S11</f>
        <v>55</v>
      </c>
      <c r="T11" s="23">
        <f>'Distributor Secondary'!Q5*'DSR con %'!T11</f>
        <v>88</v>
      </c>
      <c r="U11" s="23">
        <f>'Distributor Secondary'!R5*'DSR con %'!U11</f>
        <v>24.42</v>
      </c>
      <c r="V11" s="23">
        <f>'Distributor Secondary'!S5*'DSR con %'!V11</f>
        <v>36.74</v>
      </c>
      <c r="W11" s="23">
        <f>'Distributor Secondary'!T5*'DSR con %'!W11</f>
        <v>53.57</v>
      </c>
      <c r="X11" s="23">
        <f>'Distributor Secondary'!U5*'DSR con %'!X11</f>
        <v>31.79</v>
      </c>
      <c r="Y11" s="23">
        <f>'Distributor Secondary'!V5*'DSR con %'!Y11</f>
        <v>47.74</v>
      </c>
      <c r="Z11" s="23">
        <f>'Distributor Secondary'!W5*'DSR con %'!Z11</f>
        <v>31.79</v>
      </c>
      <c r="AA11" s="23">
        <f>'Distributor Secondary'!X5*'DSR con %'!AA11</f>
        <v>40.04</v>
      </c>
      <c r="AB11" s="23">
        <f>'Distributor Secondary'!Y5*'DSR con %'!AB11</f>
        <v>2.16</v>
      </c>
      <c r="AC11" s="23">
        <f>'Distributor Secondary'!Z5*'DSR con %'!AC11</f>
        <v>36.479999999999997</v>
      </c>
      <c r="AD11" s="23">
        <f>'Distributor Secondary'!AA5*'DSR con %'!AD11</f>
        <v>2.4</v>
      </c>
      <c r="AE11" s="23">
        <f>'Distributor Secondary'!AB5*'DSR con %'!AE11</f>
        <v>11.11</v>
      </c>
      <c r="AF11" s="23">
        <f>'Distributor Secondary'!AC5*'DSR con %'!AF11</f>
        <v>2.4</v>
      </c>
      <c r="AG11" s="23">
        <f>'Distributor Secondary'!AD5*'DSR con %'!AG11</f>
        <v>29.16</v>
      </c>
      <c r="AH11" s="23">
        <f>'Distributor Secondary'!AE5*'DSR con %'!AH11</f>
        <v>17.04</v>
      </c>
      <c r="AI11" s="23">
        <f>'Distributor Secondary'!AF5*'DSR con %'!AI11</f>
        <v>15.84</v>
      </c>
      <c r="AJ11" s="23">
        <f>'Distributor Secondary'!AG5*'DSR con %'!AJ11</f>
        <v>17.04</v>
      </c>
      <c r="AK11" s="23">
        <f>'Distributor Secondary'!AH5*'DSR con %'!AK11</f>
        <v>17.04</v>
      </c>
    </row>
    <row r="12" spans="1:42" ht="12.75" x14ac:dyDescent="0.2">
      <c r="A12" s="49" t="s">
        <v>13</v>
      </c>
      <c r="B12" s="19" t="s">
        <v>12</v>
      </c>
      <c r="C12" s="13" t="s">
        <v>112</v>
      </c>
      <c r="D12" s="18" t="s">
        <v>72</v>
      </c>
      <c r="E12" s="20" t="s">
        <v>126</v>
      </c>
      <c r="F12" s="21">
        <f t="shared" si="2"/>
        <v>1966855.15</v>
      </c>
      <c r="G12" s="22">
        <f t="shared" si="3"/>
        <v>1036.7499999999998</v>
      </c>
      <c r="H12" s="23">
        <f>'Distributor Secondary'!E5*'DSR con %'!H12</f>
        <v>38.61</v>
      </c>
      <c r="I12" s="23">
        <f>'Distributor Secondary'!F5*'DSR con %'!I12</f>
        <v>61.739999999999995</v>
      </c>
      <c r="J12" s="23">
        <f>'Distributor Secondary'!G5*'DSR con %'!J12</f>
        <v>77.22</v>
      </c>
      <c r="K12" s="23">
        <f>'Distributor Secondary'!H5*'DSR con %'!K12</f>
        <v>72.09</v>
      </c>
      <c r="L12" s="23">
        <f>'Distributor Secondary'!I5*'DSR con %'!L12</f>
        <v>64.98</v>
      </c>
      <c r="M12" s="23">
        <f>'Distributor Secondary'!J5*'DSR con %'!M12</f>
        <v>26.55</v>
      </c>
      <c r="N12" s="23">
        <f>'Distributor Secondary'!K5*'DSR con %'!N12</f>
        <v>35.64</v>
      </c>
      <c r="O12" s="23">
        <f>'Distributor Secondary'!L5*'DSR con %'!O12</f>
        <v>55.35</v>
      </c>
      <c r="P12" s="23">
        <f>'Distributor Secondary'!M5*'DSR con %'!P12</f>
        <v>55.35</v>
      </c>
      <c r="Q12" s="23">
        <f>'Distributor Secondary'!N5*'DSR con %'!Q12</f>
        <v>41.58</v>
      </c>
      <c r="R12" s="23">
        <f>'Distributor Secondary'!O5*'DSR con %'!R12</f>
        <v>55.35</v>
      </c>
      <c r="S12" s="23">
        <f>'Distributor Secondary'!P5*'DSR con %'!S12</f>
        <v>45</v>
      </c>
      <c r="T12" s="23">
        <f>'Distributor Secondary'!Q5*'DSR con %'!T12</f>
        <v>72</v>
      </c>
      <c r="U12" s="23">
        <f>'Distributor Secondary'!R5*'DSR con %'!U12</f>
        <v>19.98</v>
      </c>
      <c r="V12" s="23">
        <f>'Distributor Secondary'!S5*'DSR con %'!V12</f>
        <v>30.06</v>
      </c>
      <c r="W12" s="23">
        <f>'Distributor Secondary'!T5*'DSR con %'!W12</f>
        <v>43.83</v>
      </c>
      <c r="X12" s="23">
        <f>'Distributor Secondary'!U5*'DSR con %'!X12</f>
        <v>26.009999999999998</v>
      </c>
      <c r="Y12" s="23">
        <f>'Distributor Secondary'!V5*'DSR con %'!Y12</f>
        <v>39.059999999999995</v>
      </c>
      <c r="Z12" s="23">
        <f>'Distributor Secondary'!W5*'DSR con %'!Z12</f>
        <v>26.009999999999998</v>
      </c>
      <c r="AA12" s="23">
        <f>'Distributor Secondary'!X5*'DSR con %'!AA12</f>
        <v>36.4</v>
      </c>
      <c r="AB12" s="23">
        <f>'Distributor Secondary'!Y5*'DSR con %'!AB12</f>
        <v>1.8</v>
      </c>
      <c r="AC12" s="23">
        <f>'Distributor Secondary'!Z5*'DSR con %'!AC12</f>
        <v>27.36</v>
      </c>
      <c r="AD12" s="23">
        <f>'Distributor Secondary'!AA5*'DSR con %'!AD12</f>
        <v>1.7999999999999998</v>
      </c>
      <c r="AE12" s="23">
        <f>'Distributor Secondary'!AB5*'DSR con %'!AE12</f>
        <v>9.09</v>
      </c>
      <c r="AF12" s="23">
        <f>'Distributor Secondary'!AC5*'DSR con %'!AF12</f>
        <v>1.7999999999999998</v>
      </c>
      <c r="AG12" s="23">
        <f>'Distributor Secondary'!AD5*'DSR con %'!AG12</f>
        <v>21.869999999999997</v>
      </c>
      <c r="AH12" s="23">
        <f>'Distributor Secondary'!AE5*'DSR con %'!AH12</f>
        <v>12.78</v>
      </c>
      <c r="AI12" s="23">
        <f>'Distributor Secondary'!AF5*'DSR con %'!AI12</f>
        <v>11.879999999999999</v>
      </c>
      <c r="AJ12" s="23">
        <f>'Distributor Secondary'!AG5*'DSR con %'!AJ12</f>
        <v>12.78</v>
      </c>
      <c r="AK12" s="23">
        <f>'Distributor Secondary'!AH5*'DSR con %'!AK12</f>
        <v>12.78</v>
      </c>
    </row>
    <row r="13" spans="1:42" ht="12.75" x14ac:dyDescent="0.2">
      <c r="A13" s="49" t="s">
        <v>13</v>
      </c>
      <c r="B13" s="19" t="s">
        <v>12</v>
      </c>
      <c r="C13" s="13" t="s">
        <v>112</v>
      </c>
      <c r="D13" s="18" t="s">
        <v>73</v>
      </c>
      <c r="E13" s="20" t="s">
        <v>74</v>
      </c>
      <c r="F13" s="21">
        <f t="shared" si="2"/>
        <v>2092191.35</v>
      </c>
      <c r="G13" s="22">
        <f t="shared" si="3"/>
        <v>1053.46</v>
      </c>
      <c r="H13" s="23">
        <f>'Distributor Secondary'!E5*'DSR con %'!H13</f>
        <v>38.61</v>
      </c>
      <c r="I13" s="23">
        <f>'Distributor Secondary'!F5*'DSR con %'!I13</f>
        <v>61.739999999999995</v>
      </c>
      <c r="J13" s="23">
        <f>'Distributor Secondary'!G5*'DSR con %'!J13</f>
        <v>77.22</v>
      </c>
      <c r="K13" s="23">
        <f>'Distributor Secondary'!H5*'DSR con %'!K13</f>
        <v>72.09</v>
      </c>
      <c r="L13" s="23">
        <f>'Distributor Secondary'!I5*'DSR con %'!L13</f>
        <v>64.98</v>
      </c>
      <c r="M13" s="23">
        <f>'Distributor Secondary'!J5*'DSR con %'!M13</f>
        <v>26.55</v>
      </c>
      <c r="N13" s="23">
        <f>'Distributor Secondary'!K5*'DSR con %'!N13</f>
        <v>35.64</v>
      </c>
      <c r="O13" s="23">
        <f>'Distributor Secondary'!L5*'DSR con %'!O13</f>
        <v>55.35</v>
      </c>
      <c r="P13" s="23">
        <f>'Distributor Secondary'!M5*'DSR con %'!P13</f>
        <v>55.35</v>
      </c>
      <c r="Q13" s="23">
        <f>'Distributor Secondary'!N5*'DSR con %'!Q13</f>
        <v>41.58</v>
      </c>
      <c r="R13" s="23">
        <f>'Distributor Secondary'!O5*'DSR con %'!R13</f>
        <v>55.35</v>
      </c>
      <c r="S13" s="23">
        <f>'Distributor Secondary'!P5*'DSR con %'!S13</f>
        <v>45</v>
      </c>
      <c r="T13" s="23">
        <f>'Distributor Secondary'!Q5*'DSR con %'!T13</f>
        <v>72</v>
      </c>
      <c r="U13" s="23">
        <f>'Distributor Secondary'!R5*'DSR con %'!U13</f>
        <v>19.98</v>
      </c>
      <c r="V13" s="23">
        <f>'Distributor Secondary'!S5*'DSR con %'!V13</f>
        <v>30.06</v>
      </c>
      <c r="W13" s="23">
        <f>'Distributor Secondary'!T5*'DSR con %'!W13</f>
        <v>43.83</v>
      </c>
      <c r="X13" s="23">
        <f>'Distributor Secondary'!U5*'DSR con %'!X13</f>
        <v>26.009999999999998</v>
      </c>
      <c r="Y13" s="23">
        <f>'Distributor Secondary'!V5*'DSR con %'!Y13</f>
        <v>39.059999999999995</v>
      </c>
      <c r="Z13" s="23">
        <f>'Distributor Secondary'!W5*'DSR con %'!Z13</f>
        <v>26.009999999999998</v>
      </c>
      <c r="AA13" s="23">
        <f>'Distributor Secondary'!X5*'DSR con %'!AA13</f>
        <v>36.4</v>
      </c>
      <c r="AB13" s="23">
        <f>'Distributor Secondary'!Y5*'DSR con %'!AB13</f>
        <v>1.8</v>
      </c>
      <c r="AC13" s="23">
        <f>'Distributor Secondary'!Z5*'DSR con %'!AC13</f>
        <v>33.44</v>
      </c>
      <c r="AD13" s="23">
        <f>'Distributor Secondary'!AA5*'DSR con %'!AD13</f>
        <v>2.2000000000000002</v>
      </c>
      <c r="AE13" s="23">
        <f>'Distributor Secondary'!AB5*'DSR con %'!AE13</f>
        <v>11.11</v>
      </c>
      <c r="AF13" s="23">
        <f>'Distributor Secondary'!AC5*'DSR con %'!AF13</f>
        <v>2</v>
      </c>
      <c r="AG13" s="23">
        <f>'Distributor Secondary'!AD5*'DSR con %'!AG13</f>
        <v>24.3</v>
      </c>
      <c r="AH13" s="23">
        <f>'Distributor Secondary'!AE5*'DSR con %'!AH13</f>
        <v>14.200000000000001</v>
      </c>
      <c r="AI13" s="23">
        <f>'Distributor Secondary'!AF5*'DSR con %'!AI13</f>
        <v>13.200000000000001</v>
      </c>
      <c r="AJ13" s="23">
        <f>'Distributor Secondary'!AG5*'DSR con %'!AJ13</f>
        <v>14.200000000000001</v>
      </c>
      <c r="AK13" s="23">
        <f>'Distributor Secondary'!AH5*'DSR con %'!AK13</f>
        <v>14.200000000000001</v>
      </c>
    </row>
    <row r="14" spans="1:42" ht="12.75" x14ac:dyDescent="0.2">
      <c r="A14" s="49" t="s">
        <v>13</v>
      </c>
      <c r="B14" s="19" t="s">
        <v>12</v>
      </c>
      <c r="C14" s="13" t="s">
        <v>112</v>
      </c>
      <c r="D14" s="18" t="s">
        <v>75</v>
      </c>
      <c r="E14" s="20" t="s">
        <v>76</v>
      </c>
      <c r="F14" s="21">
        <f t="shared" si="2"/>
        <v>2468812.5499999998</v>
      </c>
      <c r="G14" s="22">
        <f t="shared" si="3"/>
        <v>1113.9000000000003</v>
      </c>
      <c r="H14" s="23">
        <f>'Distributor Secondary'!E5*'DSR con %'!H14</f>
        <v>38.61</v>
      </c>
      <c r="I14" s="23">
        <f>'Distributor Secondary'!F5*'DSR con %'!I14</f>
        <v>61.739999999999995</v>
      </c>
      <c r="J14" s="23">
        <f>'Distributor Secondary'!G5*'DSR con %'!J14</f>
        <v>77.22</v>
      </c>
      <c r="K14" s="23">
        <f>'Distributor Secondary'!H5*'DSR con %'!K14</f>
        <v>72.09</v>
      </c>
      <c r="L14" s="23">
        <f>'Distributor Secondary'!I5*'DSR con %'!L14</f>
        <v>64.98</v>
      </c>
      <c r="M14" s="23">
        <f>'Distributor Secondary'!J5*'DSR con %'!M14</f>
        <v>26.55</v>
      </c>
      <c r="N14" s="23">
        <f>'Distributor Secondary'!K5*'DSR con %'!N14</f>
        <v>35.64</v>
      </c>
      <c r="O14" s="23">
        <f>'Distributor Secondary'!L5*'DSR con %'!O14</f>
        <v>55.35</v>
      </c>
      <c r="P14" s="23">
        <f>'Distributor Secondary'!M5*'DSR con %'!P14</f>
        <v>55.35</v>
      </c>
      <c r="Q14" s="23">
        <f>'Distributor Secondary'!N5*'DSR con %'!Q14</f>
        <v>41.58</v>
      </c>
      <c r="R14" s="23">
        <f>'Distributor Secondary'!O5*'DSR con %'!R14</f>
        <v>55.35</v>
      </c>
      <c r="S14" s="23">
        <f>'Distributor Secondary'!P5*'DSR con %'!S14</f>
        <v>45</v>
      </c>
      <c r="T14" s="23">
        <f>'Distributor Secondary'!Q5*'DSR con %'!T14</f>
        <v>72</v>
      </c>
      <c r="U14" s="23">
        <f>'Distributor Secondary'!R5*'DSR con %'!U14</f>
        <v>19.98</v>
      </c>
      <c r="V14" s="23">
        <f>'Distributor Secondary'!S5*'DSR con %'!V14</f>
        <v>30.06</v>
      </c>
      <c r="W14" s="23">
        <f>'Distributor Secondary'!T5*'DSR con %'!W14</f>
        <v>43.83</v>
      </c>
      <c r="X14" s="23">
        <f>'Distributor Secondary'!U5*'DSR con %'!X14</f>
        <v>26.009999999999998</v>
      </c>
      <c r="Y14" s="23">
        <f>'Distributor Secondary'!V5*'DSR con %'!Y14</f>
        <v>39.059999999999995</v>
      </c>
      <c r="Z14" s="23">
        <f>'Distributor Secondary'!W5*'DSR con %'!Z14</f>
        <v>26.009999999999998</v>
      </c>
      <c r="AA14" s="23">
        <f>'Distributor Secondary'!X5*'DSR con %'!AA14</f>
        <v>54.6</v>
      </c>
      <c r="AB14" s="23">
        <f>'Distributor Secondary'!Y5*'DSR con %'!AB14</f>
        <v>2.6999999999999997</v>
      </c>
      <c r="AC14" s="23">
        <f>'Distributor Secondary'!Z5*'DSR con %'!AC14</f>
        <v>39.520000000000003</v>
      </c>
      <c r="AD14" s="23">
        <f>'Distributor Secondary'!AA5*'DSR con %'!AD14</f>
        <v>2.6</v>
      </c>
      <c r="AE14" s="23">
        <f>'Distributor Secondary'!AB5*'DSR con %'!AE14</f>
        <v>13.13</v>
      </c>
      <c r="AF14" s="23">
        <f>'Distributor Secondary'!AC5*'DSR con %'!AF14</f>
        <v>2.8000000000000003</v>
      </c>
      <c r="AG14" s="23">
        <f>'Distributor Secondary'!AD5*'DSR con %'!AG14</f>
        <v>34.020000000000003</v>
      </c>
      <c r="AH14" s="23">
        <f>'Distributor Secondary'!AE5*'DSR con %'!AH14</f>
        <v>19.880000000000003</v>
      </c>
      <c r="AI14" s="23">
        <f>'Distributor Secondary'!AF5*'DSR con %'!AI14</f>
        <v>18.48</v>
      </c>
      <c r="AJ14" s="23">
        <f>'Distributor Secondary'!AG5*'DSR con %'!AJ14</f>
        <v>19.880000000000003</v>
      </c>
      <c r="AK14" s="23">
        <f>'Distributor Secondary'!AH5*'DSR con %'!AK14</f>
        <v>19.880000000000003</v>
      </c>
    </row>
    <row r="15" spans="1:42" ht="12.75" x14ac:dyDescent="0.2">
      <c r="A15" s="49" t="s">
        <v>13</v>
      </c>
      <c r="B15" s="19" t="s">
        <v>12</v>
      </c>
      <c r="C15" s="13" t="s">
        <v>112</v>
      </c>
      <c r="D15" s="18" t="s">
        <v>77</v>
      </c>
      <c r="E15" s="20" t="s">
        <v>78</v>
      </c>
      <c r="F15" s="21">
        <f t="shared" si="2"/>
        <v>2182044.0499999993</v>
      </c>
      <c r="G15" s="22">
        <f t="shared" si="3"/>
        <v>1284.0199999999993</v>
      </c>
      <c r="H15" s="23">
        <f>'Distributor Secondary'!E5*'DSR con %'!H15</f>
        <v>47.19</v>
      </c>
      <c r="I15" s="23">
        <f>'Distributor Secondary'!F5*'DSR con %'!I15</f>
        <v>75.459999999999994</v>
      </c>
      <c r="J15" s="23">
        <f>'Distributor Secondary'!G5*'DSR con %'!J15</f>
        <v>94.38</v>
      </c>
      <c r="K15" s="23">
        <f>'Distributor Secondary'!H5*'DSR con %'!K15</f>
        <v>88.11</v>
      </c>
      <c r="L15" s="23">
        <f>'Distributor Secondary'!I5*'DSR con %'!L15</f>
        <v>79.42</v>
      </c>
      <c r="M15" s="23">
        <f>'Distributor Secondary'!J5*'DSR con %'!M15</f>
        <v>35.4</v>
      </c>
      <c r="N15" s="23">
        <f>'Distributor Secondary'!K5*'DSR con %'!N15</f>
        <v>47.519999999999996</v>
      </c>
      <c r="O15" s="23">
        <f>'Distributor Secondary'!L5*'DSR con %'!O15</f>
        <v>73.8</v>
      </c>
      <c r="P15" s="23">
        <f>'Distributor Secondary'!M5*'DSR con %'!P15</f>
        <v>73.8</v>
      </c>
      <c r="Q15" s="23">
        <f>'Distributor Secondary'!N5*'DSR con %'!Q15</f>
        <v>55.44</v>
      </c>
      <c r="R15" s="23">
        <f>'Distributor Secondary'!O5*'DSR con %'!R15</f>
        <v>73.8</v>
      </c>
      <c r="S15" s="23">
        <f>'Distributor Secondary'!P5*'DSR con %'!S15</f>
        <v>60</v>
      </c>
      <c r="T15" s="23">
        <f>'Distributor Secondary'!Q5*'DSR con %'!T15</f>
        <v>96</v>
      </c>
      <c r="U15" s="23">
        <f>'Distributor Secondary'!R5*'DSR con %'!U15</f>
        <v>26.64</v>
      </c>
      <c r="V15" s="23">
        <f>'Distributor Secondary'!S5*'DSR con %'!V15</f>
        <v>40.08</v>
      </c>
      <c r="W15" s="23">
        <f>'Distributor Secondary'!T5*'DSR con %'!W15</f>
        <v>58.44</v>
      </c>
      <c r="X15" s="23">
        <f>'Distributor Secondary'!U5*'DSR con %'!X15</f>
        <v>34.68</v>
      </c>
      <c r="Y15" s="23">
        <f>'Distributor Secondary'!V5*'DSR con %'!Y15</f>
        <v>52.08</v>
      </c>
      <c r="Z15" s="23">
        <f>'Distributor Secondary'!W5*'DSR con %'!Z15</f>
        <v>34.68</v>
      </c>
      <c r="AA15" s="23">
        <f>'Distributor Secondary'!X5*'DSR con %'!AA15</f>
        <v>32.76</v>
      </c>
      <c r="AB15" s="23">
        <f>'Distributor Secondary'!Y5*'DSR con %'!AB15</f>
        <v>1.6199999999999999</v>
      </c>
      <c r="AC15" s="23">
        <f>'Distributor Secondary'!Z5*'DSR con %'!AC15</f>
        <v>27.36</v>
      </c>
      <c r="AD15" s="23">
        <f>'Distributor Secondary'!AA5*'DSR con %'!AD15</f>
        <v>1.6</v>
      </c>
      <c r="AE15" s="23">
        <f>'Distributor Secondary'!AB5*'DSR con %'!AE15</f>
        <v>8.08</v>
      </c>
      <c r="AF15" s="23">
        <f>'Distributor Secondary'!AC5*'DSR con %'!AF15</f>
        <v>1.6</v>
      </c>
      <c r="AG15" s="23">
        <f>'Distributor Secondary'!AD5*'DSR con %'!AG15</f>
        <v>19.440000000000001</v>
      </c>
      <c r="AH15" s="23">
        <f>'Distributor Secondary'!AE5*'DSR con %'!AH15</f>
        <v>11.36</v>
      </c>
      <c r="AI15" s="23">
        <f>'Distributor Secondary'!AF5*'DSR con %'!AI15</f>
        <v>10.56</v>
      </c>
      <c r="AJ15" s="23">
        <f>'Distributor Secondary'!AG5*'DSR con %'!AJ15</f>
        <v>11.36</v>
      </c>
      <c r="AK15" s="23">
        <f>'Distributor Secondary'!AH5*'DSR con %'!AK15</f>
        <v>11.36</v>
      </c>
    </row>
    <row r="16" spans="1:42" ht="12.75" x14ac:dyDescent="0.2">
      <c r="A16" s="49" t="s">
        <v>13</v>
      </c>
      <c r="B16" s="19" t="s">
        <v>12</v>
      </c>
      <c r="C16" s="13" t="s">
        <v>112</v>
      </c>
      <c r="D16" s="18" t="s">
        <v>79</v>
      </c>
      <c r="E16" s="20" t="s">
        <v>80</v>
      </c>
      <c r="F16" s="21">
        <f t="shared" si="2"/>
        <v>1209524.8499999996</v>
      </c>
      <c r="G16" s="22">
        <f t="shared" si="3"/>
        <v>754.54999999999984</v>
      </c>
      <c r="H16" s="23">
        <f>'Distributor Secondary'!E5*'DSR con %'!H16</f>
        <v>30.03</v>
      </c>
      <c r="I16" s="23">
        <f>'Distributor Secondary'!F5*'DSR con %'!I16</f>
        <v>48.02</v>
      </c>
      <c r="J16" s="23">
        <f>'Distributor Secondary'!G5*'DSR con %'!J16</f>
        <v>60.06</v>
      </c>
      <c r="K16" s="23">
        <f>'Distributor Secondary'!H5*'DSR con %'!K16</f>
        <v>56.070000000000007</v>
      </c>
      <c r="L16" s="23">
        <f>'Distributor Secondary'!I5*'DSR con %'!L16</f>
        <v>50.540000000000006</v>
      </c>
      <c r="M16" s="23">
        <f>'Distributor Secondary'!J5*'DSR con %'!M16</f>
        <v>20.650000000000002</v>
      </c>
      <c r="N16" s="23">
        <f>'Distributor Secondary'!K5*'DSR con %'!N16</f>
        <v>27.720000000000002</v>
      </c>
      <c r="O16" s="23">
        <f>'Distributor Secondary'!L5*'DSR con %'!O16</f>
        <v>43.050000000000004</v>
      </c>
      <c r="P16" s="23">
        <f>'Distributor Secondary'!M5*'DSR con %'!P16</f>
        <v>43.050000000000004</v>
      </c>
      <c r="Q16" s="23">
        <f>'Distributor Secondary'!N5*'DSR con %'!Q16</f>
        <v>32.340000000000003</v>
      </c>
      <c r="R16" s="23">
        <f>'Distributor Secondary'!O5*'DSR con %'!R16</f>
        <v>43.050000000000004</v>
      </c>
      <c r="S16" s="23">
        <f>'Distributor Secondary'!P5*'DSR con %'!S16</f>
        <v>35</v>
      </c>
      <c r="T16" s="23">
        <f>'Distributor Secondary'!Q5*'DSR con %'!T16</f>
        <v>56.000000000000007</v>
      </c>
      <c r="U16" s="23">
        <f>'Distributor Secondary'!R5*'DSR con %'!U16</f>
        <v>15.540000000000001</v>
      </c>
      <c r="V16" s="23">
        <f>'Distributor Secondary'!S5*'DSR con %'!V16</f>
        <v>23.380000000000003</v>
      </c>
      <c r="W16" s="23">
        <f>'Distributor Secondary'!T5*'DSR con %'!W16</f>
        <v>34.090000000000003</v>
      </c>
      <c r="X16" s="23">
        <f>'Distributor Secondary'!U5*'DSR con %'!X16</f>
        <v>20.23</v>
      </c>
      <c r="Y16" s="23">
        <f>'Distributor Secondary'!V5*'DSR con %'!Y16</f>
        <v>30.380000000000003</v>
      </c>
      <c r="Z16" s="23">
        <f>'Distributor Secondary'!W5*'DSR con %'!Z16</f>
        <v>20.23</v>
      </c>
      <c r="AA16" s="23">
        <f>'Distributor Secondary'!X5*'DSR con %'!AA16</f>
        <v>14.56</v>
      </c>
      <c r="AB16" s="23">
        <f>'Distributor Secondary'!Y5*'DSR con %'!AB16</f>
        <v>0.72</v>
      </c>
      <c r="AC16" s="23">
        <f>'Distributor Secondary'!Z5*'DSR con %'!AC16</f>
        <v>12.16</v>
      </c>
      <c r="AD16" s="23">
        <f>'Distributor Secondary'!AA5*'DSR con %'!AD16</f>
        <v>0.8</v>
      </c>
      <c r="AE16" s="23">
        <f>'Distributor Secondary'!AB5*'DSR con %'!AE16</f>
        <v>4.04</v>
      </c>
      <c r="AF16" s="23">
        <f>'Distributor Secondary'!AC5*'DSR con %'!AF16</f>
        <v>0.8</v>
      </c>
      <c r="AG16" s="23">
        <f>'Distributor Secondary'!AD5*'DSR con %'!AG16</f>
        <v>9.7200000000000006</v>
      </c>
      <c r="AH16" s="23">
        <f>'Distributor Secondary'!AE5*'DSR con %'!AH16</f>
        <v>5.68</v>
      </c>
      <c r="AI16" s="23">
        <f>'Distributor Secondary'!AF5*'DSR con %'!AI16</f>
        <v>5.28</v>
      </c>
      <c r="AJ16" s="23">
        <f>'Distributor Secondary'!AG5*'DSR con %'!AJ16</f>
        <v>5.68</v>
      </c>
      <c r="AK16" s="23">
        <f>'Distributor Secondary'!AH5*'DSR con %'!AK16</f>
        <v>5.68</v>
      </c>
    </row>
    <row r="17" spans="1:42" s="29" customFormat="1" x14ac:dyDescent="0.2">
      <c r="A17" s="86"/>
      <c r="B17" s="25"/>
      <c r="C17" s="24"/>
      <c r="D17" s="24"/>
      <c r="E17" s="26"/>
      <c r="F17" s="27">
        <f>SUM(F6:F16)</f>
        <v>21796515</v>
      </c>
      <c r="G17" s="28">
        <f>SUM(G6:G16)</f>
        <v>11477</v>
      </c>
      <c r="H17" s="27">
        <f>SUM(H6:H16)</f>
        <v>429</v>
      </c>
      <c r="I17" s="27">
        <f t="shared" ref="I17:AH17" si="4">SUM(I6:I16)</f>
        <v>686</v>
      </c>
      <c r="J17" s="27">
        <f t="shared" si="4"/>
        <v>858</v>
      </c>
      <c r="K17" s="27">
        <f t="shared" si="4"/>
        <v>801.00000000000011</v>
      </c>
      <c r="L17" s="27">
        <f t="shared" si="4"/>
        <v>722</v>
      </c>
      <c r="M17" s="27">
        <f t="shared" si="4"/>
        <v>295</v>
      </c>
      <c r="N17" s="27">
        <f t="shared" si="4"/>
        <v>396</v>
      </c>
      <c r="O17" s="27">
        <f t="shared" si="4"/>
        <v>615</v>
      </c>
      <c r="P17" s="27">
        <f t="shared" si="4"/>
        <v>615</v>
      </c>
      <c r="Q17" s="27">
        <f t="shared" si="4"/>
        <v>462</v>
      </c>
      <c r="R17" s="27">
        <f t="shared" si="4"/>
        <v>615</v>
      </c>
      <c r="S17" s="27">
        <f t="shared" si="4"/>
        <v>500</v>
      </c>
      <c r="T17" s="27">
        <f t="shared" si="4"/>
        <v>800</v>
      </c>
      <c r="U17" s="27">
        <f t="shared" si="4"/>
        <v>221.99999999999997</v>
      </c>
      <c r="V17" s="27">
        <f t="shared" si="4"/>
        <v>334</v>
      </c>
      <c r="W17" s="27">
        <f t="shared" si="4"/>
        <v>487</v>
      </c>
      <c r="X17" s="27">
        <f t="shared" si="4"/>
        <v>289</v>
      </c>
      <c r="Y17" s="27">
        <f t="shared" si="4"/>
        <v>433.99999999999994</v>
      </c>
      <c r="Z17" s="27">
        <f t="shared" si="4"/>
        <v>289</v>
      </c>
      <c r="AA17" s="27">
        <f t="shared" si="4"/>
        <v>364</v>
      </c>
      <c r="AB17" s="27">
        <f t="shared" si="4"/>
        <v>18</v>
      </c>
      <c r="AC17" s="27">
        <f t="shared" si="4"/>
        <v>304</v>
      </c>
      <c r="AD17" s="27">
        <f t="shared" si="4"/>
        <v>20.000000000000004</v>
      </c>
      <c r="AE17" s="27">
        <f t="shared" si="4"/>
        <v>101</v>
      </c>
      <c r="AF17" s="27">
        <f t="shared" si="4"/>
        <v>20.000000000000004</v>
      </c>
      <c r="AG17" s="27">
        <f t="shared" si="4"/>
        <v>243.00000000000003</v>
      </c>
      <c r="AH17" s="27">
        <f t="shared" si="4"/>
        <v>142</v>
      </c>
      <c r="AI17" s="27">
        <f t="shared" ref="AI17:AK17" si="5">SUM(AI6:AI16)</f>
        <v>132</v>
      </c>
      <c r="AJ17" s="27">
        <f t="shared" si="5"/>
        <v>142</v>
      </c>
      <c r="AK17" s="27">
        <f t="shared" si="5"/>
        <v>142</v>
      </c>
      <c r="AL17" s="16"/>
      <c r="AM17" s="16"/>
      <c r="AN17" s="16"/>
      <c r="AO17" s="16"/>
      <c r="AP17" s="16"/>
    </row>
    <row r="18" spans="1:42" x14ac:dyDescent="0.2">
      <c r="A18" s="87" t="s">
        <v>14</v>
      </c>
      <c r="B18" s="19" t="s">
        <v>12</v>
      </c>
      <c r="C18" s="33" t="s">
        <v>84</v>
      </c>
      <c r="D18" s="34" t="s">
        <v>85</v>
      </c>
      <c r="E18" s="34" t="s">
        <v>86</v>
      </c>
      <c r="F18" s="21">
        <f t="shared" si="2"/>
        <v>2307141.0364222839</v>
      </c>
      <c r="G18" s="22">
        <f t="shared" si="3"/>
        <v>1156.154078960102</v>
      </c>
      <c r="H18" s="23">
        <f>'Distributor Secondary'!E6*'DSR con %'!H18</f>
        <v>43.521627906976789</v>
      </c>
      <c r="I18" s="23">
        <f>'Distributor Secondary'!F6*'DSR con %'!I18</f>
        <v>69.960000000000065</v>
      </c>
      <c r="J18" s="23">
        <f>'Distributor Secondary'!G6*'DSR con %'!J18</f>
        <v>86.763495145631168</v>
      </c>
      <c r="K18" s="23">
        <f>'Distributor Secondary'!H6*'DSR con %'!K18</f>
        <v>81.087378640776791</v>
      </c>
      <c r="L18" s="23">
        <f>'Distributor Secondary'!I6*'DSR con %'!L18</f>
        <v>72.978640776699123</v>
      </c>
      <c r="M18" s="23">
        <f>'Distributor Secondary'!J6*'DSR con %'!M18</f>
        <v>30.002330097087416</v>
      </c>
      <c r="N18" s="23">
        <f>'Distributor Secondary'!K6*'DSR con %'!N18</f>
        <v>40.138252427184511</v>
      </c>
      <c r="O18" s="23">
        <f>'Distributor Secondary'!L6*'DSR con %'!O18</f>
        <v>62.437281553398137</v>
      </c>
      <c r="P18" s="23">
        <f>'Distributor Secondary'!M6*'DSR con %'!P18</f>
        <v>62.437281553398137</v>
      </c>
      <c r="Q18" s="23">
        <f>'Distributor Secondary'!N6*'DSR con %'!Q18</f>
        <v>46.625242718446657</v>
      </c>
      <c r="R18" s="23">
        <f>'Distributor Secondary'!O6*'DSR con %'!R18</f>
        <v>62.437281553398137</v>
      </c>
      <c r="S18" s="23">
        <f>'Distributor Secondary'!P6*'DSR con %'!S18</f>
        <v>50.679611650485498</v>
      </c>
      <c r="T18" s="23">
        <f>'Distributor Secondary'!Q6*'DSR con %'!T18</f>
        <v>81.087378640776791</v>
      </c>
      <c r="U18" s="23">
        <f>'Distributor Secondary'!R6*'DSR con %'!U18</f>
        <v>22.704466019417502</v>
      </c>
      <c r="V18" s="23">
        <f>'Distributor Secondary'!S6*'DSR con %'!V18</f>
        <v>34.056699029126257</v>
      </c>
      <c r="W18" s="23">
        <f>'Distributor Secondary'!T6*'DSR con %'!W18</f>
        <v>49.463300970873846</v>
      </c>
      <c r="X18" s="23">
        <f>'Distributor Secondary'!U6*'DSR con %'!X18</f>
        <v>24.326213592233039</v>
      </c>
      <c r="Y18" s="23">
        <f>'Distributor Secondary'!V6*'DSR con %'!Y18</f>
        <v>36.489320388349562</v>
      </c>
      <c r="Z18" s="23">
        <f>'Distributor Secondary'!W6*'DSR con %'!Z18</f>
        <v>24.326213592233039</v>
      </c>
      <c r="AA18" s="23">
        <f>'Distributor Secondary'!X6*'DSR con %'!AA18</f>
        <v>30.813203883495184</v>
      </c>
      <c r="AB18" s="23">
        <f>'Distributor Secondary'!Y6*'DSR con %'!AB18</f>
        <v>1.5869767441860481</v>
      </c>
      <c r="AC18" s="23">
        <f>'Distributor Secondary'!Z6*'DSR con %'!AC18</f>
        <v>34.462135922330141</v>
      </c>
      <c r="AD18" s="23">
        <f>'Distributor Secondary'!AA6*'DSR con %'!AD18</f>
        <v>2.4326213592233037</v>
      </c>
      <c r="AE18" s="23">
        <f>'Distributor Secondary'!AB6*'DSR con %'!AE18</f>
        <v>11.108837209302337</v>
      </c>
      <c r="AF18" s="23">
        <f>'Distributor Secondary'!AC6*'DSR con %'!AF18</f>
        <v>2.3804651162790722</v>
      </c>
      <c r="AG18" s="23">
        <f>'Distributor Secondary'!AD6*'DSR con %'!AG18</f>
        <v>28.150679611650496</v>
      </c>
      <c r="AH18" s="23">
        <f>'Distributor Secondary'!AE6*'DSR con %'!AH18</f>
        <v>16.228571428571442</v>
      </c>
      <c r="AI18" s="23">
        <f>'Distributor Secondary'!AF6*'DSR con %'!AI18</f>
        <v>15.011428571428583</v>
      </c>
      <c r="AJ18" s="23">
        <f>'Distributor Secondary'!AG6*'DSR con %'!AJ18</f>
        <v>16.228571428571442</v>
      </c>
      <c r="AK18" s="23">
        <f>'Distributor Secondary'!AH6*'DSR con %'!AK18</f>
        <v>16.228571428571442</v>
      </c>
    </row>
    <row r="19" spans="1:42" x14ac:dyDescent="0.2">
      <c r="A19" s="87" t="s">
        <v>14</v>
      </c>
      <c r="B19" s="19" t="s">
        <v>12</v>
      </c>
      <c r="C19" s="33" t="s">
        <v>84</v>
      </c>
      <c r="D19" s="34" t="s">
        <v>87</v>
      </c>
      <c r="E19" s="34" t="s">
        <v>88</v>
      </c>
      <c r="F19" s="21">
        <f t="shared" si="2"/>
        <v>1718369.8358868489</v>
      </c>
      <c r="G19" s="22">
        <f t="shared" si="3"/>
        <v>865.73091378253662</v>
      </c>
      <c r="H19" s="23">
        <f>'Distributor Secondary'!E6*'DSR con %'!H19</f>
        <v>34.140465116279017</v>
      </c>
      <c r="I19" s="23">
        <f>'Distributor Secondary'!F6*'DSR con %'!I19</f>
        <v>54.879999999999917</v>
      </c>
      <c r="J19" s="23">
        <f>'Distributor Secondary'!G6*'DSR con %'!J19</f>
        <v>64.657087378640753</v>
      </c>
      <c r="K19" s="23">
        <f>'Distributor Secondary'!H6*'DSR con %'!K19</f>
        <v>60.427184466019398</v>
      </c>
      <c r="L19" s="23">
        <f>'Distributor Secondary'!I6*'DSR con %'!L19</f>
        <v>54.384466019417459</v>
      </c>
      <c r="M19" s="23">
        <f>'Distributor Secondary'!J6*'DSR con %'!M19</f>
        <v>22.358058252427178</v>
      </c>
      <c r="N19" s="23">
        <f>'Distributor Secondary'!K6*'DSR con %'!N19</f>
        <v>29.911456310679604</v>
      </c>
      <c r="O19" s="23">
        <f>'Distributor Secondary'!L6*'DSR con %'!O19</f>
        <v>46.528932038834938</v>
      </c>
      <c r="P19" s="23">
        <f>'Distributor Secondary'!M6*'DSR con %'!P19</f>
        <v>46.528932038834938</v>
      </c>
      <c r="Q19" s="23">
        <f>'Distributor Secondary'!N6*'DSR con %'!Q19</f>
        <v>34.745631067961156</v>
      </c>
      <c r="R19" s="23">
        <f>'Distributor Secondary'!O6*'DSR con %'!R19</f>
        <v>46.528932038834938</v>
      </c>
      <c r="S19" s="23">
        <f>'Distributor Secondary'!P6*'DSR con %'!S19</f>
        <v>37.766990291262125</v>
      </c>
      <c r="T19" s="23">
        <f>'Distributor Secondary'!Q6*'DSR con %'!T19</f>
        <v>60.427184466019398</v>
      </c>
      <c r="U19" s="23">
        <f>'Distributor Secondary'!R6*'DSR con %'!U19</f>
        <v>16.919611650485432</v>
      </c>
      <c r="V19" s="23">
        <f>'Distributor Secondary'!S6*'DSR con %'!V19</f>
        <v>25.379417475728147</v>
      </c>
      <c r="W19" s="23">
        <f>'Distributor Secondary'!T6*'DSR con %'!W19</f>
        <v>36.860582524271834</v>
      </c>
      <c r="X19" s="23">
        <f>'Distributor Secondary'!U6*'DSR con %'!X19</f>
        <v>18.128155339805822</v>
      </c>
      <c r="Y19" s="23">
        <f>'Distributor Secondary'!V6*'DSR con %'!Y19</f>
        <v>27.19223300970873</v>
      </c>
      <c r="Z19" s="23">
        <f>'Distributor Secondary'!W6*'DSR con %'!Z19</f>
        <v>18.128155339805822</v>
      </c>
      <c r="AA19" s="23">
        <f>'Distributor Secondary'!X6*'DSR con %'!AA19</f>
        <v>22.962330097087374</v>
      </c>
      <c r="AB19" s="23">
        <f>'Distributor Secondary'!Y6*'DSR con %'!AB19</f>
        <v>1.27627906976744</v>
      </c>
      <c r="AC19" s="23">
        <f>'Distributor Secondary'!Z6*'DSR con %'!AC19</f>
        <v>25.681553398058245</v>
      </c>
      <c r="AD19" s="23">
        <f>'Distributor Secondary'!AA6*'DSR con %'!AD19</f>
        <v>1.812815533980582</v>
      </c>
      <c r="AE19" s="23">
        <f>'Distributor Secondary'!AB6*'DSR con %'!AE19</f>
        <v>8.9339534883720795</v>
      </c>
      <c r="AF19" s="23">
        <f>'Distributor Secondary'!AC6*'DSR con %'!AF19</f>
        <v>1.91441860465116</v>
      </c>
      <c r="AG19" s="23">
        <f>'Distributor Secondary'!AD6*'DSR con %'!AG19</f>
        <v>20.604660194174752</v>
      </c>
      <c r="AH19" s="23">
        <f>'Distributor Secondary'!AE6*'DSR con %'!AH19</f>
        <v>11.885714285714279</v>
      </c>
      <c r="AI19" s="23">
        <f>'Distributor Secondary'!AF6*'DSR con %'!AI19</f>
        <v>10.994285714285709</v>
      </c>
      <c r="AJ19" s="23">
        <f>'Distributor Secondary'!AG6*'DSR con %'!AJ19</f>
        <v>11.885714285714279</v>
      </c>
      <c r="AK19" s="23">
        <f>'Distributor Secondary'!AH6*'DSR con %'!AK19</f>
        <v>11.885714285714279</v>
      </c>
    </row>
    <row r="20" spans="1:42" x14ac:dyDescent="0.2">
      <c r="A20" s="87" t="s">
        <v>14</v>
      </c>
      <c r="B20" s="19" t="s">
        <v>12</v>
      </c>
      <c r="C20" s="33" t="s">
        <v>84</v>
      </c>
      <c r="D20" s="34" t="s">
        <v>89</v>
      </c>
      <c r="E20" s="34" t="s">
        <v>90</v>
      </c>
      <c r="F20" s="21">
        <f t="shared" si="2"/>
        <v>1656984.1276908671</v>
      </c>
      <c r="G20" s="22">
        <f t="shared" si="3"/>
        <v>828.11500725736119</v>
      </c>
      <c r="H20" s="23">
        <f>'Distributor Secondary'!E6*'DSR con %'!H20</f>
        <v>29.337906976744193</v>
      </c>
      <c r="I20" s="23">
        <f>'Distributor Secondary'!F6*'DSR con %'!I20</f>
        <v>47.160000000000011</v>
      </c>
      <c r="J20" s="23">
        <f>'Distributor Secondary'!G6*'DSR con %'!J20</f>
        <v>62.579417475728064</v>
      </c>
      <c r="K20" s="23">
        <f>'Distributor Secondary'!H6*'DSR con %'!K20</f>
        <v>58.485436893203804</v>
      </c>
      <c r="L20" s="23">
        <f>'Distributor Secondary'!I6*'DSR con %'!L20</f>
        <v>52.636893203883425</v>
      </c>
      <c r="M20" s="23">
        <f>'Distributor Secondary'!J6*'DSR con %'!M20</f>
        <v>21.639611650485406</v>
      </c>
      <c r="N20" s="23">
        <f>'Distributor Secondary'!K6*'DSR con %'!N20</f>
        <v>28.950291262135881</v>
      </c>
      <c r="O20" s="23">
        <f>'Distributor Secondary'!L6*'DSR con %'!O20</f>
        <v>45.033786407766925</v>
      </c>
      <c r="P20" s="23">
        <f>'Distributor Secondary'!M6*'DSR con %'!P20</f>
        <v>45.033786407766925</v>
      </c>
      <c r="Q20" s="23">
        <f>'Distributor Secondary'!N6*'DSR con %'!Q20</f>
        <v>33.629126213592187</v>
      </c>
      <c r="R20" s="23">
        <f>'Distributor Secondary'!O6*'DSR con %'!R20</f>
        <v>45.033786407766925</v>
      </c>
      <c r="S20" s="23">
        <f>'Distributor Secondary'!P6*'DSR con %'!S20</f>
        <v>36.553398058252377</v>
      </c>
      <c r="T20" s="23">
        <f>'Distributor Secondary'!Q6*'DSR con %'!T20</f>
        <v>58.485436893203804</v>
      </c>
      <c r="U20" s="23">
        <f>'Distributor Secondary'!R6*'DSR con %'!U20</f>
        <v>16.375922330097065</v>
      </c>
      <c r="V20" s="23">
        <f>'Distributor Secondary'!S6*'DSR con %'!V20</f>
        <v>24.563883495145596</v>
      </c>
      <c r="W20" s="23">
        <f>'Distributor Secondary'!T6*'DSR con %'!W20</f>
        <v>35.676116504854321</v>
      </c>
      <c r="X20" s="23">
        <f>'Distributor Secondary'!U6*'DSR con %'!X20</f>
        <v>17.545631067961139</v>
      </c>
      <c r="Y20" s="23">
        <f>'Distributor Secondary'!V6*'DSR con %'!Y20</f>
        <v>26.318446601941712</v>
      </c>
      <c r="Z20" s="23">
        <f>'Distributor Secondary'!W6*'DSR con %'!Z20</f>
        <v>17.545631067961139</v>
      </c>
      <c r="AA20" s="23">
        <f>'Distributor Secondary'!X6*'DSR con %'!AA20</f>
        <v>22.224466019417445</v>
      </c>
      <c r="AB20" s="23">
        <f>'Distributor Secondary'!Y6*'DSR con %'!AB20</f>
        <v>1.136744186046512</v>
      </c>
      <c r="AC20" s="23">
        <f>'Distributor Secondary'!Z6*'DSR con %'!AC20</f>
        <v>24.856310679611617</v>
      </c>
      <c r="AD20" s="23">
        <f>'Distributor Secondary'!AA6*'DSR con %'!AD20</f>
        <v>1.754563106796114</v>
      </c>
      <c r="AE20" s="23">
        <f>'Distributor Secondary'!AB6*'DSR con %'!AE20</f>
        <v>7.9572093023255839</v>
      </c>
      <c r="AF20" s="23">
        <f>'Distributor Secondary'!AC6*'DSR con %'!AF20</f>
        <v>1.705116279069768</v>
      </c>
      <c r="AG20" s="23">
        <f>'Distributor Secondary'!AD6*'DSR con %'!AG20</f>
        <v>19.244660194174752</v>
      </c>
      <c r="AH20" s="23">
        <f>'Distributor Secondary'!AE6*'DSR con %'!AH20</f>
        <v>11.885714285714279</v>
      </c>
      <c r="AI20" s="23">
        <f>'Distributor Secondary'!AF6*'DSR con %'!AI20</f>
        <v>10.994285714285709</v>
      </c>
      <c r="AJ20" s="23">
        <f>'Distributor Secondary'!AG6*'DSR con %'!AJ20</f>
        <v>11.885714285714279</v>
      </c>
      <c r="AK20" s="23">
        <f>'Distributor Secondary'!AH6*'DSR con %'!AK20</f>
        <v>11.885714285714279</v>
      </c>
    </row>
    <row r="21" spans="1:42" s="29" customFormat="1" x14ac:dyDescent="0.2">
      <c r="A21" s="88"/>
      <c r="B21" s="37"/>
      <c r="C21" s="38"/>
      <c r="D21" s="39"/>
      <c r="E21" s="39"/>
      <c r="F21" s="40">
        <f>SUM(F18:F20)</f>
        <v>5682495</v>
      </c>
      <c r="G21" s="41">
        <f>SUM(G18:G20)</f>
        <v>2850</v>
      </c>
      <c r="H21" s="27">
        <f>SUM(H18:H20)</f>
        <v>107</v>
      </c>
      <c r="I21" s="27">
        <f t="shared" ref="I21:AH21" si="6">SUM(I18:I20)</f>
        <v>172</v>
      </c>
      <c r="J21" s="27">
        <f t="shared" si="6"/>
        <v>214</v>
      </c>
      <c r="K21" s="27">
        <f t="shared" si="6"/>
        <v>199.99999999999997</v>
      </c>
      <c r="L21" s="27">
        <f t="shared" si="6"/>
        <v>180</v>
      </c>
      <c r="M21" s="27">
        <f t="shared" si="6"/>
        <v>74</v>
      </c>
      <c r="N21" s="27">
        <f t="shared" si="6"/>
        <v>98.999999999999986</v>
      </c>
      <c r="O21" s="27">
        <f t="shared" si="6"/>
        <v>154</v>
      </c>
      <c r="P21" s="27">
        <f t="shared" si="6"/>
        <v>154</v>
      </c>
      <c r="Q21" s="27">
        <f t="shared" si="6"/>
        <v>115</v>
      </c>
      <c r="R21" s="27">
        <f t="shared" si="6"/>
        <v>154</v>
      </c>
      <c r="S21" s="27">
        <f t="shared" si="6"/>
        <v>125</v>
      </c>
      <c r="T21" s="27">
        <f t="shared" si="6"/>
        <v>199.99999999999997</v>
      </c>
      <c r="U21" s="27">
        <f t="shared" si="6"/>
        <v>56</v>
      </c>
      <c r="V21" s="27">
        <f t="shared" si="6"/>
        <v>84</v>
      </c>
      <c r="W21" s="27">
        <f t="shared" si="6"/>
        <v>122</v>
      </c>
      <c r="X21" s="27">
        <f t="shared" si="6"/>
        <v>60</v>
      </c>
      <c r="Y21" s="27">
        <f t="shared" si="6"/>
        <v>90</v>
      </c>
      <c r="Z21" s="27">
        <f t="shared" si="6"/>
        <v>60</v>
      </c>
      <c r="AA21" s="27">
        <f t="shared" si="6"/>
        <v>76</v>
      </c>
      <c r="AB21" s="27">
        <f t="shared" si="6"/>
        <v>4</v>
      </c>
      <c r="AC21" s="27">
        <f t="shared" si="6"/>
        <v>85</v>
      </c>
      <c r="AD21" s="27">
        <f t="shared" si="6"/>
        <v>6</v>
      </c>
      <c r="AE21" s="27">
        <f t="shared" si="6"/>
        <v>28</v>
      </c>
      <c r="AF21" s="27">
        <f t="shared" si="6"/>
        <v>6</v>
      </c>
      <c r="AG21" s="27">
        <f t="shared" si="6"/>
        <v>68</v>
      </c>
      <c r="AH21" s="27">
        <f t="shared" si="6"/>
        <v>40</v>
      </c>
      <c r="AI21" s="27">
        <f t="shared" ref="AI21:AK21" si="7">SUM(AI18:AI20)</f>
        <v>37</v>
      </c>
      <c r="AJ21" s="27">
        <f t="shared" si="7"/>
        <v>40</v>
      </c>
      <c r="AK21" s="27">
        <f t="shared" si="7"/>
        <v>40</v>
      </c>
      <c r="AL21" s="16"/>
      <c r="AM21" s="16"/>
      <c r="AN21" s="16"/>
      <c r="AO21" s="16"/>
      <c r="AP21" s="16"/>
    </row>
    <row r="22" spans="1:42" x14ac:dyDescent="0.2">
      <c r="A22" s="89" t="s">
        <v>15</v>
      </c>
      <c r="B22" s="19" t="s">
        <v>12</v>
      </c>
      <c r="C22" s="33" t="s">
        <v>84</v>
      </c>
      <c r="D22" s="34" t="s">
        <v>101</v>
      </c>
      <c r="E22" s="34" t="s">
        <v>102</v>
      </c>
      <c r="F22" s="21">
        <f t="shared" si="2"/>
        <v>2322133.929855234</v>
      </c>
      <c r="G22" s="22">
        <f t="shared" si="3"/>
        <v>1249.6159027037261</v>
      </c>
      <c r="H22" s="23">
        <f>'Distributor Secondary'!E7*'DSR con %'!H22</f>
        <v>45.576354679802954</v>
      </c>
      <c r="I22" s="23">
        <f>'Distributor Secondary'!F7*'DSR con %'!I22</f>
        <v>73.064039408867004</v>
      </c>
      <c r="J22" s="23">
        <f>'Distributor Secondary'!G7*'DSR con %'!J22</f>
        <v>93.251028806584372</v>
      </c>
      <c r="K22" s="23">
        <f>'Distributor Secondary'!H7*'DSR con %'!K22</f>
        <v>86.913580246913583</v>
      </c>
      <c r="L22" s="23">
        <f>'Distributor Secondary'!I7*'DSR con %'!L22</f>
        <v>81.967078189300409</v>
      </c>
      <c r="M22" s="23">
        <f>'Distributor Secondary'!J7*'DSR con %'!M22</f>
        <v>32.378048780487802</v>
      </c>
      <c r="N22" s="23">
        <f>'Distributor Secondary'!K7*'DSR con %'!N22</f>
        <v>42.775609756097559</v>
      </c>
      <c r="O22" s="23">
        <f>'Distributor Secondary'!L7*'DSR con %'!O22</f>
        <v>69.851851851851848</v>
      </c>
      <c r="P22" s="23">
        <f>'Distributor Secondary'!M7*'DSR con %'!P22</f>
        <v>68.971962616822424</v>
      </c>
      <c r="Q22" s="23">
        <f>'Distributor Secondary'!N7*'DSR con %'!Q22</f>
        <v>50.131901840490798</v>
      </c>
      <c r="R22" s="23">
        <f>'Distributor Secondary'!O7*'DSR con %'!R22</f>
        <v>65.600000000000009</v>
      </c>
      <c r="S22" s="23">
        <f>'Distributor Secondary'!P7*'DSR con %'!S22</f>
        <v>54.46153846153846</v>
      </c>
      <c r="T22" s="23">
        <f>'Distributor Secondary'!Q7*'DSR con %'!T22</f>
        <v>87.138461538461542</v>
      </c>
      <c r="U22" s="23">
        <f>'Distributor Secondary'!R7*'DSR con %'!U22</f>
        <v>23.333333333333332</v>
      </c>
      <c r="V22" s="23">
        <f>'Distributor Secondary'!S7*'DSR con %'!V22</f>
        <v>35.087719298245609</v>
      </c>
      <c r="W22" s="23">
        <f>'Distributor Secondary'!T7*'DSR con %'!W22</f>
        <v>51.634146341463413</v>
      </c>
      <c r="X22" s="23">
        <f>'Distributor Secondary'!U7*'DSR con %'!X22</f>
        <v>33.024561403508777</v>
      </c>
      <c r="Y22" s="23">
        <f>'Distributor Secondary'!V7*'DSR con %'!Y22</f>
        <v>49.445614035087722</v>
      </c>
      <c r="Z22" s="23">
        <f>'Distributor Secondary'!W7*'DSR con %'!Z22</f>
        <v>33.415384615384617</v>
      </c>
      <c r="AA22" s="23">
        <f>'Distributor Secondary'!X7*'DSR con %'!AA22</f>
        <v>41.524390243902438</v>
      </c>
      <c r="AB22" s="23">
        <f>'Distributor Secondary'!Y7*'DSR con %'!AB22</f>
        <v>2.0607389162561631</v>
      </c>
      <c r="AC22" s="23">
        <f>'Distributor Secondary'!Z7*'DSR con %'!AC22</f>
        <v>30.781893004115229</v>
      </c>
      <c r="AD22" s="23">
        <f>'Distributor Secondary'!AA7*'DSR con %'!AD22</f>
        <v>2.101769547325107</v>
      </c>
      <c r="AE22" s="23">
        <f>'Distributor Secondary'!AB7*'DSR con %'!AE22</f>
        <v>10.469387755102041</v>
      </c>
      <c r="AF22" s="23">
        <f>'Distributor Secondary'!AC7*'DSR con %'!AF22</f>
        <v>2.0204081632653064</v>
      </c>
      <c r="AG22" s="23">
        <f>'Distributor Secondary'!AD7*'DSR con %'!AG22</f>
        <v>25.744855967078188</v>
      </c>
      <c r="AH22" s="23">
        <f>'Distributor Secondary'!AE7*'DSR con %'!AH22</f>
        <v>14.451219512195122</v>
      </c>
      <c r="AI22" s="23">
        <f>'Distributor Secondary'!AF7*'DSR con %'!AI22</f>
        <v>13.536585365853659</v>
      </c>
      <c r="AJ22" s="23">
        <f>'Distributor Secondary'!AG7*'DSR con %'!AJ22</f>
        <v>14.451219512195122</v>
      </c>
      <c r="AK22" s="23">
        <f>'Distributor Secondary'!AH7*'DSR con %'!AK22</f>
        <v>14.451219512195122</v>
      </c>
    </row>
    <row r="23" spans="1:42" x14ac:dyDescent="0.2">
      <c r="A23" s="89" t="s">
        <v>15</v>
      </c>
      <c r="B23" s="19" t="s">
        <v>12</v>
      </c>
      <c r="C23" s="33" t="s">
        <v>84</v>
      </c>
      <c r="D23" s="34" t="s">
        <v>103</v>
      </c>
      <c r="E23" s="34" t="s">
        <v>104</v>
      </c>
      <c r="F23" s="21">
        <f t="shared" si="2"/>
        <v>2208158.4632465621</v>
      </c>
      <c r="G23" s="22">
        <f t="shared" si="3"/>
        <v>1176.7568865437177</v>
      </c>
      <c r="H23" s="23">
        <f>'Distributor Secondary'!E7*'DSR con %'!H23</f>
        <v>45.576354679802954</v>
      </c>
      <c r="I23" s="23">
        <f>'Distributor Secondary'!F7*'DSR con %'!I23</f>
        <v>73.064039408867004</v>
      </c>
      <c r="J23" s="23">
        <f>'Distributor Secondary'!G7*'DSR con %'!J23</f>
        <v>89.012345679012341</v>
      </c>
      <c r="K23" s="23">
        <f>'Distributor Secondary'!H7*'DSR con %'!K23</f>
        <v>82.962962962962962</v>
      </c>
      <c r="L23" s="23">
        <f>'Distributor Secondary'!I7*'DSR con %'!L23</f>
        <v>73.057613168724288</v>
      </c>
      <c r="M23" s="23">
        <f>'Distributor Secondary'!J7*'DSR con %'!M23</f>
        <v>30.219512195121954</v>
      </c>
      <c r="N23" s="23">
        <f>'Distributor Secondary'!K7*'DSR con %'!N23</f>
        <v>39.307317073170736</v>
      </c>
      <c r="O23" s="23">
        <f>'Distributor Secondary'!L7*'DSR con %'!O23</f>
        <v>57.703703703703709</v>
      </c>
      <c r="P23" s="23">
        <f>'Distributor Secondary'!M7*'DSR con %'!P23</f>
        <v>62.074766355140184</v>
      </c>
      <c r="Q23" s="23">
        <f>'Distributor Secondary'!N7*'DSR con %'!Q23</f>
        <v>46.733128834355824</v>
      </c>
      <c r="R23" s="23">
        <f>'Distributor Secondary'!O7*'DSR con %'!R23</f>
        <v>65.600000000000009</v>
      </c>
      <c r="S23" s="23">
        <f>'Distributor Secondary'!P7*'DSR con %'!S23</f>
        <v>49.846153846153847</v>
      </c>
      <c r="T23" s="23">
        <f>'Distributor Secondary'!Q7*'DSR con %'!T23</f>
        <v>79.753846153846155</v>
      </c>
      <c r="U23" s="23">
        <f>'Distributor Secondary'!R7*'DSR con %'!U23</f>
        <v>23.333333333333332</v>
      </c>
      <c r="V23" s="23">
        <f>'Distributor Secondary'!S7*'DSR con %'!V23</f>
        <v>35.087719298245609</v>
      </c>
      <c r="W23" s="23">
        <f>'Distributor Secondary'!T7*'DSR con %'!W23</f>
        <v>48.073170731707322</v>
      </c>
      <c r="X23" s="23">
        <f>'Distributor Secondary'!U7*'DSR con %'!X23</f>
        <v>29.849122807017547</v>
      </c>
      <c r="Y23" s="23">
        <f>'Distributor Secondary'!V7*'DSR con %'!Y23</f>
        <v>44.691228070175441</v>
      </c>
      <c r="Z23" s="23">
        <f>'Distributor Secondary'!W7*'DSR con %'!Z23</f>
        <v>33.415384615384617</v>
      </c>
      <c r="AA23" s="23">
        <f>'Distributor Secondary'!X7*'DSR con %'!AA23</f>
        <v>41.524390243902438</v>
      </c>
      <c r="AB23" s="23">
        <f>'Distributor Secondary'!Y7*'DSR con %'!AB23</f>
        <v>1.9507389162561577</v>
      </c>
      <c r="AC23" s="23">
        <f>'Distributor Secondary'!Z7*'DSR con %'!AC23</f>
        <v>31.082716049382633</v>
      </c>
      <c r="AD23" s="23">
        <f>'Distributor Secondary'!AA7*'DSR con %'!AD23</f>
        <v>1.9012345679012346</v>
      </c>
      <c r="AE23" s="23">
        <f>'Distributor Secondary'!AB7*'DSR con %'!AE23</f>
        <v>9.8761224489795936</v>
      </c>
      <c r="AF23" s="23">
        <f>'Distributor Secondary'!AC7*'DSR con %'!AF23</f>
        <v>1.9059183673469391</v>
      </c>
      <c r="AG23" s="23">
        <f>'Distributor Secondary'!AD7*'DSR con %'!AG23</f>
        <v>22.94650205761317</v>
      </c>
      <c r="AH23" s="23">
        <f>'Distributor Secondary'!AE7*'DSR con %'!AH23</f>
        <v>14.277804878048768</v>
      </c>
      <c r="AI23" s="23">
        <f>'Distributor Secondary'!AF7*'DSR con %'!AI23</f>
        <v>13.374146341463401</v>
      </c>
      <c r="AJ23" s="23">
        <f>'Distributor Secondary'!AG7*'DSR con %'!AJ23</f>
        <v>14.277804878048768</v>
      </c>
      <c r="AK23" s="23">
        <f>'Distributor Secondary'!AH7*'DSR con %'!AK23</f>
        <v>14.277804878048768</v>
      </c>
    </row>
    <row r="24" spans="1:42" x14ac:dyDescent="0.2">
      <c r="A24" s="89" t="s">
        <v>15</v>
      </c>
      <c r="B24" s="19" t="s">
        <v>12</v>
      </c>
      <c r="C24" s="33" t="s">
        <v>84</v>
      </c>
      <c r="D24" s="34" t="s">
        <v>105</v>
      </c>
      <c r="E24" s="34" t="s">
        <v>106</v>
      </c>
      <c r="F24" s="21">
        <f t="shared" si="2"/>
        <v>3002332.1159140877</v>
      </c>
      <c r="G24" s="22">
        <f t="shared" si="3"/>
        <v>1585.1720975881105</v>
      </c>
      <c r="H24" s="23">
        <f>'Distributor Secondary'!E7*'DSR con %'!H24</f>
        <v>60.768472906403936</v>
      </c>
      <c r="I24" s="23">
        <f>'Distributor Secondary'!F7*'DSR con %'!I24</f>
        <v>97.418719211822662</v>
      </c>
      <c r="J24" s="23">
        <f>'Distributor Secondary'!G7*'DSR con %'!J24</f>
        <v>120.80246913580247</v>
      </c>
      <c r="K24" s="23">
        <f>'Distributor Secondary'!H7*'DSR con %'!K24</f>
        <v>112.59259259259258</v>
      </c>
      <c r="L24" s="23">
        <f>'Distributor Secondary'!I7*'DSR con %'!L24</f>
        <v>99.78600823045268</v>
      </c>
      <c r="M24" s="23">
        <f>'Distributor Secondary'!J7*'DSR con %'!M24</f>
        <v>41.012195121951223</v>
      </c>
      <c r="N24" s="23">
        <f>'Distributor Secondary'!K7*'DSR con %'!N24</f>
        <v>55.492682926829275</v>
      </c>
      <c r="O24" s="23">
        <f>'Distributor Secondary'!L7*'DSR con %'!O24</f>
        <v>85.037037037037038</v>
      </c>
      <c r="P24" s="23">
        <f>'Distributor Secondary'!M7*'DSR con %'!P24</f>
        <v>79.317757009345797</v>
      </c>
      <c r="Q24" s="23">
        <f>'Distributor Secondary'!N7*'DSR con %'!Q24</f>
        <v>64.576687116564415</v>
      </c>
      <c r="R24" s="23">
        <f>'Distributor Secondary'!O7*'DSR con %'!R24</f>
        <v>82</v>
      </c>
      <c r="S24" s="23">
        <f>'Distributor Secondary'!P7*'DSR con %'!S24</f>
        <v>69.230769230769241</v>
      </c>
      <c r="T24" s="23">
        <f>'Distributor Secondary'!Q7*'DSR con %'!T24</f>
        <v>110.76923076923077</v>
      </c>
      <c r="U24" s="23">
        <f>'Distributor Secondary'!R7*'DSR con %'!U24</f>
        <v>28</v>
      </c>
      <c r="V24" s="23">
        <f>'Distributor Secondary'!S7*'DSR con %'!V24</f>
        <v>42.105263157894733</v>
      </c>
      <c r="W24" s="23">
        <f>'Distributor Secondary'!T7*'DSR con %'!W24</f>
        <v>69.439024390243901</v>
      </c>
      <c r="X24" s="23">
        <f>'Distributor Secondary'!U7*'DSR con %'!X24</f>
        <v>41.915789473684207</v>
      </c>
      <c r="Y24" s="23">
        <f>'Distributor Secondary'!V7*'DSR con %'!Y24</f>
        <v>62.757894736842104</v>
      </c>
      <c r="Z24" s="23">
        <f>'Distributor Secondary'!W7*'DSR con %'!Z24</f>
        <v>38.984615384615388</v>
      </c>
      <c r="AA24" s="23">
        <f>'Distributor Secondary'!X7*'DSR con %'!AA24</f>
        <v>49.829268292682926</v>
      </c>
      <c r="AB24" s="23">
        <f>'Distributor Secondary'!Y7*'DSR con %'!AB24</f>
        <v>2.7109852216748727</v>
      </c>
      <c r="AC24" s="23">
        <f>'Distributor Secondary'!Z7*'DSR con %'!AC24</f>
        <v>41.576543209876561</v>
      </c>
      <c r="AD24" s="23">
        <f>'Distributor Secondary'!AA7*'DSR con %'!AD24</f>
        <v>2.8002469135802484</v>
      </c>
      <c r="AE24" s="23">
        <f>'Distributor Secondary'!AB7*'DSR con %'!AE24</f>
        <v>13.93591836734692</v>
      </c>
      <c r="AF24" s="23">
        <f>'Distributor Secondary'!AC7*'DSR con %'!AF24</f>
        <v>2.6893877551020369</v>
      </c>
      <c r="AG24" s="23">
        <f>'Distributor Secondary'!AD7*'DSR con %'!AG24</f>
        <v>31.34156378600823</v>
      </c>
      <c r="AH24" s="23">
        <f>'Distributor Secondary'!AE7*'DSR con %'!AH24</f>
        <v>19.884878048780511</v>
      </c>
      <c r="AI24" s="23">
        <f>'Distributor Secondary'!AF7*'DSR con %'!AI24</f>
        <v>18.626341463414654</v>
      </c>
      <c r="AJ24" s="23">
        <f>'Distributor Secondary'!AG7*'DSR con %'!AJ24</f>
        <v>19.884878048780511</v>
      </c>
      <c r="AK24" s="23">
        <f>'Distributor Secondary'!AH7*'DSR con %'!AK24</f>
        <v>19.884878048780511</v>
      </c>
    </row>
    <row r="25" spans="1:42" x14ac:dyDescent="0.2">
      <c r="A25" s="89" t="s">
        <v>15</v>
      </c>
      <c r="B25" s="19" t="s">
        <v>12</v>
      </c>
      <c r="C25" s="33" t="s">
        <v>84</v>
      </c>
      <c r="D25" s="34" t="s">
        <v>107</v>
      </c>
      <c r="E25" s="34" t="s">
        <v>108</v>
      </c>
      <c r="F25" s="21">
        <f t="shared" si="2"/>
        <v>3441682.7401983747</v>
      </c>
      <c r="G25" s="22">
        <f t="shared" si="3"/>
        <v>1890.3275189949793</v>
      </c>
      <c r="H25" s="23">
        <f>'Distributor Secondary'!E7*'DSR con %'!H25</f>
        <v>68.364532019704441</v>
      </c>
      <c r="I25" s="23">
        <f>'Distributor Secondary'!F7*'DSR con %'!I25</f>
        <v>109.5960591133005</v>
      </c>
      <c r="J25" s="23">
        <f>'Distributor Secondary'!G7*'DSR con %'!J25</f>
        <v>141.99588477366257</v>
      </c>
      <c r="K25" s="23">
        <f>'Distributor Secondary'!H7*'DSR con %'!K25</f>
        <v>132.3456790123457</v>
      </c>
      <c r="L25" s="23">
        <f>'Distributor Secondary'!I7*'DSR con %'!L25</f>
        <v>124.73251028806585</v>
      </c>
      <c r="M25" s="23">
        <f>'Distributor Secondary'!J7*'DSR con %'!M25</f>
        <v>48.56707317073171</v>
      </c>
      <c r="N25" s="23">
        <f>'Distributor Secondary'!K7*'DSR con %'!N25</f>
        <v>64.741463414634154</v>
      </c>
      <c r="O25" s="23">
        <f>'Distributor Secondary'!L7*'DSR con %'!O25</f>
        <v>103.25925925925927</v>
      </c>
      <c r="P25" s="23">
        <f>'Distributor Secondary'!M7*'DSR con %'!P25</f>
        <v>103.45794392523364</v>
      </c>
      <c r="Q25" s="23">
        <f>'Distributor Secondary'!N7*'DSR con %'!Q25</f>
        <v>75.622699386503058</v>
      </c>
      <c r="R25" s="23">
        <f>'Distributor Secondary'!O7*'DSR con %'!R25</f>
        <v>102.5</v>
      </c>
      <c r="S25" s="23">
        <f>'Distributor Secondary'!P7*'DSR con %'!S25</f>
        <v>83.07692307692308</v>
      </c>
      <c r="T25" s="23">
        <f>'Distributor Secondary'!Q7*'DSR con %'!T25</f>
        <v>132.92307692307693</v>
      </c>
      <c r="U25" s="23">
        <f>'Distributor Secondary'!R7*'DSR con %'!U25</f>
        <v>39.666666666666664</v>
      </c>
      <c r="V25" s="23">
        <f>'Distributor Secondary'!S7*'DSR con %'!V25</f>
        <v>59.649122807017541</v>
      </c>
      <c r="W25" s="23">
        <f>'Distributor Secondary'!T7*'DSR con %'!W25</f>
        <v>81.902439024390247</v>
      </c>
      <c r="X25" s="23">
        <f>'Distributor Secondary'!U7*'DSR con %'!X25</f>
        <v>50.171929824561396</v>
      </c>
      <c r="Y25" s="23">
        <f>'Distributor Secondary'!V7*'DSR con %'!Y25</f>
        <v>75.119298245614033</v>
      </c>
      <c r="Z25" s="23">
        <f>'Distributor Secondary'!W7*'DSR con %'!Z25</f>
        <v>47.338461538461544</v>
      </c>
      <c r="AA25" s="23">
        <f>'Distributor Secondary'!X7*'DSR con %'!AA25</f>
        <v>58.134146341463413</v>
      </c>
      <c r="AB25" s="23">
        <f>'Distributor Secondary'!Y7*'DSR con %'!AB25</f>
        <v>2.816108374384239</v>
      </c>
      <c r="AC25" s="23">
        <f>'Distributor Secondary'!Z7*'DSR con %'!AC25</f>
        <v>45.17242798353918</v>
      </c>
      <c r="AD25" s="23">
        <f>'Distributor Secondary'!AA7*'DSR con %'!AD25</f>
        <v>2.8129218106995939</v>
      </c>
      <c r="AE25" s="23">
        <f>'Distributor Secondary'!AB7*'DSR con %'!AE25</f>
        <v>15.145714285714302</v>
      </c>
      <c r="AF25" s="23">
        <f>'Distributor Secondary'!AC7*'DSR con %'!AF25</f>
        <v>2.9228571428571462</v>
      </c>
      <c r="AG25" s="23">
        <f>'Distributor Secondary'!AD7*'DSR con %'!AG25</f>
        <v>39.176954732510289</v>
      </c>
      <c r="AH25" s="23">
        <f>'Distributor Secondary'!AE7*'DSR con %'!AH25</f>
        <v>20.09682926829268</v>
      </c>
      <c r="AI25" s="23">
        <f>'Distributor Secondary'!AF7*'DSR con %'!AI25</f>
        <v>18.824878048780484</v>
      </c>
      <c r="AJ25" s="23">
        <f>'Distributor Secondary'!AG7*'DSR con %'!AJ25</f>
        <v>20.09682926829268</v>
      </c>
      <c r="AK25" s="23">
        <f>'Distributor Secondary'!AH7*'DSR con %'!AK25</f>
        <v>20.09682926829268</v>
      </c>
    </row>
    <row r="26" spans="1:42" x14ac:dyDescent="0.2">
      <c r="A26" s="89" t="s">
        <v>15</v>
      </c>
      <c r="B26" s="19" t="s">
        <v>12</v>
      </c>
      <c r="C26" s="33" t="s">
        <v>84</v>
      </c>
      <c r="D26" s="34" t="s">
        <v>109</v>
      </c>
      <c r="E26" s="34" t="s">
        <v>110</v>
      </c>
      <c r="F26" s="21">
        <f t="shared" si="2"/>
        <v>1730027.7507857401</v>
      </c>
      <c r="G26" s="22">
        <f t="shared" si="3"/>
        <v>965.12759416946699</v>
      </c>
      <c r="H26" s="23">
        <f>'Distributor Secondary'!E7*'DSR con %'!H26</f>
        <v>36.714285714285715</v>
      </c>
      <c r="I26" s="23">
        <f>'Distributor Secondary'!F7*'DSR con %'!I26</f>
        <v>58.857142857142854</v>
      </c>
      <c r="J26" s="23">
        <f>'Distributor Secondary'!G7*'DSR con %'!J26</f>
        <v>69.938271604938265</v>
      </c>
      <c r="K26" s="23">
        <f>'Distributor Secondary'!H7*'DSR con %'!K26</f>
        <v>65.185185185185176</v>
      </c>
      <c r="L26" s="23">
        <f>'Distributor Secondary'!I7*'DSR con %'!L26</f>
        <v>53.456790123456784</v>
      </c>
      <c r="M26" s="23">
        <f>'Distributor Secondary'!J7*'DSR con %'!M26</f>
        <v>24.823170731707318</v>
      </c>
      <c r="N26" s="23">
        <f>'Distributor Secondary'!K7*'DSR con %'!N26</f>
        <v>34.68292682926829</v>
      </c>
      <c r="O26" s="23">
        <f>'Distributor Secondary'!L7*'DSR con %'!O26</f>
        <v>53.148148148148152</v>
      </c>
      <c r="P26" s="23">
        <f>'Distributor Secondary'!M7*'DSR con %'!P26</f>
        <v>55.177570093457938</v>
      </c>
      <c r="Q26" s="23">
        <f>'Distributor Secondary'!N7*'DSR con %'!Q26</f>
        <v>39.935582822085891</v>
      </c>
      <c r="R26" s="23">
        <f>'Distributor Secondary'!O7*'DSR con %'!R26</f>
        <v>53.3</v>
      </c>
      <c r="S26" s="23">
        <f>'Distributor Secondary'!P7*'DSR con %'!S26</f>
        <v>43.384615384615387</v>
      </c>
      <c r="T26" s="23">
        <f>'Distributor Secondary'!Q7*'DSR con %'!T26</f>
        <v>69.41538461538461</v>
      </c>
      <c r="U26" s="23">
        <f>'Distributor Secondary'!R7*'DSR con %'!U26</f>
        <v>18.666666666666664</v>
      </c>
      <c r="V26" s="23">
        <f>'Distributor Secondary'!S7*'DSR con %'!V26</f>
        <v>28.07017543859649</v>
      </c>
      <c r="W26" s="23">
        <f>'Distributor Secondary'!T7*'DSR con %'!W26</f>
        <v>40.951219512195124</v>
      </c>
      <c r="X26" s="23">
        <f>'Distributor Secondary'!U7*'DSR con %'!X26</f>
        <v>26.03859649122807</v>
      </c>
      <c r="Y26" s="23">
        <f>'Distributor Secondary'!V7*'DSR con %'!Y26</f>
        <v>38.9859649122807</v>
      </c>
      <c r="Z26" s="23">
        <f>'Distributor Secondary'!W7*'DSR con %'!Z26</f>
        <v>27.846153846153847</v>
      </c>
      <c r="AA26" s="23">
        <f>'Distributor Secondary'!X7*'DSR con %'!AA26</f>
        <v>35.987804878048784</v>
      </c>
      <c r="AB26" s="23">
        <f>'Distributor Secondary'!Y7*'DSR con %'!AB26</f>
        <v>1.4614285714285731</v>
      </c>
      <c r="AC26" s="23">
        <f>'Distributor Secondary'!Z7*'DSR con %'!AC26</f>
        <v>21.38641975308634</v>
      </c>
      <c r="AD26" s="23">
        <f>'Distributor Secondary'!AA7*'DSR con %'!AD26</f>
        <v>1.3838271604938222</v>
      </c>
      <c r="AE26" s="23">
        <f>'Distributor Secondary'!AB7*'DSR con %'!AE26</f>
        <v>7.5728571428571509</v>
      </c>
      <c r="AF26" s="23">
        <f>'Distributor Secondary'!AC7*'DSR con %'!AF26</f>
        <v>1.4614285714285731</v>
      </c>
      <c r="AG26" s="23">
        <f>'Distributor Secondary'!AD7*'DSR con %'!AG26</f>
        <v>16.790123456790123</v>
      </c>
      <c r="AH26" s="23">
        <f>'Distributor Secondary'!AE7*'DSR con %'!AH26</f>
        <v>10.289268292682896</v>
      </c>
      <c r="AI26" s="23">
        <f>'Distributor Secondary'!AF7*'DSR con %'!AI26</f>
        <v>9.638048780487777</v>
      </c>
      <c r="AJ26" s="23">
        <f>'Distributor Secondary'!AG7*'DSR con %'!AJ26</f>
        <v>10.289268292682896</v>
      </c>
      <c r="AK26" s="23">
        <f>'Distributor Secondary'!AH7*'DSR con %'!AK26</f>
        <v>10.289268292682896</v>
      </c>
    </row>
    <row r="27" spans="1:42" s="29" customFormat="1" x14ac:dyDescent="0.2">
      <c r="A27" s="88"/>
      <c r="B27" s="37"/>
      <c r="C27" s="38"/>
      <c r="D27" s="39"/>
      <c r="E27" s="39"/>
      <c r="F27" s="27">
        <f>SUM(F22:F26)</f>
        <v>12704334.999999998</v>
      </c>
      <c r="G27" s="41">
        <f>SUM(G22:G26)</f>
        <v>6867</v>
      </c>
      <c r="H27" s="27">
        <f>SUM(H22:H26)</f>
        <v>257</v>
      </c>
      <c r="I27" s="27">
        <f t="shared" ref="I27:AH27" si="8">SUM(I22:I26)</f>
        <v>412</v>
      </c>
      <c r="J27" s="27">
        <f t="shared" si="8"/>
        <v>515</v>
      </c>
      <c r="K27" s="27">
        <f t="shared" si="8"/>
        <v>480.00000000000006</v>
      </c>
      <c r="L27" s="27">
        <f t="shared" si="8"/>
        <v>433</v>
      </c>
      <c r="M27" s="27">
        <f t="shared" si="8"/>
        <v>177</v>
      </c>
      <c r="N27" s="27">
        <f t="shared" si="8"/>
        <v>237.00000000000003</v>
      </c>
      <c r="O27" s="27">
        <f t="shared" si="8"/>
        <v>369</v>
      </c>
      <c r="P27" s="27">
        <f t="shared" si="8"/>
        <v>368.99999999999994</v>
      </c>
      <c r="Q27" s="27">
        <f t="shared" si="8"/>
        <v>277</v>
      </c>
      <c r="R27" s="27">
        <f t="shared" si="8"/>
        <v>369.00000000000006</v>
      </c>
      <c r="S27" s="27">
        <f t="shared" si="8"/>
        <v>300</v>
      </c>
      <c r="T27" s="27">
        <f t="shared" si="8"/>
        <v>480</v>
      </c>
      <c r="U27" s="27">
        <f t="shared" si="8"/>
        <v>132.99999999999997</v>
      </c>
      <c r="V27" s="27">
        <f t="shared" si="8"/>
        <v>199.99999999999997</v>
      </c>
      <c r="W27" s="27">
        <f t="shared" si="8"/>
        <v>292</v>
      </c>
      <c r="X27" s="27">
        <f t="shared" si="8"/>
        <v>181</v>
      </c>
      <c r="Y27" s="27">
        <f t="shared" si="8"/>
        <v>271</v>
      </c>
      <c r="Z27" s="27">
        <f t="shared" si="8"/>
        <v>181.00000000000003</v>
      </c>
      <c r="AA27" s="27">
        <f t="shared" si="8"/>
        <v>227</v>
      </c>
      <c r="AB27" s="27">
        <f t="shared" si="8"/>
        <v>11.000000000000005</v>
      </c>
      <c r="AC27" s="27">
        <f t="shared" si="8"/>
        <v>169.99999999999994</v>
      </c>
      <c r="AD27" s="27">
        <f t="shared" si="8"/>
        <v>11.000000000000007</v>
      </c>
      <c r="AE27" s="27">
        <f t="shared" si="8"/>
        <v>57.000000000000007</v>
      </c>
      <c r="AF27" s="27">
        <f t="shared" si="8"/>
        <v>11.000000000000002</v>
      </c>
      <c r="AG27" s="27">
        <f t="shared" si="8"/>
        <v>136</v>
      </c>
      <c r="AH27" s="27">
        <f t="shared" si="8"/>
        <v>78.999999999999972</v>
      </c>
      <c r="AI27" s="27">
        <f t="shared" ref="AI27:AK27" si="9">SUM(AI22:AI26)</f>
        <v>73.999999999999986</v>
      </c>
      <c r="AJ27" s="27">
        <f t="shared" si="9"/>
        <v>78.999999999999972</v>
      </c>
      <c r="AK27" s="27">
        <f t="shared" si="9"/>
        <v>78.999999999999972</v>
      </c>
      <c r="AL27" s="16"/>
      <c r="AM27" s="16"/>
      <c r="AN27" s="16"/>
      <c r="AO27" s="16"/>
      <c r="AP27" s="16"/>
    </row>
    <row r="28" spans="1:42" x14ac:dyDescent="0.2">
      <c r="A28" s="90" t="s">
        <v>16</v>
      </c>
      <c r="B28" s="19" t="s">
        <v>12</v>
      </c>
      <c r="C28" s="33" t="s">
        <v>84</v>
      </c>
      <c r="D28" s="43" t="s">
        <v>91</v>
      </c>
      <c r="E28" s="44" t="s">
        <v>92</v>
      </c>
      <c r="F28" s="21">
        <f t="shared" si="2"/>
        <v>3063270.6578604882</v>
      </c>
      <c r="G28" s="22">
        <f t="shared" si="3"/>
        <v>1662.8858922547417</v>
      </c>
      <c r="H28" s="23">
        <f>'Distributor Secondary'!E8*'DSR con %'!H28</f>
        <v>62.706976744186051</v>
      </c>
      <c r="I28" s="23">
        <f>'Distributor Secondary'!F8*'DSR con %'!I28</f>
        <v>100.50697674418605</v>
      </c>
      <c r="J28" s="23">
        <f>'Distributor Secondary'!G8*'DSR con %'!J28</f>
        <v>121.38372093023256</v>
      </c>
      <c r="K28" s="23">
        <f>'Distributor Secondary'!H8*'DSR con %'!K28</f>
        <v>113.17829457364341</v>
      </c>
      <c r="L28" s="23">
        <f>'Distributor Secondary'!I8*'DSR con %'!L28</f>
        <v>106.34108527131784</v>
      </c>
      <c r="M28" s="23">
        <f>'Distributor Secondary'!J8*'DSR con %'!M28</f>
        <v>40.827586206896548</v>
      </c>
      <c r="N28" s="23">
        <f>'Distributor Secondary'!K8*'DSR con %'!N28</f>
        <v>58.396313364055302</v>
      </c>
      <c r="O28" s="23">
        <f>'Distributor Secondary'!L8*'DSR con %'!O28</f>
        <v>90.838709677419359</v>
      </c>
      <c r="P28" s="23">
        <f>'Distributor Secondary'!M8*'DSR con %'!P28</f>
        <v>87.147286821705421</v>
      </c>
      <c r="Q28" s="23">
        <f>'Distributor Secondary'!N8*'DSR con %'!Q28</f>
        <v>65.539534883720933</v>
      </c>
      <c r="R28" s="23">
        <f>'Distributor Secondary'!O8*'DSR con %'!R28</f>
        <v>84.495575221238937</v>
      </c>
      <c r="S28" s="23">
        <f>'Distributor Secondary'!P8*'DSR con %'!S28</f>
        <v>71.220930232558146</v>
      </c>
      <c r="T28" s="23">
        <f>'Distributor Secondary'!Q8*'DSR con %'!T28</f>
        <v>113.95348837209302</v>
      </c>
      <c r="U28" s="23">
        <f>'Distributor Secondary'!R8*'DSR con %'!U28</f>
        <v>31.622093023255815</v>
      </c>
      <c r="V28" s="23">
        <f>'Distributor Secondary'!S8*'DSR con %'!V28</f>
        <v>47.575581395348841</v>
      </c>
      <c r="W28" s="23">
        <f>'Distributor Secondary'!T8*'DSR con %'!W28</f>
        <v>69.511627906976742</v>
      </c>
      <c r="X28" s="23">
        <f>'Distributor Secondary'!U8*'DSR con %'!X28</f>
        <v>48.985507246376812</v>
      </c>
      <c r="Y28" s="23">
        <f>'Distributor Secondary'!V8*'DSR con %'!Y28</f>
        <v>73.333333333333343</v>
      </c>
      <c r="Z28" s="23">
        <f>'Distributor Secondary'!W8*'DSR con %'!Z28</f>
        <v>48.285714285714285</v>
      </c>
      <c r="AA28" s="23">
        <f>'Distributor Secondary'!X8*'DSR con %'!AA28</f>
        <v>60.919540229885051</v>
      </c>
      <c r="AB28" s="23">
        <f>'Distributor Secondary'!Y8*'DSR con %'!AB28</f>
        <v>2.5507246376811596</v>
      </c>
      <c r="AC28" s="23">
        <f>'Distributor Secondary'!Z8*'DSR con %'!AC28</f>
        <v>34.871794871794869</v>
      </c>
      <c r="AD28" s="23">
        <f>'Distributor Secondary'!AA8*'DSR con %'!AD28</f>
        <v>3.0344827586206895</v>
      </c>
      <c r="AE28" s="23">
        <f>'Distributor Secondary'!AB8*'DSR con %'!AE28</f>
        <v>13.653717579250696</v>
      </c>
      <c r="AF28" s="23">
        <f>'Distributor Secondary'!AC8*'DSR con %'!AF28</f>
        <v>2.6349279538904851</v>
      </c>
      <c r="AG28" s="23">
        <f>'Distributor Secondary'!AD8*'DSR con %'!AG28</f>
        <v>32.577291066282363</v>
      </c>
      <c r="AH28" s="23">
        <f>'Distributor Secondary'!AE8*'DSR con %'!AH28</f>
        <v>19.506923076923083</v>
      </c>
      <c r="AI28" s="23">
        <f>'Distributor Secondary'!AF8*'DSR con %'!AI28</f>
        <v>18.272307692307699</v>
      </c>
      <c r="AJ28" s="23">
        <f>'Distributor Secondary'!AG8*'DSR con %'!AJ28</f>
        <v>19.506923076923083</v>
      </c>
      <c r="AK28" s="23">
        <f>'Distributor Secondary'!AH8*'DSR con %'!AK28</f>
        <v>19.506923076923083</v>
      </c>
    </row>
    <row r="29" spans="1:42" x14ac:dyDescent="0.2">
      <c r="A29" s="90" t="s">
        <v>16</v>
      </c>
      <c r="B29" s="19" t="s">
        <v>12</v>
      </c>
      <c r="C29" s="33" t="s">
        <v>84</v>
      </c>
      <c r="D29" s="43" t="s">
        <v>93</v>
      </c>
      <c r="E29" s="44" t="s">
        <v>94</v>
      </c>
      <c r="F29" s="21">
        <f t="shared" si="2"/>
        <v>2764458.0096352706</v>
      </c>
      <c r="G29" s="22">
        <f t="shared" si="3"/>
        <v>1355.6415415226184</v>
      </c>
      <c r="H29" s="23">
        <f>'Distributor Secondary'!E8*'DSR con %'!H29</f>
        <v>43.795348837209303</v>
      </c>
      <c r="I29" s="23">
        <f>'Distributor Secondary'!F8*'DSR con %'!I29</f>
        <v>70.195348837209295</v>
      </c>
      <c r="J29" s="23">
        <f>'Distributor Secondary'!G8*'DSR con %'!J29</f>
        <v>94.779069767441868</v>
      </c>
      <c r="K29" s="23">
        <f>'Distributor Secondary'!H8*'DSR con %'!K29</f>
        <v>88.372093023255815</v>
      </c>
      <c r="L29" s="23">
        <f>'Distributor Secondary'!I8*'DSR con %'!L29</f>
        <v>74.158914728682177</v>
      </c>
      <c r="M29" s="23">
        <f>'Distributor Secondary'!J8*'DSR con %'!M29</f>
        <v>33.172413793103452</v>
      </c>
      <c r="N29" s="23">
        <f>'Distributor Secondary'!K8*'DSR con %'!N29</f>
        <v>40.147465437788021</v>
      </c>
      <c r="O29" s="23">
        <f>'Distributor Secondary'!L8*'DSR con %'!O29</f>
        <v>62.451612903225701</v>
      </c>
      <c r="P29" s="23">
        <f>'Distributor Secondary'!M8*'DSR con %'!P29</f>
        <v>66.852713178294579</v>
      </c>
      <c r="Q29" s="23">
        <f>'Distributor Secondary'!N8*'DSR con %'!Q29</f>
        <v>50.497674418604653</v>
      </c>
      <c r="R29" s="23">
        <f>'Distributor Secondary'!O8*'DSR con %'!R29</f>
        <v>70.86725663716814</v>
      </c>
      <c r="S29" s="23">
        <f>'Distributor Secondary'!P8*'DSR con %'!S29</f>
        <v>50.872093023255815</v>
      </c>
      <c r="T29" s="23">
        <f>'Distributor Secondary'!Q8*'DSR con %'!T29</f>
        <v>81.395348837209298</v>
      </c>
      <c r="U29" s="23">
        <f>'Distributor Secondary'!R8*'DSR con %'!U29</f>
        <v>22.587209302325583</v>
      </c>
      <c r="V29" s="23">
        <f>'Distributor Secondary'!S8*'DSR con %'!V29</f>
        <v>33.982558139534881</v>
      </c>
      <c r="W29" s="23">
        <f>'Distributor Secondary'!T8*'DSR con %'!W29</f>
        <v>49.651162790697676</v>
      </c>
      <c r="X29" s="23">
        <f>'Distributor Secondary'!U8*'DSR con %'!X29</f>
        <v>56.333333333333329</v>
      </c>
      <c r="Y29" s="23">
        <f>'Distributor Secondary'!V8*'DSR con %'!Y29</f>
        <v>84.333333333333329</v>
      </c>
      <c r="Z29" s="23">
        <f>'Distributor Secondary'!W8*'DSR con %'!Z29</f>
        <v>34.249169435215947</v>
      </c>
      <c r="AA29" s="23">
        <f>'Distributor Secondary'!X8*'DSR con %'!AA29</f>
        <v>70.666666666666657</v>
      </c>
      <c r="AB29" s="23">
        <f>'Distributor Secondary'!Y8*'DSR con %'!AB29</f>
        <v>3.1884057971014492</v>
      </c>
      <c r="AC29" s="23">
        <f>'Distributor Secondary'!Z8*'DSR con %'!AC29</f>
        <v>43.589743589743584</v>
      </c>
      <c r="AD29" s="23">
        <f>'Distributor Secondary'!AA8*'DSR con %'!AD29</f>
        <v>3.2873563218390807</v>
      </c>
      <c r="AE29" s="23">
        <f>'Distributor Secondary'!AB8*'DSR con %'!AE29</f>
        <v>13.942824207492821</v>
      </c>
      <c r="AF29" s="23">
        <f>'Distributor Secondary'!AC8*'DSR con %'!AF29</f>
        <v>2.6907204610951059</v>
      </c>
      <c r="AG29" s="23">
        <f>'Distributor Secondary'!AD8*'DSR con %'!AG29</f>
        <v>33.267089337175854</v>
      </c>
      <c r="AH29" s="23">
        <f>'Distributor Secondary'!AE8*'DSR con %'!AH29</f>
        <v>19.385384615384584</v>
      </c>
      <c r="AI29" s="23">
        <f>'Distributor Secondary'!AF8*'DSR con %'!AI29</f>
        <v>18.158461538461509</v>
      </c>
      <c r="AJ29" s="23">
        <f>'Distributor Secondary'!AG8*'DSR con %'!AJ29</f>
        <v>19.385384615384584</v>
      </c>
      <c r="AK29" s="23">
        <f>'Distributor Secondary'!AH8*'DSR con %'!AK29</f>
        <v>19.385384615384584</v>
      </c>
    </row>
    <row r="30" spans="1:42" x14ac:dyDescent="0.2">
      <c r="A30" s="90" t="s">
        <v>16</v>
      </c>
      <c r="B30" s="19" t="s">
        <v>12</v>
      </c>
      <c r="C30" s="33" t="s">
        <v>84</v>
      </c>
      <c r="D30" s="43" t="s">
        <v>95</v>
      </c>
      <c r="E30" s="44" t="s">
        <v>96</v>
      </c>
      <c r="F30" s="21">
        <f t="shared" si="2"/>
        <v>2211301.0541273677</v>
      </c>
      <c r="G30" s="22">
        <f t="shared" si="3"/>
        <v>1076.4361856134935</v>
      </c>
      <c r="H30" s="23">
        <f>'Distributor Secondary'!E8*'DSR con %'!H30</f>
        <v>38.818604651162794</v>
      </c>
      <c r="I30" s="23">
        <f>'Distributor Secondary'!F8*'DSR con %'!I30</f>
        <v>62.218604651162792</v>
      </c>
      <c r="J30" s="23">
        <f>'Distributor Secondary'!G8*'DSR con %'!J30</f>
        <v>78.151162790697668</v>
      </c>
      <c r="K30" s="23">
        <f>'Distributor Secondary'!H8*'DSR con %'!K30</f>
        <v>72.868217054263567</v>
      </c>
      <c r="L30" s="23">
        <f>'Distributor Secondary'!I8*'DSR con %'!L30</f>
        <v>65.763565891472865</v>
      </c>
      <c r="M30" s="23">
        <f>'Distributor Secondary'!J8*'DSR con %'!M30</f>
        <v>27.2183908045977</v>
      </c>
      <c r="N30" s="23">
        <f>'Distributor Secondary'!K8*'DSR con %'!N30</f>
        <v>35.585253456221196</v>
      </c>
      <c r="O30" s="23">
        <f>'Distributor Secondary'!L8*'DSR con %'!O30</f>
        <v>55.354838709677416</v>
      </c>
      <c r="P30" s="23">
        <f>'Distributor Secondary'!M8*'DSR con %'!P30</f>
        <v>56.108527131782942</v>
      </c>
      <c r="Q30" s="23">
        <f>'Distributor Secondary'!N8*'DSR con %'!Q30</f>
        <v>42.97674418604651</v>
      </c>
      <c r="R30" s="23">
        <f>'Distributor Secondary'!O8*'DSR con %'!R30</f>
        <v>54.513274336283182</v>
      </c>
      <c r="S30" s="23">
        <f>'Distributor Secondary'!P8*'DSR con %'!S30</f>
        <v>45.784883720930232</v>
      </c>
      <c r="T30" s="23">
        <f>'Distributor Secondary'!Q8*'DSR con %'!T30</f>
        <v>73.255813953488371</v>
      </c>
      <c r="U30" s="23">
        <f>'Distributor Secondary'!R8*'DSR con %'!U30</f>
        <v>20.328488372093023</v>
      </c>
      <c r="V30" s="23">
        <f>'Distributor Secondary'!S8*'DSR con %'!V30</f>
        <v>30.584302325581394</v>
      </c>
      <c r="W30" s="23">
        <f>'Distributor Secondary'!T8*'DSR con %'!W30</f>
        <v>44.686046511627907</v>
      </c>
      <c r="X30" s="23">
        <f>'Distributor Secondary'!U8*'DSR con %'!X30</f>
        <v>26.942028985507243</v>
      </c>
      <c r="Y30" s="23">
        <f>'Distributor Secondary'!V8*'DSR con %'!Y30</f>
        <v>40.333333333333329</v>
      </c>
      <c r="Z30" s="23">
        <f>'Distributor Secondary'!W8*'DSR con %'!Z30</f>
        <v>30.880398671096348</v>
      </c>
      <c r="AA30" s="23">
        <f>'Distributor Secondary'!X8*'DSR con %'!AA30</f>
        <v>34.114942528735632</v>
      </c>
      <c r="AB30" s="23">
        <f>'Distributor Secondary'!Y8*'DSR con %'!AB30</f>
        <v>1.7536231884057969</v>
      </c>
      <c r="AC30" s="23">
        <f>'Distributor Secondary'!Z8*'DSR con %'!AC30</f>
        <v>30.512820512820515</v>
      </c>
      <c r="AD30" s="23">
        <f>'Distributor Secondary'!AA8*'DSR con %'!AD30</f>
        <v>1.896551724137931</v>
      </c>
      <c r="AE30" s="23">
        <f>'Distributor Secondary'!AB8*'DSR con %'!AE30</f>
        <v>10.841498559077809</v>
      </c>
      <c r="AF30" s="23">
        <f>'Distributor Secondary'!AC8*'DSR con %'!AF30</f>
        <v>2.0922190201729105</v>
      </c>
      <c r="AG30" s="23">
        <f>'Distributor Secondary'!AD8*'DSR con %'!AG30</f>
        <v>25.867435158501443</v>
      </c>
      <c r="AH30" s="23">
        <f>'Distributor Secondary'!AE8*'DSR con %'!AH30</f>
        <v>17.015384615384615</v>
      </c>
      <c r="AI30" s="23">
        <f>'Distributor Secondary'!AF8*'DSR con %'!AI30</f>
        <v>15.938461538461539</v>
      </c>
      <c r="AJ30" s="23">
        <f>'Distributor Secondary'!AG8*'DSR con %'!AJ30</f>
        <v>17.015384615384615</v>
      </c>
      <c r="AK30" s="23">
        <f>'Distributor Secondary'!AH8*'DSR con %'!AK30</f>
        <v>17.015384615384615</v>
      </c>
    </row>
    <row r="31" spans="1:42" x14ac:dyDescent="0.2">
      <c r="A31" s="90" t="s">
        <v>16</v>
      </c>
      <c r="B31" s="19" t="s">
        <v>12</v>
      </c>
      <c r="C31" s="33" t="s">
        <v>84</v>
      </c>
      <c r="D31" s="43" t="s">
        <v>97</v>
      </c>
      <c r="E31" s="44" t="s">
        <v>98</v>
      </c>
      <c r="F31" s="21">
        <f t="shared" si="2"/>
        <v>1828968.1083563983</v>
      </c>
      <c r="G31" s="22">
        <f t="shared" si="3"/>
        <v>939.25519931439317</v>
      </c>
      <c r="H31" s="23">
        <f>'Distributor Secondary'!E8*'DSR con %'!H31</f>
        <v>35.832558139534882</v>
      </c>
      <c r="I31" s="23">
        <f>'Distributor Secondary'!F8*'DSR con %'!I31</f>
        <v>57.432558139534883</v>
      </c>
      <c r="J31" s="23">
        <f>'Distributor Secondary'!G8*'DSR con %'!J31</f>
        <v>69.83720930232559</v>
      </c>
      <c r="K31" s="23">
        <f>'Distributor Secondary'!H8*'DSR con %'!K31</f>
        <v>65.116279069767444</v>
      </c>
      <c r="L31" s="23">
        <f>'Distributor Secondary'!I8*'DSR con %'!L31</f>
        <v>57.368217054263567</v>
      </c>
      <c r="M31" s="23">
        <f>'Distributor Secondary'!J8*'DSR con %'!M31</f>
        <v>24.666666666666664</v>
      </c>
      <c r="N31" s="23">
        <f>'Distributor Secondary'!K8*'DSR con %'!N31</f>
        <v>33.76036866359447</v>
      </c>
      <c r="O31" s="23">
        <f>'Distributor Secondary'!L8*'DSR con %'!O31</f>
        <v>52.516129032258071</v>
      </c>
      <c r="P31" s="23">
        <f>'Distributor Secondary'!M8*'DSR con %'!P31</f>
        <v>48.945736434108525</v>
      </c>
      <c r="Q31" s="23">
        <f>'Distributor Secondary'!N8*'DSR con %'!Q31</f>
        <v>36.530232558139531</v>
      </c>
      <c r="R31" s="23">
        <f>'Distributor Secondary'!O8*'DSR con %'!R31</f>
        <v>49.061946902654867</v>
      </c>
      <c r="S31" s="23">
        <f>'Distributor Secondary'!P8*'DSR con %'!S31</f>
        <v>41.424418604651159</v>
      </c>
      <c r="T31" s="23">
        <f>'Distributor Secondary'!Q8*'DSR con %'!T31</f>
        <v>66.279069767441854</v>
      </c>
      <c r="U31" s="23">
        <f>'Distributor Secondary'!R8*'DSR con %'!U31</f>
        <v>18.392441860465116</v>
      </c>
      <c r="V31" s="23">
        <f>'Distributor Secondary'!S8*'DSR con %'!V31</f>
        <v>27.671511627906973</v>
      </c>
      <c r="W31" s="23">
        <f>'Distributor Secondary'!T8*'DSR con %'!W31</f>
        <v>40.430232558139529</v>
      </c>
      <c r="X31" s="23">
        <f>'Distributor Secondary'!U8*'DSR con %'!X31</f>
        <v>19.594202898550726</v>
      </c>
      <c r="Y31" s="23">
        <f>'Distributor Secondary'!V8*'DSR con %'!Y31</f>
        <v>29.333333333333332</v>
      </c>
      <c r="Z31" s="23">
        <f>'Distributor Secondary'!W8*'DSR con %'!Z31</f>
        <v>28.073089700996679</v>
      </c>
      <c r="AA31" s="23">
        <f>'Distributor Secondary'!X8*'DSR con %'!AA31</f>
        <v>24.367816091954023</v>
      </c>
      <c r="AB31" s="23">
        <f>'Distributor Secondary'!Y8*'DSR con %'!AB31</f>
        <v>1.7536231884057969</v>
      </c>
      <c r="AC31" s="23">
        <f>'Distributor Secondary'!Z8*'DSR con %'!AC31</f>
        <v>30.512820512820515</v>
      </c>
      <c r="AD31" s="23">
        <f>'Distributor Secondary'!AA8*'DSR con %'!AD31</f>
        <v>1.3908045977011496</v>
      </c>
      <c r="AE31" s="23">
        <f>'Distributor Secondary'!AB8*'DSR con %'!AE31</f>
        <v>9.3631123919308354</v>
      </c>
      <c r="AF31" s="23">
        <f>'Distributor Secondary'!AC8*'DSR con %'!AF31</f>
        <v>1.8069164265129682</v>
      </c>
      <c r="AG31" s="23">
        <f>'Distributor Secondary'!AD8*'DSR con %'!AG31</f>
        <v>22.340057636887607</v>
      </c>
      <c r="AH31" s="23">
        <f>'Distributor Secondary'!AE8*'DSR con %'!AH31</f>
        <v>11.546153846153846</v>
      </c>
      <c r="AI31" s="23">
        <f>'Distributor Secondary'!AF8*'DSR con %'!AI31</f>
        <v>10.815384615384616</v>
      </c>
      <c r="AJ31" s="23">
        <f>'Distributor Secondary'!AG8*'DSR con %'!AJ31</f>
        <v>11.546153846153846</v>
      </c>
      <c r="AK31" s="23">
        <f>'Distributor Secondary'!AH8*'DSR con %'!AK31</f>
        <v>11.546153846153846</v>
      </c>
    </row>
    <row r="32" spans="1:42" x14ac:dyDescent="0.2">
      <c r="A32" s="90" t="s">
        <v>16</v>
      </c>
      <c r="B32" s="19" t="s">
        <v>12</v>
      </c>
      <c r="C32" s="33" t="s">
        <v>84</v>
      </c>
      <c r="D32" s="43" t="s">
        <v>99</v>
      </c>
      <c r="E32" s="44" t="s">
        <v>100</v>
      </c>
      <c r="F32" s="21">
        <f t="shared" si="2"/>
        <v>1776652.1700204741</v>
      </c>
      <c r="G32" s="22">
        <f t="shared" si="3"/>
        <v>895.7811812947524</v>
      </c>
      <c r="H32" s="23">
        <f>'Distributor Secondary'!E8*'DSR con %'!H32</f>
        <v>32.846511627906978</v>
      </c>
      <c r="I32" s="23">
        <f>'Distributor Secondary'!F8*'DSR con %'!I32</f>
        <v>52.646511627906982</v>
      </c>
      <c r="J32" s="23">
        <f>'Distributor Secondary'!G8*'DSR con %'!J32</f>
        <v>64.848837209302317</v>
      </c>
      <c r="K32" s="23">
        <f>'Distributor Secondary'!H8*'DSR con %'!K32</f>
        <v>60.465116279069761</v>
      </c>
      <c r="L32" s="23">
        <f>'Distributor Secondary'!I8*'DSR con %'!L32</f>
        <v>57.368217054263567</v>
      </c>
      <c r="M32" s="23">
        <f>'Distributor Secondary'!J8*'DSR con %'!M32</f>
        <v>22.114942528735632</v>
      </c>
      <c r="N32" s="23">
        <f>'Distributor Secondary'!K8*'DSR con %'!N32</f>
        <v>30.110599078341014</v>
      </c>
      <c r="O32" s="23">
        <f>'Distributor Secondary'!L8*'DSR con %'!O32</f>
        <v>46.838709677419359</v>
      </c>
      <c r="P32" s="23">
        <f>'Distributor Secondary'!M8*'DSR con %'!P32</f>
        <v>48.945736434108525</v>
      </c>
      <c r="Q32" s="23">
        <f>'Distributor Secondary'!N8*'DSR con %'!Q32</f>
        <v>35.455813953488374</v>
      </c>
      <c r="R32" s="23">
        <f>'Distributor Secondary'!O8*'DSR con %'!R32</f>
        <v>49.061946902654867</v>
      </c>
      <c r="S32" s="23">
        <f>'Distributor Secondary'!P8*'DSR con %'!S32</f>
        <v>40.697674418604656</v>
      </c>
      <c r="T32" s="23">
        <f>'Distributor Secondary'!Q8*'DSR con %'!T32</f>
        <v>65.116279069767444</v>
      </c>
      <c r="U32" s="23">
        <f>'Distributor Secondary'!R8*'DSR con %'!U32</f>
        <v>18.069767441860467</v>
      </c>
      <c r="V32" s="23">
        <f>'Distributor Secondary'!S8*'DSR con %'!V32</f>
        <v>27.186046511627907</v>
      </c>
      <c r="W32" s="23">
        <f>'Distributor Secondary'!T8*'DSR con %'!W32</f>
        <v>39.720930232558139</v>
      </c>
      <c r="X32" s="23">
        <f>'Distributor Secondary'!U8*'DSR con %'!X32</f>
        <v>17.144927536231886</v>
      </c>
      <c r="Y32" s="23">
        <f>'Distributor Secondary'!V8*'DSR con %'!Y32</f>
        <v>25.666666666666668</v>
      </c>
      <c r="Z32" s="23">
        <f>'Distributor Secondary'!W8*'DSR con %'!Z32</f>
        <v>27.511627906976745</v>
      </c>
      <c r="AA32" s="23">
        <f>'Distributor Secondary'!X8*'DSR con %'!AA32</f>
        <v>21.931034482758619</v>
      </c>
      <c r="AB32" s="23">
        <f>'Distributor Secondary'!Y8*'DSR con %'!AB32</f>
        <v>1.7536231884057969</v>
      </c>
      <c r="AC32" s="23">
        <f>'Distributor Secondary'!Z8*'DSR con %'!AC32</f>
        <v>30.512820512820515</v>
      </c>
      <c r="AD32" s="23">
        <f>'Distributor Secondary'!AA8*'DSR con %'!AD32</f>
        <v>1.3908045977011496</v>
      </c>
      <c r="AE32" s="23">
        <f>'Distributor Secondary'!AB8*'DSR con %'!AE32</f>
        <v>9.1988472622478383</v>
      </c>
      <c r="AF32" s="23">
        <f>'Distributor Secondary'!AC8*'DSR con %'!AF32</f>
        <v>1.7752161383285303</v>
      </c>
      <c r="AG32" s="23">
        <f>'Distributor Secondary'!AD8*'DSR con %'!AG32</f>
        <v>21.948126801152739</v>
      </c>
      <c r="AH32" s="23">
        <f>'Distributor Secondary'!AE8*'DSR con %'!AH32</f>
        <v>11.546153846153846</v>
      </c>
      <c r="AI32" s="23">
        <f>'Distributor Secondary'!AF8*'DSR con %'!AI32</f>
        <v>10.815384615384616</v>
      </c>
      <c r="AJ32" s="23">
        <f>'Distributor Secondary'!AG8*'DSR con %'!AJ32</f>
        <v>11.546153846153846</v>
      </c>
      <c r="AK32" s="23">
        <f>'Distributor Secondary'!AH8*'DSR con %'!AK32</f>
        <v>11.546153846153846</v>
      </c>
    </row>
    <row r="33" spans="1:42" s="29" customFormat="1" x14ac:dyDescent="0.2">
      <c r="A33" s="91"/>
      <c r="B33" s="47"/>
      <c r="C33" s="38"/>
      <c r="D33" s="46"/>
      <c r="E33" s="48"/>
      <c r="F33" s="40">
        <f>SUM(F28:F32)</f>
        <v>11644649.999999998</v>
      </c>
      <c r="G33" s="41">
        <f>SUM(G28:G32)</f>
        <v>5929.9999999999991</v>
      </c>
      <c r="H33" s="27">
        <f>SUM(H28:H32)</f>
        <v>214</v>
      </c>
      <c r="I33" s="27">
        <f t="shared" ref="I33:AH33" si="10">SUM(I28:I32)</f>
        <v>343</v>
      </c>
      <c r="J33" s="27">
        <f t="shared" si="10"/>
        <v>429.00000000000006</v>
      </c>
      <c r="K33" s="27">
        <f t="shared" si="10"/>
        <v>400</v>
      </c>
      <c r="L33" s="27">
        <f t="shared" si="10"/>
        <v>361</v>
      </c>
      <c r="M33" s="27">
        <f t="shared" si="10"/>
        <v>148</v>
      </c>
      <c r="N33" s="27">
        <f t="shared" si="10"/>
        <v>198</v>
      </c>
      <c r="O33" s="27">
        <f t="shared" si="10"/>
        <v>307.99999999999989</v>
      </c>
      <c r="P33" s="27">
        <f t="shared" si="10"/>
        <v>308</v>
      </c>
      <c r="Q33" s="27">
        <f t="shared" si="10"/>
        <v>231</v>
      </c>
      <c r="R33" s="27">
        <f t="shared" si="10"/>
        <v>308</v>
      </c>
      <c r="S33" s="27">
        <f t="shared" si="10"/>
        <v>250</v>
      </c>
      <c r="T33" s="27">
        <f t="shared" si="10"/>
        <v>400</v>
      </c>
      <c r="U33" s="27">
        <f t="shared" si="10"/>
        <v>111</v>
      </c>
      <c r="V33" s="27">
        <f t="shared" si="10"/>
        <v>167</v>
      </c>
      <c r="W33" s="27">
        <f t="shared" si="10"/>
        <v>243.99999999999997</v>
      </c>
      <c r="X33" s="27">
        <f t="shared" si="10"/>
        <v>168.99999999999997</v>
      </c>
      <c r="Y33" s="27">
        <f t="shared" si="10"/>
        <v>253</v>
      </c>
      <c r="Z33" s="27">
        <f t="shared" si="10"/>
        <v>169</v>
      </c>
      <c r="AA33" s="27">
        <f t="shared" si="10"/>
        <v>212</v>
      </c>
      <c r="AB33" s="27">
        <f t="shared" si="10"/>
        <v>11</v>
      </c>
      <c r="AC33" s="27">
        <f t="shared" si="10"/>
        <v>170</v>
      </c>
      <c r="AD33" s="27">
        <f t="shared" si="10"/>
        <v>11.000000000000002</v>
      </c>
      <c r="AE33" s="27">
        <f t="shared" si="10"/>
        <v>56.999999999999993</v>
      </c>
      <c r="AF33" s="27">
        <f t="shared" si="10"/>
        <v>11</v>
      </c>
      <c r="AG33" s="27">
        <f t="shared" si="10"/>
        <v>136</v>
      </c>
      <c r="AH33" s="27">
        <f t="shared" si="10"/>
        <v>78.999999999999972</v>
      </c>
      <c r="AI33" s="27">
        <f t="shared" ref="AI33:AK33" si="11">SUM(AI28:AI32)</f>
        <v>73.999999999999972</v>
      </c>
      <c r="AJ33" s="27">
        <f t="shared" si="11"/>
        <v>78.999999999999972</v>
      </c>
      <c r="AK33" s="27">
        <f t="shared" si="11"/>
        <v>78.999999999999972</v>
      </c>
      <c r="AL33" s="16"/>
      <c r="AM33" s="16"/>
      <c r="AN33" s="16"/>
      <c r="AO33" s="16"/>
      <c r="AP33" s="16"/>
    </row>
    <row r="34" spans="1:42" x14ac:dyDescent="0.2">
      <c r="A34" s="49" t="s">
        <v>17</v>
      </c>
      <c r="B34" s="19" t="s">
        <v>12</v>
      </c>
      <c r="C34" s="18" t="s">
        <v>12</v>
      </c>
      <c r="D34" s="50" t="s">
        <v>54</v>
      </c>
      <c r="E34" s="49" t="s">
        <v>55</v>
      </c>
      <c r="F34" s="21">
        <f t="shared" si="2"/>
        <v>2198397.5</v>
      </c>
      <c r="G34" s="22">
        <f t="shared" si="3"/>
        <v>1321</v>
      </c>
      <c r="H34" s="23">
        <f>'Distributor Secondary'!E9*'DSR con %'!H34</f>
        <v>53.5</v>
      </c>
      <c r="I34" s="23">
        <f>'Distributor Secondary'!F9*'DSR con %'!I34</f>
        <v>86</v>
      </c>
      <c r="J34" s="23">
        <f>'Distributor Secondary'!G9*'DSR con %'!J34</f>
        <v>107</v>
      </c>
      <c r="K34" s="23">
        <f>'Distributor Secondary'!H9*'DSR con %'!K34</f>
        <v>100</v>
      </c>
      <c r="L34" s="23">
        <f>'Distributor Secondary'!I9*'DSR con %'!L34</f>
        <v>90</v>
      </c>
      <c r="M34" s="23">
        <f>'Distributor Secondary'!J9*'DSR con %'!M34</f>
        <v>37</v>
      </c>
      <c r="N34" s="23">
        <f>'Distributor Secondary'!K9*'DSR con %'!N34</f>
        <v>49.5</v>
      </c>
      <c r="O34" s="23">
        <f>'Distributor Secondary'!L9*'DSR con %'!O34</f>
        <v>77</v>
      </c>
      <c r="P34" s="23">
        <f>'Distributor Secondary'!M9*'DSR con %'!P34</f>
        <v>77</v>
      </c>
      <c r="Q34" s="23">
        <f>'Distributor Secondary'!N9*'DSR con %'!Q34</f>
        <v>57.5</v>
      </c>
      <c r="R34" s="23">
        <f>'Distributor Secondary'!O9*'DSR con %'!R34</f>
        <v>77</v>
      </c>
      <c r="S34" s="23">
        <f>'Distributor Secondary'!P9*'DSR con %'!S34</f>
        <v>62.5</v>
      </c>
      <c r="T34" s="23">
        <f>'Distributor Secondary'!Q9*'DSR con %'!T34</f>
        <v>100</v>
      </c>
      <c r="U34" s="23">
        <f>'Distributor Secondary'!R9*'DSR con %'!U34</f>
        <v>28</v>
      </c>
      <c r="V34" s="23">
        <f>'Distributor Secondary'!S9*'DSR con %'!V34</f>
        <v>42</v>
      </c>
      <c r="W34" s="23">
        <f>'Distributor Secondary'!T9*'DSR con %'!W34</f>
        <v>61</v>
      </c>
      <c r="X34" s="23">
        <f>'Distributor Secondary'!U9*'DSR con %'!X34</f>
        <v>24</v>
      </c>
      <c r="Y34" s="23">
        <f>'Distributor Secondary'!V9*'DSR con %'!Y34</f>
        <v>36</v>
      </c>
      <c r="Z34" s="23">
        <f>'Distributor Secondary'!W9*'DSR con %'!Z34</f>
        <v>24</v>
      </c>
      <c r="AA34" s="23">
        <f>'Distributor Secondary'!X9*'DSR con %'!AA34</f>
        <v>30.5</v>
      </c>
      <c r="AB34" s="23">
        <f>'Distributor Secondary'!Y9*'DSR con %'!AB34</f>
        <v>1.5</v>
      </c>
      <c r="AC34" s="23">
        <f>'Distributor Secondary'!Z9*'DSR con %'!AC34</f>
        <v>24.5</v>
      </c>
      <c r="AD34" s="23">
        <f>'Distributor Secondary'!AA9*'DSR con %'!AD34</f>
        <v>1.5</v>
      </c>
      <c r="AE34" s="23">
        <f>'Distributor Secondary'!AB9*'DSR con %'!AE34</f>
        <v>8</v>
      </c>
      <c r="AF34" s="23">
        <f>'Distributor Secondary'!AC9*'DSR con %'!AF34</f>
        <v>1.5</v>
      </c>
      <c r="AG34" s="23">
        <f>'Distributor Secondary'!AD9*'DSR con %'!AG34</f>
        <v>19.5</v>
      </c>
      <c r="AH34" s="23">
        <f>'Distributor Secondary'!AE9*'DSR con %'!AH34</f>
        <v>11.5</v>
      </c>
      <c r="AI34" s="23">
        <f>'Distributor Secondary'!AF9*'DSR con %'!AI34</f>
        <v>10.5</v>
      </c>
      <c r="AJ34" s="23">
        <f>'Distributor Secondary'!AG9*'DSR con %'!AJ34</f>
        <v>11.5</v>
      </c>
      <c r="AK34" s="23">
        <f>'Distributor Secondary'!AH9*'DSR con %'!AK34</f>
        <v>11.5</v>
      </c>
    </row>
    <row r="35" spans="1:42" x14ac:dyDescent="0.2">
      <c r="A35" s="49" t="s">
        <v>17</v>
      </c>
      <c r="B35" s="19" t="s">
        <v>12</v>
      </c>
      <c r="C35" s="18" t="s">
        <v>12</v>
      </c>
      <c r="D35" s="50" t="s">
        <v>127</v>
      </c>
      <c r="E35" s="49" t="s">
        <v>128</v>
      </c>
      <c r="F35" s="21">
        <f t="shared" si="2"/>
        <v>2198397.5</v>
      </c>
      <c r="G35" s="22">
        <f t="shared" si="3"/>
        <v>1321</v>
      </c>
      <c r="H35" s="23">
        <f>'Distributor Secondary'!E9*'DSR con %'!H35</f>
        <v>53.5</v>
      </c>
      <c r="I35" s="23">
        <f>'Distributor Secondary'!F9*'DSR con %'!I35</f>
        <v>86</v>
      </c>
      <c r="J35" s="23">
        <f>'Distributor Secondary'!G9*'DSR con %'!J35</f>
        <v>107</v>
      </c>
      <c r="K35" s="23">
        <f>'Distributor Secondary'!H9*'DSR con %'!K35</f>
        <v>100</v>
      </c>
      <c r="L35" s="23">
        <f>'Distributor Secondary'!I9*'DSR con %'!L35</f>
        <v>90</v>
      </c>
      <c r="M35" s="23">
        <f>'Distributor Secondary'!J9*'DSR con %'!M35</f>
        <v>37</v>
      </c>
      <c r="N35" s="23">
        <f>'Distributor Secondary'!K9*'DSR con %'!N35</f>
        <v>49.5</v>
      </c>
      <c r="O35" s="23">
        <f>'Distributor Secondary'!L9*'DSR con %'!O35</f>
        <v>77</v>
      </c>
      <c r="P35" s="23">
        <f>'Distributor Secondary'!M9*'DSR con %'!P35</f>
        <v>77</v>
      </c>
      <c r="Q35" s="23">
        <f>'Distributor Secondary'!N9*'DSR con %'!Q35</f>
        <v>57.5</v>
      </c>
      <c r="R35" s="23">
        <f>'Distributor Secondary'!O9*'DSR con %'!R35</f>
        <v>77</v>
      </c>
      <c r="S35" s="23">
        <f>'Distributor Secondary'!P9*'DSR con %'!S35</f>
        <v>62.5</v>
      </c>
      <c r="T35" s="23">
        <f>'Distributor Secondary'!Q9*'DSR con %'!T35</f>
        <v>100</v>
      </c>
      <c r="U35" s="23">
        <f>'Distributor Secondary'!R9*'DSR con %'!U35</f>
        <v>28</v>
      </c>
      <c r="V35" s="23">
        <f>'Distributor Secondary'!S9*'DSR con %'!V35</f>
        <v>42</v>
      </c>
      <c r="W35" s="23">
        <f>'Distributor Secondary'!T9*'DSR con %'!W35</f>
        <v>61</v>
      </c>
      <c r="X35" s="23">
        <f>'Distributor Secondary'!U9*'DSR con %'!X35</f>
        <v>24</v>
      </c>
      <c r="Y35" s="23">
        <f>'Distributor Secondary'!V9*'DSR con %'!Y35</f>
        <v>36</v>
      </c>
      <c r="Z35" s="23">
        <f>'Distributor Secondary'!W9*'DSR con %'!Z35</f>
        <v>24</v>
      </c>
      <c r="AA35" s="23">
        <f>'Distributor Secondary'!X9*'DSR con %'!AA35</f>
        <v>30.5</v>
      </c>
      <c r="AB35" s="23">
        <f>'Distributor Secondary'!Y9*'DSR con %'!AB35</f>
        <v>1.5</v>
      </c>
      <c r="AC35" s="23">
        <f>'Distributor Secondary'!Z9*'DSR con %'!AC35</f>
        <v>24.5</v>
      </c>
      <c r="AD35" s="23">
        <f>'Distributor Secondary'!AA9*'DSR con %'!AD35</f>
        <v>1.5</v>
      </c>
      <c r="AE35" s="23">
        <f>'Distributor Secondary'!AB9*'DSR con %'!AE35</f>
        <v>8</v>
      </c>
      <c r="AF35" s="23">
        <f>'Distributor Secondary'!AC9*'DSR con %'!AF35</f>
        <v>1.5</v>
      </c>
      <c r="AG35" s="23">
        <f>'Distributor Secondary'!AD9*'DSR con %'!AG35</f>
        <v>19.5</v>
      </c>
      <c r="AH35" s="23">
        <f>'Distributor Secondary'!AE9*'DSR con %'!AH35</f>
        <v>11.5</v>
      </c>
      <c r="AI35" s="23">
        <f>'Distributor Secondary'!AF9*'DSR con %'!AI35</f>
        <v>10.5</v>
      </c>
      <c r="AJ35" s="23">
        <f>'Distributor Secondary'!AG9*'DSR con %'!AJ35</f>
        <v>11.5</v>
      </c>
      <c r="AK35" s="23">
        <f>'Distributor Secondary'!AH9*'DSR con %'!AK35</f>
        <v>11.5</v>
      </c>
    </row>
    <row r="36" spans="1:42" s="29" customFormat="1" x14ac:dyDescent="0.2">
      <c r="A36" s="52"/>
      <c r="B36" s="25"/>
      <c r="C36" s="24"/>
      <c r="D36" s="53"/>
      <c r="E36" s="52"/>
      <c r="F36" s="40">
        <f t="shared" ref="F36:AH36" si="12">SUM(F34:F35)</f>
        <v>4396795</v>
      </c>
      <c r="G36" s="54">
        <f t="shared" si="12"/>
        <v>2642</v>
      </c>
      <c r="H36" s="27">
        <f t="shared" si="12"/>
        <v>107</v>
      </c>
      <c r="I36" s="27">
        <f t="shared" si="12"/>
        <v>172</v>
      </c>
      <c r="J36" s="27">
        <f t="shared" si="12"/>
        <v>214</v>
      </c>
      <c r="K36" s="27">
        <f t="shared" si="12"/>
        <v>200</v>
      </c>
      <c r="L36" s="27">
        <f t="shared" si="12"/>
        <v>180</v>
      </c>
      <c r="M36" s="27">
        <f t="shared" si="12"/>
        <v>74</v>
      </c>
      <c r="N36" s="27">
        <f t="shared" si="12"/>
        <v>99</v>
      </c>
      <c r="O36" s="27">
        <f t="shared" si="12"/>
        <v>154</v>
      </c>
      <c r="P36" s="27">
        <f t="shared" si="12"/>
        <v>154</v>
      </c>
      <c r="Q36" s="27">
        <f t="shared" si="12"/>
        <v>115</v>
      </c>
      <c r="R36" s="27">
        <f t="shared" si="12"/>
        <v>154</v>
      </c>
      <c r="S36" s="27">
        <f t="shared" si="12"/>
        <v>125</v>
      </c>
      <c r="T36" s="27">
        <f t="shared" si="12"/>
        <v>200</v>
      </c>
      <c r="U36" s="27">
        <f t="shared" si="12"/>
        <v>56</v>
      </c>
      <c r="V36" s="27">
        <f t="shared" si="12"/>
        <v>84</v>
      </c>
      <c r="W36" s="27">
        <f t="shared" si="12"/>
        <v>122</v>
      </c>
      <c r="X36" s="27">
        <f t="shared" si="12"/>
        <v>48</v>
      </c>
      <c r="Y36" s="27">
        <f t="shared" si="12"/>
        <v>72</v>
      </c>
      <c r="Z36" s="27">
        <f t="shared" si="12"/>
        <v>48</v>
      </c>
      <c r="AA36" s="27">
        <f t="shared" si="12"/>
        <v>61</v>
      </c>
      <c r="AB36" s="27">
        <f t="shared" si="12"/>
        <v>3</v>
      </c>
      <c r="AC36" s="27">
        <f t="shared" si="12"/>
        <v>49</v>
      </c>
      <c r="AD36" s="27">
        <f t="shared" si="12"/>
        <v>3</v>
      </c>
      <c r="AE36" s="27">
        <f t="shared" si="12"/>
        <v>16</v>
      </c>
      <c r="AF36" s="27">
        <f t="shared" si="12"/>
        <v>3</v>
      </c>
      <c r="AG36" s="27">
        <f t="shared" si="12"/>
        <v>39</v>
      </c>
      <c r="AH36" s="27">
        <f t="shared" si="12"/>
        <v>23</v>
      </c>
      <c r="AI36" s="27">
        <f t="shared" ref="AI36:AK36" si="13">SUM(AI34:AI35)</f>
        <v>21</v>
      </c>
      <c r="AJ36" s="27">
        <f t="shared" si="13"/>
        <v>23</v>
      </c>
      <c r="AK36" s="27">
        <f t="shared" si="13"/>
        <v>23</v>
      </c>
      <c r="AL36" s="16"/>
      <c r="AM36" s="16"/>
      <c r="AN36" s="16"/>
      <c r="AO36" s="16"/>
      <c r="AP36" s="16"/>
    </row>
    <row r="37" spans="1:42" x14ac:dyDescent="0.2">
      <c r="A37" s="107" t="s">
        <v>133</v>
      </c>
      <c r="B37" s="19" t="s">
        <v>12</v>
      </c>
      <c r="C37" s="18" t="s">
        <v>35</v>
      </c>
      <c r="D37" s="55" t="s">
        <v>144</v>
      </c>
      <c r="E37" s="55" t="s">
        <v>145</v>
      </c>
      <c r="F37" s="21">
        <f t="shared" si="2"/>
        <v>2152339.9064623057</v>
      </c>
      <c r="G37" s="22">
        <f t="shared" si="3"/>
        <v>1429.2587597085856</v>
      </c>
      <c r="H37" s="23">
        <f>'Distributor Secondary'!E10*'DSR con %'!H37</f>
        <v>61.503030303030307</v>
      </c>
      <c r="I37" s="23">
        <f>'Distributor Secondary'!F10*'DSR con %'!I37</f>
        <v>98.608695652173907</v>
      </c>
      <c r="J37" s="23">
        <f>'Distributor Secondary'!G10*'DSR con %'!J37</f>
        <v>123.13043478260869</v>
      </c>
      <c r="K37" s="23">
        <f>'Distributor Secondary'!H10*'DSR con %'!K37</f>
        <v>120.96676737160121</v>
      </c>
      <c r="L37" s="23">
        <f>'Distributor Secondary'!I10*'DSR con %'!L37</f>
        <v>104.16336633663367</v>
      </c>
      <c r="M37" s="23">
        <f>'Distributor Secondary'!J10*'DSR con %'!M37</f>
        <v>42.504950495049506</v>
      </c>
      <c r="N37" s="23">
        <f>'Distributor Secondary'!K10*'DSR con %'!N37</f>
        <v>57.294871794871796</v>
      </c>
      <c r="O37" s="23">
        <f>'Distributor Secondary'!L10*'DSR con %'!O37</f>
        <v>86.666666666666657</v>
      </c>
      <c r="P37" s="23">
        <f>'Distributor Secondary'!M10*'DSR con %'!P37</f>
        <v>88.4</v>
      </c>
      <c r="Q37" s="23">
        <f>'Distributor Secondary'!N10*'DSR con %'!Q37</f>
        <v>66.430769230769229</v>
      </c>
      <c r="R37" s="23">
        <f>'Distributor Secondary'!O10*'DSR con %'!R37</f>
        <v>88.25555555555556</v>
      </c>
      <c r="S37" s="23">
        <f>'Distributor Secondary'!P10*'DSR con %'!S37</f>
        <v>71.805555555555557</v>
      </c>
      <c r="T37" s="23">
        <f>'Distributor Secondary'!Q10*'DSR con %'!T37</f>
        <v>122.22222222222223</v>
      </c>
      <c r="U37" s="23">
        <f>'Distributor Secondary'!R10*'DSR con %'!U37</f>
        <v>32.194444444444443</v>
      </c>
      <c r="V37" s="23">
        <f>'Distributor Secondary'!S10*'DSR con %'!V37</f>
        <v>47.764011799410028</v>
      </c>
      <c r="W37" s="23">
        <f>'Distributor Secondary'!T10*'DSR con %'!W37</f>
        <v>69.364705882352951</v>
      </c>
      <c r="X37" s="23">
        <f>'Distributor Secondary'!U10*'DSR con %'!X37</f>
        <v>18.545454545454547</v>
      </c>
      <c r="Y37" s="23">
        <f>'Distributor Secondary'!V10*'DSR con %'!Y37</f>
        <v>21.988023952095809</v>
      </c>
      <c r="Z37" s="23">
        <f>'Distributor Secondary'!W10*'DSR con %'!Z37</f>
        <v>13.365269461077844</v>
      </c>
      <c r="AA37" s="23">
        <f>'Distributor Secondary'!X10*'DSR con %'!AA37</f>
        <v>16.851851851851851</v>
      </c>
      <c r="AB37" s="23">
        <f>'Distributor Secondary'!Y10*'DSR con %'!AB37</f>
        <v>0.967741935483871</v>
      </c>
      <c r="AC37" s="23">
        <f>'Distributor Secondary'!Z10*'DSR con %'!AC37</f>
        <v>16.59090909090909</v>
      </c>
      <c r="AD37" s="23">
        <f>'Distributor Secondary'!AA10*'DSR con %'!AD37</f>
        <v>0.83333333333333326</v>
      </c>
      <c r="AE37" s="23">
        <f>'Distributor Secondary'!AB10*'DSR con %'!AE37</f>
        <v>6</v>
      </c>
      <c r="AF37" s="23">
        <f>'Distributor Secondary'!AC10*'DSR con %'!AF37</f>
        <v>1.1627906976744187</v>
      </c>
      <c r="AG37" s="23">
        <f>'Distributor Secondary'!AD10*'DSR con %'!AG37</f>
        <v>15.818181818181817</v>
      </c>
      <c r="AH37" s="23">
        <f>'Distributor Secondary'!AE10*'DSR con %'!AH37</f>
        <v>9.0985915492957741</v>
      </c>
      <c r="AI37" s="23">
        <f>'Distributor Secondary'!AF10*'DSR con %'!AI37</f>
        <v>8.5633802816901401</v>
      </c>
      <c r="AJ37" s="23">
        <f>'Distributor Secondary'!AG10*'DSR con %'!AJ37</f>
        <v>9.0985915492957741</v>
      </c>
      <c r="AK37" s="23">
        <f>'Distributor Secondary'!AH10*'DSR con %'!AK37</f>
        <v>9.0985915492957741</v>
      </c>
    </row>
    <row r="38" spans="1:42" x14ac:dyDescent="0.2">
      <c r="A38" s="107" t="s">
        <v>133</v>
      </c>
      <c r="B38" s="19" t="s">
        <v>12</v>
      </c>
      <c r="C38" s="18" t="s">
        <v>35</v>
      </c>
      <c r="D38" s="55" t="s">
        <v>146</v>
      </c>
      <c r="E38" s="55" t="s">
        <v>147</v>
      </c>
      <c r="F38" s="21">
        <f t="shared" si="2"/>
        <v>1923152.4614594211</v>
      </c>
      <c r="G38" s="22">
        <f t="shared" si="3"/>
        <v>1275.7721677653067</v>
      </c>
      <c r="H38" s="23">
        <f>'Distributor Secondary'!E10*'DSR con %'!H38</f>
        <v>54.351515151515152</v>
      </c>
      <c r="I38" s="23">
        <f>'Distributor Secondary'!F10*'DSR con %'!I38</f>
        <v>85.826086956521749</v>
      </c>
      <c r="J38" s="23">
        <f>'Distributor Secondary'!G10*'DSR con %'!J38</f>
        <v>107.16908212560386</v>
      </c>
      <c r="K38" s="23">
        <f>'Distributor Secondary'!H10*'DSR con %'!K38</f>
        <v>103.68580060422961</v>
      </c>
      <c r="L38" s="23">
        <f>'Distributor Secondary'!I10*'DSR con %'!L38</f>
        <v>90.405940594059416</v>
      </c>
      <c r="M38" s="23">
        <f>'Distributor Secondary'!J10*'DSR con %'!M38</f>
        <v>37.693069306930695</v>
      </c>
      <c r="N38" s="23">
        <f>'Distributor Secondary'!K10*'DSR con %'!N38</f>
        <v>50.307692307692314</v>
      </c>
      <c r="O38" s="23">
        <f>'Distributor Secondary'!L10*'DSR con %'!O38</f>
        <v>80.166666666666657</v>
      </c>
      <c r="P38" s="23">
        <f>'Distributor Secondary'!M10*'DSR con %'!P38</f>
        <v>78</v>
      </c>
      <c r="Q38" s="23">
        <f>'Distributor Secondary'!N10*'DSR con %'!Q38</f>
        <v>58.61538461538462</v>
      </c>
      <c r="R38" s="23">
        <f>'Distributor Secondary'!O10*'DSR con %'!R38</f>
        <v>76.988888888888894</v>
      </c>
      <c r="S38" s="23">
        <f>'Distributor Secondary'!P10*'DSR con %'!S38</f>
        <v>62.638888888888886</v>
      </c>
      <c r="T38" s="23">
        <f>'Distributor Secondary'!Q10*'DSR con %'!T38</f>
        <v>100.22222222222221</v>
      </c>
      <c r="U38" s="23">
        <f>'Distributor Secondary'!R10*'DSR con %'!U38</f>
        <v>27.45</v>
      </c>
      <c r="V38" s="23">
        <f>'Distributor Secondary'!S10*'DSR con %'!V38</f>
        <v>42.336283185840706</v>
      </c>
      <c r="W38" s="23">
        <f>'Distributor Secondary'!T10*'DSR con %'!W38</f>
        <v>63.058823529411761</v>
      </c>
      <c r="X38" s="23">
        <f>'Distributor Secondary'!U10*'DSR con %'!X38</f>
        <v>16.363636363636363</v>
      </c>
      <c r="Y38" s="23">
        <f>'Distributor Secondary'!V10*'DSR con %'!Y38</f>
        <v>28.455089820359284</v>
      </c>
      <c r="Z38" s="23">
        <f>'Distributor Secondary'!W10*'DSR con %'!Z38</f>
        <v>18.538922155688621</v>
      </c>
      <c r="AA38" s="23">
        <f>'Distributor Secondary'!X10*'DSR con %'!AA38</f>
        <v>23.592592592592592</v>
      </c>
      <c r="AB38" s="23">
        <f>'Distributor Secondary'!Y10*'DSR con %'!AB38</f>
        <v>1.2903225806451613</v>
      </c>
      <c r="AC38" s="23">
        <f>'Distributor Secondary'!Z10*'DSR con %'!AC38</f>
        <v>16.59090909090909</v>
      </c>
      <c r="AD38" s="23">
        <f>'Distributor Secondary'!AA10*'DSR con %'!AD38</f>
        <v>1.25</v>
      </c>
      <c r="AE38" s="23">
        <f>'Distributor Secondary'!AB10*'DSR con %'!AE38</f>
        <v>6</v>
      </c>
      <c r="AF38" s="23">
        <f>'Distributor Secondary'!AC10*'DSR con %'!AF38</f>
        <v>1.3953488372093024</v>
      </c>
      <c r="AG38" s="23">
        <f>'Distributor Secondary'!AD10*'DSR con %'!AG38</f>
        <v>13.181818181818182</v>
      </c>
      <c r="AH38" s="23">
        <f>'Distributor Secondary'!AE10*'DSR con %'!AH38</f>
        <v>7.6619718309859159</v>
      </c>
      <c r="AI38" s="23">
        <f>'Distributor Secondary'!AF10*'DSR con %'!AI38</f>
        <v>7.211267605633803</v>
      </c>
      <c r="AJ38" s="23">
        <f>'Distributor Secondary'!AG10*'DSR con %'!AJ38</f>
        <v>7.6619718309859159</v>
      </c>
      <c r="AK38" s="23">
        <f>'Distributor Secondary'!AH10*'DSR con %'!AK38</f>
        <v>7.6619718309859159</v>
      </c>
    </row>
    <row r="39" spans="1:42" x14ac:dyDescent="0.2">
      <c r="A39" s="107" t="s">
        <v>133</v>
      </c>
      <c r="B39" s="19" t="s">
        <v>12</v>
      </c>
      <c r="C39" s="18" t="s">
        <v>35</v>
      </c>
      <c r="D39" s="55" t="s">
        <v>148</v>
      </c>
      <c r="E39" s="55" t="s">
        <v>149</v>
      </c>
      <c r="F39" s="21">
        <f t="shared" si="2"/>
        <v>2036365.2730310927</v>
      </c>
      <c r="G39" s="22">
        <f t="shared" si="3"/>
        <v>1365.1661440713983</v>
      </c>
      <c r="H39" s="23">
        <f>'Distributor Secondary'!E10*'DSR con %'!H39</f>
        <v>58.642424242424241</v>
      </c>
      <c r="I39" s="23">
        <f>'Distributor Secondary'!F10*'DSR con %'!I39</f>
        <v>94.956521739130437</v>
      </c>
      <c r="J39" s="23">
        <f>'Distributor Secondary'!G10*'DSR con %'!J39</f>
        <v>118.57004830917874</v>
      </c>
      <c r="K39" s="23">
        <f>'Distributor Secondary'!H10*'DSR con %'!K39</f>
        <v>107.67371601208458</v>
      </c>
      <c r="L39" s="23">
        <f>'Distributor Secondary'!I10*'DSR con %'!L39</f>
        <v>100.23267326732673</v>
      </c>
      <c r="M39" s="23">
        <f>'Distributor Secondary'!J10*'DSR con %'!M39</f>
        <v>40.099009900990097</v>
      </c>
      <c r="N39" s="23">
        <f>'Distributor Secondary'!K10*'DSR con %'!N39</f>
        <v>54.5</v>
      </c>
      <c r="O39" s="23">
        <f>'Distributor Secondary'!L10*'DSR con %'!O39</f>
        <v>84.5</v>
      </c>
      <c r="P39" s="23">
        <f>'Distributor Secondary'!M10*'DSR con %'!P39</f>
        <v>83.2</v>
      </c>
      <c r="Q39" s="23">
        <f>'Distributor Secondary'!N10*'DSR con %'!Q39</f>
        <v>62.523076923076928</v>
      </c>
      <c r="R39" s="23">
        <f>'Distributor Secondary'!O10*'DSR con %'!R39</f>
        <v>84.5</v>
      </c>
      <c r="S39" s="23">
        <f>'Distributor Secondary'!P10*'DSR con %'!S39</f>
        <v>68.75</v>
      </c>
      <c r="T39" s="23">
        <f>'Distributor Secondary'!Q10*'DSR con %'!T39</f>
        <v>105.11111111111111</v>
      </c>
      <c r="U39" s="23">
        <f>'Distributor Secondary'!R10*'DSR con %'!U39</f>
        <v>30.161111111111111</v>
      </c>
      <c r="V39" s="23">
        <f>'Distributor Secondary'!S10*'DSR con %'!V39</f>
        <v>46.135693215339231</v>
      </c>
      <c r="W39" s="23">
        <f>'Distributor Secondary'!T10*'DSR con %'!W39</f>
        <v>66.211764705882359</v>
      </c>
      <c r="X39" s="23">
        <f>'Distributor Secondary'!U10*'DSR con %'!X39</f>
        <v>18.545454545454547</v>
      </c>
      <c r="Y39" s="23">
        <f>'Distributor Secondary'!V10*'DSR con %'!Y39</f>
        <v>27.161676646706585</v>
      </c>
      <c r="Z39" s="23">
        <f>'Distributor Secondary'!W10*'DSR con %'!Z39</f>
        <v>18.538922155688621</v>
      </c>
      <c r="AA39" s="23">
        <f>'Distributor Secondary'!X10*'DSR con %'!AA39</f>
        <v>23.592592592592592</v>
      </c>
      <c r="AB39" s="23">
        <f>'Distributor Secondary'!Y10*'DSR con %'!AB39</f>
        <v>1.2903225806451613</v>
      </c>
      <c r="AC39" s="23">
        <f>'Distributor Secondary'!Z10*'DSR con %'!AC39</f>
        <v>16.59090909090909</v>
      </c>
      <c r="AD39" s="23">
        <f>'Distributor Secondary'!AA10*'DSR con %'!AD39</f>
        <v>1.25</v>
      </c>
      <c r="AE39" s="23">
        <f>'Distributor Secondary'!AB10*'DSR con %'!AE39</f>
        <v>6</v>
      </c>
      <c r="AF39" s="23">
        <f>'Distributor Secondary'!AC10*'DSR con %'!AF39</f>
        <v>1.1627906976744187</v>
      </c>
      <c r="AG39" s="23">
        <f>'Distributor Secondary'!AD10*'DSR con %'!AG39</f>
        <v>13.181818181818182</v>
      </c>
      <c r="AH39" s="23">
        <f>'Distributor Secondary'!AE10*'DSR con %'!AH39</f>
        <v>8.1408450704225341</v>
      </c>
      <c r="AI39" s="23">
        <f>'Distributor Secondary'!AF10*'DSR con %'!AI39</f>
        <v>7.6619718309859151</v>
      </c>
      <c r="AJ39" s="23">
        <f>'Distributor Secondary'!AG10*'DSR con %'!AJ39</f>
        <v>8.1408450704225341</v>
      </c>
      <c r="AK39" s="23">
        <f>'Distributor Secondary'!AH10*'DSR con %'!AK39</f>
        <v>8.1408450704225341</v>
      </c>
    </row>
    <row r="40" spans="1:42" x14ac:dyDescent="0.2">
      <c r="A40" s="107" t="s">
        <v>133</v>
      </c>
      <c r="B40" s="19" t="s">
        <v>12</v>
      </c>
      <c r="C40" s="18" t="s">
        <v>35</v>
      </c>
      <c r="D40" s="55" t="s">
        <v>150</v>
      </c>
      <c r="E40" s="55" t="s">
        <v>151</v>
      </c>
      <c r="F40" s="21">
        <f t="shared" si="2"/>
        <v>2203812.35904718</v>
      </c>
      <c r="G40" s="22">
        <f t="shared" si="3"/>
        <v>1436.8029284547094</v>
      </c>
      <c r="H40" s="23">
        <f>'Distributor Secondary'!E10*'DSR con %'!H40</f>
        <v>61.503030303030307</v>
      </c>
      <c r="I40" s="23">
        <f>'Distributor Secondary'!F10*'DSR con %'!I40</f>
        <v>98.608695652173907</v>
      </c>
      <c r="J40" s="23">
        <f>'Distributor Secondary'!G10*'DSR con %'!J40</f>
        <v>123.13043478260869</v>
      </c>
      <c r="K40" s="23">
        <f>'Distributor Secondary'!H10*'DSR con %'!K40</f>
        <v>107.67371601208458</v>
      </c>
      <c r="L40" s="23">
        <f>'Distributor Secondary'!I10*'DSR con %'!L40</f>
        <v>102.19801980198019</v>
      </c>
      <c r="M40" s="23">
        <f>'Distributor Secondary'!J10*'DSR con %'!M40</f>
        <v>41.702970297029701</v>
      </c>
      <c r="N40" s="23">
        <f>'Distributor Secondary'!K10*'DSR con %'!N40</f>
        <v>55.897435897435891</v>
      </c>
      <c r="O40" s="23">
        <f>'Distributor Secondary'!L10*'DSR con %'!O40</f>
        <v>86.666666666666657</v>
      </c>
      <c r="P40" s="23">
        <f>'Distributor Secondary'!M10*'DSR con %'!P40</f>
        <v>88.4</v>
      </c>
      <c r="Q40" s="23">
        <f>'Distributor Secondary'!N10*'DSR con %'!Q40</f>
        <v>66.430769230769229</v>
      </c>
      <c r="R40" s="23">
        <f>'Distributor Secondary'!O10*'DSR con %'!R40</f>
        <v>88.25555555555556</v>
      </c>
      <c r="S40" s="23">
        <f>'Distributor Secondary'!P10*'DSR con %'!S40</f>
        <v>71.805555555555557</v>
      </c>
      <c r="T40" s="23">
        <f>'Distributor Secondary'!Q10*'DSR con %'!T40</f>
        <v>112.44444444444443</v>
      </c>
      <c r="U40" s="23">
        <f>'Distributor Secondary'!R10*'DSR con %'!U40</f>
        <v>32.194444444444443</v>
      </c>
      <c r="V40" s="23">
        <f>'Distributor Secondary'!S10*'DSR con %'!V40</f>
        <v>47.764011799410028</v>
      </c>
      <c r="W40" s="23">
        <f>'Distributor Secondary'!T10*'DSR con %'!W40</f>
        <v>69.364705882352951</v>
      </c>
      <c r="X40" s="23">
        <f>'Distributor Secondary'!U10*'DSR con %'!X40</f>
        <v>18.545454545454547</v>
      </c>
      <c r="Y40" s="23">
        <f>'Distributor Secondary'!V10*'DSR con %'!Y40</f>
        <v>30.395209580838323</v>
      </c>
      <c r="Z40" s="23">
        <f>'Distributor Secondary'!W10*'DSR con %'!Z40</f>
        <v>21.556886227544908</v>
      </c>
      <c r="AA40" s="23">
        <f>'Distributor Secondary'!X10*'DSR con %'!AA40</f>
        <v>26.962962962962962</v>
      </c>
      <c r="AB40" s="23">
        <f>'Distributor Secondary'!Y10*'DSR con %'!AB40</f>
        <v>1.4516129032258065</v>
      </c>
      <c r="AC40" s="23">
        <f>'Distributor Secondary'!Z10*'DSR con %'!AC40</f>
        <v>23.227272727272727</v>
      </c>
      <c r="AD40" s="23">
        <f>'Distributor Secondary'!AA10*'DSR con %'!AD40</f>
        <v>1.6666666666666665</v>
      </c>
      <c r="AE40" s="23">
        <f>'Distributor Secondary'!AB10*'DSR con %'!AE40</f>
        <v>6</v>
      </c>
      <c r="AF40" s="23">
        <f>'Distributor Secondary'!AC10*'DSR con %'!AF40</f>
        <v>1.2790697674418605</v>
      </c>
      <c r="AG40" s="23">
        <f>'Distributor Secondary'!AD10*'DSR con %'!AG40</f>
        <v>15.818181818181817</v>
      </c>
      <c r="AH40" s="23">
        <f>'Distributor Secondary'!AE10*'DSR con %'!AH40</f>
        <v>9.0985915492957741</v>
      </c>
      <c r="AI40" s="23">
        <f>'Distributor Secondary'!AF10*'DSR con %'!AI40</f>
        <v>8.5633802816901401</v>
      </c>
      <c r="AJ40" s="23">
        <f>'Distributor Secondary'!AG10*'DSR con %'!AJ40</f>
        <v>9.0985915492957741</v>
      </c>
      <c r="AK40" s="23">
        <f>'Distributor Secondary'!AH10*'DSR con %'!AK40</f>
        <v>9.0985915492957741</v>
      </c>
    </row>
    <row r="41" spans="1:42" s="29" customFormat="1" x14ac:dyDescent="0.2">
      <c r="A41" s="93"/>
      <c r="B41" s="25"/>
      <c r="C41" s="24"/>
      <c r="D41" s="56"/>
      <c r="E41" s="56"/>
      <c r="F41" s="40">
        <f>SUM(F37:F40)</f>
        <v>8315670</v>
      </c>
      <c r="G41" s="54">
        <f>SUM(G37:G40)</f>
        <v>5507</v>
      </c>
      <c r="H41" s="27">
        <f>SUM(H37:H40)</f>
        <v>236</v>
      </c>
      <c r="I41" s="27">
        <f t="shared" ref="I41:AH41" si="14">SUM(I37:I40)</f>
        <v>378</v>
      </c>
      <c r="J41" s="27">
        <f t="shared" si="14"/>
        <v>472</v>
      </c>
      <c r="K41" s="27">
        <f t="shared" si="14"/>
        <v>440</v>
      </c>
      <c r="L41" s="27">
        <f t="shared" si="14"/>
        <v>397</v>
      </c>
      <c r="M41" s="27">
        <f t="shared" si="14"/>
        <v>162</v>
      </c>
      <c r="N41" s="27">
        <f t="shared" si="14"/>
        <v>218</v>
      </c>
      <c r="O41" s="27">
        <f t="shared" si="14"/>
        <v>338</v>
      </c>
      <c r="P41" s="27">
        <f t="shared" si="14"/>
        <v>338</v>
      </c>
      <c r="Q41" s="27">
        <f t="shared" si="14"/>
        <v>254</v>
      </c>
      <c r="R41" s="27">
        <f t="shared" si="14"/>
        <v>338</v>
      </c>
      <c r="S41" s="27">
        <f t="shared" si="14"/>
        <v>275</v>
      </c>
      <c r="T41" s="27">
        <f t="shared" si="14"/>
        <v>440</v>
      </c>
      <c r="U41" s="27">
        <f t="shared" si="14"/>
        <v>122</v>
      </c>
      <c r="V41" s="27">
        <f t="shared" si="14"/>
        <v>184</v>
      </c>
      <c r="W41" s="27">
        <f t="shared" si="14"/>
        <v>268</v>
      </c>
      <c r="X41" s="27">
        <f t="shared" si="14"/>
        <v>72</v>
      </c>
      <c r="Y41" s="27">
        <f t="shared" si="14"/>
        <v>108</v>
      </c>
      <c r="Z41" s="27">
        <f t="shared" si="14"/>
        <v>72</v>
      </c>
      <c r="AA41" s="27">
        <f t="shared" si="14"/>
        <v>91</v>
      </c>
      <c r="AB41" s="27">
        <f t="shared" si="14"/>
        <v>5</v>
      </c>
      <c r="AC41" s="27">
        <f t="shared" si="14"/>
        <v>73</v>
      </c>
      <c r="AD41" s="27">
        <f t="shared" si="14"/>
        <v>5</v>
      </c>
      <c r="AE41" s="27">
        <f t="shared" si="14"/>
        <v>24</v>
      </c>
      <c r="AF41" s="27">
        <f t="shared" si="14"/>
        <v>5</v>
      </c>
      <c r="AG41" s="27">
        <f t="shared" si="14"/>
        <v>58</v>
      </c>
      <c r="AH41" s="27">
        <f t="shared" si="14"/>
        <v>34</v>
      </c>
      <c r="AI41" s="27">
        <f t="shared" ref="AI41:AK41" si="15">SUM(AI37:AI40)</f>
        <v>32</v>
      </c>
      <c r="AJ41" s="27">
        <f t="shared" si="15"/>
        <v>34</v>
      </c>
      <c r="AK41" s="27">
        <f t="shared" si="15"/>
        <v>34</v>
      </c>
      <c r="AL41" s="16"/>
      <c r="AM41" s="16"/>
      <c r="AN41" s="16"/>
      <c r="AO41" s="16"/>
      <c r="AP41" s="16"/>
    </row>
    <row r="42" spans="1:42" x14ac:dyDescent="0.2">
      <c r="A42" s="92" t="s">
        <v>18</v>
      </c>
      <c r="B42" s="19" t="s">
        <v>12</v>
      </c>
      <c r="C42" s="18" t="s">
        <v>34</v>
      </c>
      <c r="D42" s="55" t="s">
        <v>178</v>
      </c>
      <c r="E42" s="55" t="s">
        <v>179</v>
      </c>
      <c r="F42" s="21">
        <f t="shared" si="2"/>
        <v>1494051.9986821294</v>
      </c>
      <c r="G42" s="22">
        <f t="shared" si="3"/>
        <v>1114.0199384734376</v>
      </c>
      <c r="H42" s="23">
        <f>'Distributor Secondary'!E11*'DSR con %'!H42</f>
        <v>63.768115942028984</v>
      </c>
      <c r="I42" s="23">
        <f>'Distributor Secondary'!F11*'DSR con %'!I42</f>
        <v>115.19999999999999</v>
      </c>
      <c r="J42" s="23">
        <f>'Distributor Secondary'!G11*'DSR con %'!J42</f>
        <v>83.950617283950621</v>
      </c>
      <c r="K42" s="23">
        <f>'Distributor Secondary'!H11*'DSR con %'!K42</f>
        <v>67.319999999999993</v>
      </c>
      <c r="L42" s="23">
        <f>'Distributor Secondary'!I11*'DSR con %'!L42</f>
        <v>84.856557377049171</v>
      </c>
      <c r="M42" s="23">
        <f>'Distributor Secondary'!J11*'DSR con %'!M42</f>
        <v>26.506097560975611</v>
      </c>
      <c r="N42" s="23">
        <f>'Distributor Secondary'!K11*'DSR con %'!N42</f>
        <v>59.453658536585365</v>
      </c>
      <c r="O42" s="23">
        <f>'Distributor Secondary'!L11*'DSR con %'!O42</f>
        <v>95.777777777777771</v>
      </c>
      <c r="P42" s="23">
        <f>'Distributor Secondary'!M11*'DSR con %'!P42</f>
        <v>107.75</v>
      </c>
      <c r="Q42" s="23">
        <f>'Distributor Secondary'!N11*'DSR con %'!Q42</f>
        <v>28.821538461538459</v>
      </c>
      <c r="R42" s="23">
        <f>'Distributor Secondary'!O11*'DSR con %'!R42</f>
        <v>64.881720430107535</v>
      </c>
      <c r="S42" s="23">
        <f>'Distributor Secondary'!P11*'DSR con %'!S42</f>
        <v>39.252336448598129</v>
      </c>
      <c r="T42" s="23">
        <f>'Distributor Secondary'!Q11*'DSR con %'!T42</f>
        <v>56.949152542372886</v>
      </c>
      <c r="U42" s="23">
        <f>'Distributor Secondary'!R11*'DSR con %'!U42</f>
        <v>25.747572815533982</v>
      </c>
      <c r="V42" s="23">
        <f>'Distributor Secondary'!S11*'DSR con %'!V42</f>
        <v>39</v>
      </c>
      <c r="W42" s="23">
        <f>'Distributor Secondary'!T11*'DSR con %'!W42</f>
        <v>38.016891891891895</v>
      </c>
      <c r="X42" s="23">
        <f>'Distributor Secondary'!U11*'DSR con %'!X42</f>
        <v>18</v>
      </c>
      <c r="Y42" s="23">
        <f>'Distributor Secondary'!V11*'DSR con %'!Y42</f>
        <v>36</v>
      </c>
      <c r="Z42" s="23">
        <f>'Distributor Secondary'!W11*'DSR con %'!Z42</f>
        <v>10.285714285714285</v>
      </c>
      <c r="AA42" s="23">
        <f>'Distributor Secondary'!X11*'DSR con %'!AA42</f>
        <v>16.545454545454547</v>
      </c>
      <c r="AB42" s="23">
        <f>'Distributor Secondary'!Y11*'DSR con %'!AB42</f>
        <v>0.76923076923076927</v>
      </c>
      <c r="AC42" s="23">
        <f>'Distributor Secondary'!Z11*'DSR con %'!AC42</f>
        <v>8.1333333333333329</v>
      </c>
      <c r="AD42" s="23">
        <f>'Distributor Secondary'!AA11*'DSR con %'!AD42</f>
        <v>0.8571428571428571</v>
      </c>
      <c r="AE42" s="23">
        <f>'Distributor Secondary'!AB11*'DSR con %'!AE42</f>
        <v>3.0158730158730158</v>
      </c>
      <c r="AF42" s="23">
        <f>'Distributor Secondary'!AC11*'DSR con %'!AF42</f>
        <v>0.61904761904761907</v>
      </c>
      <c r="AG42" s="23">
        <f>'Distributor Secondary'!AD11*'DSR con %'!AG42</f>
        <v>7.0630630630630629</v>
      </c>
      <c r="AH42" s="23">
        <f>'Distributor Secondary'!AE11*'DSR con %'!AH42</f>
        <v>3.9401197604790417</v>
      </c>
      <c r="AI42" s="23">
        <f>'Distributor Secondary'!AF11*'DSR con %'!AI42</f>
        <v>3.658682634730539</v>
      </c>
      <c r="AJ42" s="23">
        <f>'Distributor Secondary'!AG11*'DSR con %'!AJ42</f>
        <v>3.9401197604790417</v>
      </c>
      <c r="AK42" s="23">
        <f>'Distributor Secondary'!AH11*'DSR con %'!AK42</f>
        <v>3.9401197604790417</v>
      </c>
    </row>
    <row r="43" spans="1:42" x14ac:dyDescent="0.2">
      <c r="A43" s="92" t="s">
        <v>18</v>
      </c>
      <c r="B43" s="19" t="s">
        <v>12</v>
      </c>
      <c r="C43" s="18" t="s">
        <v>34</v>
      </c>
      <c r="D43" s="55" t="s">
        <v>180</v>
      </c>
      <c r="E43" s="55" t="s">
        <v>181</v>
      </c>
      <c r="F43" s="21">
        <f t="shared" si="2"/>
        <v>1246692.7736758736</v>
      </c>
      <c r="G43" s="22">
        <f t="shared" si="3"/>
        <v>921.68138062247635</v>
      </c>
      <c r="H43" s="23">
        <f>'Distributor Secondary'!E11*'DSR con %'!H43</f>
        <v>57.971014492753625</v>
      </c>
      <c r="I43" s="23">
        <f>'Distributor Secondary'!F11*'DSR con %'!I43</f>
        <v>88.524590163934434</v>
      </c>
      <c r="J43" s="23">
        <f>'Distributor Secondary'!G11*'DSR con %'!J43</f>
        <v>128.39506172839506</v>
      </c>
      <c r="K43" s="23">
        <f>'Distributor Secondary'!H11*'DSR con %'!K43</f>
        <v>88</v>
      </c>
      <c r="L43" s="23">
        <f>'Distributor Secondary'!I11*'DSR con %'!L43</f>
        <v>68.299180327868854</v>
      </c>
      <c r="M43" s="23">
        <f>'Distributor Secondary'!J11*'DSR con %'!M43</f>
        <v>36.603658536585364</v>
      </c>
      <c r="N43" s="23">
        <f>'Distributor Secondary'!K11*'DSR con %'!N43</f>
        <v>35.131707317073172</v>
      </c>
      <c r="O43" s="23">
        <f>'Distributor Secondary'!L11*'DSR con %'!O43</f>
        <v>47.888888888888886</v>
      </c>
      <c r="P43" s="23">
        <f>'Distributor Secondary'!M11*'DSR con %'!P43</f>
        <v>44.726415094339622</v>
      </c>
      <c r="Q43" s="23">
        <f>'Distributor Secondary'!N11*'DSR con %'!Q43</f>
        <v>26.833846153846153</v>
      </c>
      <c r="R43" s="23">
        <f>'Distributor Secondary'!O11*'DSR con %'!R43</f>
        <v>46.344086021505376</v>
      </c>
      <c r="S43" s="23">
        <f>'Distributor Secondary'!P11*'DSR con %'!S43</f>
        <v>44.704049844236756</v>
      </c>
      <c r="T43" s="23">
        <f>'Distributor Secondary'!Q11*'DSR con %'!T43</f>
        <v>56.949152542372886</v>
      </c>
      <c r="U43" s="23">
        <f>'Distributor Secondary'!R11*'DSR con %'!U43</f>
        <v>24.990291262135923</v>
      </c>
      <c r="V43" s="23">
        <f>'Distributor Secondary'!S11*'DSR con %'!V43</f>
        <v>30.642857142857146</v>
      </c>
      <c r="W43" s="23">
        <f>'Distributor Secondary'!T11*'DSR con %'!W43</f>
        <v>36.86486486486487</v>
      </c>
      <c r="X43" s="23">
        <f>'Distributor Secondary'!U11*'DSR con %'!X43</f>
        <v>9.2444444444444454</v>
      </c>
      <c r="Y43" s="23">
        <f>'Distributor Secondary'!V11*'DSR con %'!Y43</f>
        <v>9</v>
      </c>
      <c r="Z43" s="23">
        <f>'Distributor Secondary'!W11*'DSR con %'!Z43</f>
        <v>5.1428571428571423</v>
      </c>
      <c r="AA43" s="23">
        <f>'Distributor Secondary'!X11*'DSR con %'!AA43</f>
        <v>1.82</v>
      </c>
      <c r="AB43" s="23">
        <f>'Distributor Secondary'!Y11*'DSR con %'!AB43</f>
        <v>0.38461538461538464</v>
      </c>
      <c r="AC43" s="23">
        <f>'Distributor Secondary'!Z11*'DSR con %'!AC43</f>
        <v>4.0666666666666664</v>
      </c>
      <c r="AD43" s="23">
        <f>'Distributor Secondary'!AA11*'DSR con %'!AD43</f>
        <v>0.2857142857142857</v>
      </c>
      <c r="AE43" s="23">
        <f>'Distributor Secondary'!AB11*'DSR con %'!AE43</f>
        <v>4.1269841269841265</v>
      </c>
      <c r="AF43" s="23">
        <f>'Distributor Secondary'!AC11*'DSR con %'!AF43</f>
        <v>0.76190476190476186</v>
      </c>
      <c r="AG43" s="23">
        <f>'Distributor Secondary'!AD11*'DSR con %'!AG43</f>
        <v>8.8288288288288292</v>
      </c>
      <c r="AH43" s="23">
        <f>'Distributor Secondary'!AE11*'DSR con %'!AH43</f>
        <v>3.8562874251497008</v>
      </c>
      <c r="AI43" s="23">
        <f>'Distributor Secondary'!AF11*'DSR con %'!AI43</f>
        <v>3.5808383233532934</v>
      </c>
      <c r="AJ43" s="23">
        <f>'Distributor Secondary'!AG11*'DSR con %'!AJ43</f>
        <v>3.8562874251497008</v>
      </c>
      <c r="AK43" s="23">
        <f>'Distributor Secondary'!AH11*'DSR con %'!AK43</f>
        <v>3.8562874251497008</v>
      </c>
    </row>
    <row r="44" spans="1:42" x14ac:dyDescent="0.2">
      <c r="A44" s="92" t="s">
        <v>18</v>
      </c>
      <c r="B44" s="19" t="s">
        <v>12</v>
      </c>
      <c r="C44" s="18" t="s">
        <v>34</v>
      </c>
      <c r="D44" s="55" t="s">
        <v>182</v>
      </c>
      <c r="E44" s="55" t="s">
        <v>183</v>
      </c>
      <c r="F44" s="21">
        <f t="shared" si="2"/>
        <v>2190367.9013832654</v>
      </c>
      <c r="G44" s="22">
        <f t="shared" si="3"/>
        <v>1611.170996844997</v>
      </c>
      <c r="H44" s="23">
        <f>'Distributor Secondary'!E11*'DSR con %'!H44</f>
        <v>60</v>
      </c>
      <c r="I44" s="23">
        <f>'Distributor Secondary'!F11*'DSR con %'!I44</f>
        <v>62.400000000000006</v>
      </c>
      <c r="J44" s="23">
        <f>'Distributor Secondary'!G11*'DSR con %'!J44</f>
        <v>222</v>
      </c>
      <c r="K44" s="23">
        <f>'Distributor Secondary'!H11*'DSR con %'!K44</f>
        <v>154</v>
      </c>
      <c r="L44" s="23">
        <f>'Distributor Secondary'!I11*'DSR con %'!L44</f>
        <v>103.48360655737706</v>
      </c>
      <c r="M44" s="23">
        <f>'Distributor Secondary'!J11*'DSR con %'!M44</f>
        <v>27.76829268292683</v>
      </c>
      <c r="N44" s="23">
        <f>'Distributor Secondary'!K11*'DSR con %'!N44</f>
        <v>48.643902439024387</v>
      </c>
      <c r="O44" s="23">
        <f>'Distributor Secondary'!L11*'DSR con %'!O44</f>
        <v>76.267489711934161</v>
      </c>
      <c r="P44" s="23">
        <f>'Distributor Secondary'!M11*'DSR con %'!P44</f>
        <v>93.518867924528308</v>
      </c>
      <c r="Q44" s="23">
        <f>'Distributor Secondary'!N11*'DSR con %'!Q44</f>
        <v>33.790769230769229</v>
      </c>
      <c r="R44" s="23">
        <f>'Distributor Secondary'!O11*'DSR con %'!R44</f>
        <v>129.76344086021507</v>
      </c>
      <c r="S44" s="23">
        <f>'Distributor Secondary'!P11*'DSR con %'!S44</f>
        <v>95.950155763239863</v>
      </c>
      <c r="T44" s="23">
        <f>'Distributor Secondary'!Q11*'DSR con %'!T44</f>
        <v>113.89830508474577</v>
      </c>
      <c r="U44" s="23">
        <f>'Distributor Secondary'!R11*'DSR con %'!U44</f>
        <v>31.048543689320386</v>
      </c>
      <c r="V44" s="23">
        <f>'Distributor Secondary'!S11*'DSR con %'!V44</f>
        <v>52.928571428571431</v>
      </c>
      <c r="W44" s="23">
        <f>'Distributor Secondary'!T11*'DSR con %'!W44</f>
        <v>96.77027027027026</v>
      </c>
      <c r="X44" s="23">
        <f>'Distributor Secondary'!U11*'DSR con %'!X44</f>
        <v>14.755555555555556</v>
      </c>
      <c r="Y44" s="23">
        <f>'Distributor Secondary'!V11*'DSR con %'!Y44</f>
        <v>36</v>
      </c>
      <c r="Z44" s="23">
        <f>'Distributor Secondary'!W11*'DSR con %'!Z44</f>
        <v>44.64</v>
      </c>
      <c r="AA44" s="23">
        <f>'Distributor Secondary'!X11*'DSR con %'!AA44</f>
        <v>50.050000000000004</v>
      </c>
      <c r="AB44" s="23">
        <f>'Distributor Secondary'!Y11*'DSR con %'!AB44</f>
        <v>3</v>
      </c>
      <c r="AC44" s="23">
        <f>'Distributor Secondary'!Z11*'DSR con %'!AC44</f>
        <v>28.466666666666669</v>
      </c>
      <c r="AD44" s="23">
        <f>'Distributor Secondary'!AA11*'DSR con %'!AD44</f>
        <v>2.4</v>
      </c>
      <c r="AE44" s="23">
        <f>'Distributor Secondary'!AB11*'DSR con %'!AE44</f>
        <v>3.333333333333333</v>
      </c>
      <c r="AF44" s="23">
        <f>'Distributor Secondary'!AC11*'DSR con %'!AF44</f>
        <v>0.8571428571428571</v>
      </c>
      <c r="AG44" s="23">
        <f>'Distributor Secondary'!AD11*'DSR con %'!AG44</f>
        <v>7.651651651651652</v>
      </c>
      <c r="AH44" s="23">
        <f>'Distributor Secondary'!AE11*'DSR con %'!AH44</f>
        <v>4.5269461077844309</v>
      </c>
      <c r="AI44" s="23">
        <f>'Distributor Secondary'!AF11*'DSR con %'!AI44</f>
        <v>4.2035928143712571</v>
      </c>
      <c r="AJ44" s="23">
        <f>'Distributor Secondary'!AG11*'DSR con %'!AJ44</f>
        <v>4.5269461077844309</v>
      </c>
      <c r="AK44" s="23">
        <f>'Distributor Secondary'!AH11*'DSR con %'!AK44</f>
        <v>4.5269461077844309</v>
      </c>
    </row>
    <row r="45" spans="1:42" x14ac:dyDescent="0.2">
      <c r="A45" s="92" t="s">
        <v>18</v>
      </c>
      <c r="B45" s="19" t="s">
        <v>12</v>
      </c>
      <c r="C45" s="18" t="s">
        <v>34</v>
      </c>
      <c r="D45" s="55" t="s">
        <v>184</v>
      </c>
      <c r="E45" s="55" t="s">
        <v>185</v>
      </c>
      <c r="F45" s="21">
        <f t="shared" si="2"/>
        <v>1494085.5688336412</v>
      </c>
      <c r="G45" s="22">
        <f t="shared" si="3"/>
        <v>1037.2840748649205</v>
      </c>
      <c r="H45" s="23">
        <f>'Distributor Secondary'!E11*'DSR con %'!H45</f>
        <v>57</v>
      </c>
      <c r="I45" s="23">
        <f>'Distributor Secondary'!F11*'DSR con %'!I45</f>
        <v>72</v>
      </c>
      <c r="J45" s="23">
        <f>'Distributor Secondary'!G11*'DSR con %'!J45</f>
        <v>72</v>
      </c>
      <c r="K45" s="23">
        <f>'Distributor Secondary'!H11*'DSR con %'!K45</f>
        <v>123.42</v>
      </c>
      <c r="L45" s="23">
        <f>'Distributor Secondary'!I11*'DSR con %'!L45</f>
        <v>66.229508196721312</v>
      </c>
      <c r="M45" s="23">
        <f>'Distributor Secondary'!J11*'DSR con %'!M45</f>
        <v>41.652439024390247</v>
      </c>
      <c r="N45" s="23">
        <f>'Distributor Secondary'!K11*'DSR con %'!N45</f>
        <v>44.590243902439028</v>
      </c>
      <c r="O45" s="23">
        <f>'Distributor Secondary'!L11*'DSR con %'!O45</f>
        <v>69.172839506172835</v>
      </c>
      <c r="P45" s="23">
        <f>'Distributor Secondary'!M11*'DSR con %'!P45</f>
        <v>73.188679245283012</v>
      </c>
      <c r="Q45" s="23">
        <f>'Distributor Secondary'!N11*'DSR con %'!Q45</f>
        <v>87.458461538461535</v>
      </c>
      <c r="R45" s="23">
        <f>'Distributor Secondary'!O11*'DSR con %'!R45</f>
        <v>32.440860215053767</v>
      </c>
      <c r="S45" s="23">
        <f>'Distributor Secondary'!P11*'DSR con %'!S45</f>
        <v>40.342679127725859</v>
      </c>
      <c r="T45" s="23">
        <f>'Distributor Secondary'!Q11*'DSR con %'!T45</f>
        <v>104.40677966101696</v>
      </c>
      <c r="U45" s="23">
        <f>'Distributor Secondary'!R11*'DSR con %'!U45</f>
        <v>9.8446601941747574</v>
      </c>
      <c r="V45" s="23">
        <f>'Distributor Secondary'!S11*'DSR con %'!V45</f>
        <v>22.285714285714285</v>
      </c>
      <c r="W45" s="23">
        <f>'Distributor Secondary'!T11*'DSR con %'!W45</f>
        <v>42.625</v>
      </c>
      <c r="X45" s="23">
        <f>'Distributor Secondary'!U11*'DSR con %'!X45</f>
        <v>9.6</v>
      </c>
      <c r="Y45" s="23">
        <f>'Distributor Secondary'!V11*'DSR con %'!Y45</f>
        <v>9</v>
      </c>
      <c r="Z45" s="23">
        <f>'Distributor Secondary'!W11*'DSR con %'!Z45</f>
        <v>5.1428571428571423</v>
      </c>
      <c r="AA45" s="23">
        <f>'Distributor Secondary'!X11*'DSR con %'!AA45</f>
        <v>8.2727272727272734</v>
      </c>
      <c r="AB45" s="23">
        <f>'Distributor Secondary'!Y11*'DSR con %'!AB45</f>
        <v>0.38461538461538464</v>
      </c>
      <c r="AC45" s="23">
        <f>'Distributor Secondary'!Z11*'DSR con %'!AC45</f>
        <v>12.200000000000001</v>
      </c>
      <c r="AD45" s="23">
        <f>'Distributor Secondary'!AA11*'DSR con %'!AD45</f>
        <v>0.08</v>
      </c>
      <c r="AE45" s="23">
        <f>'Distributor Secondary'!AB11*'DSR con %'!AE45</f>
        <v>3.333333333333333</v>
      </c>
      <c r="AF45" s="23">
        <f>'Distributor Secondary'!AC11*'DSR con %'!AF45</f>
        <v>0.52380952380952384</v>
      </c>
      <c r="AG45" s="23">
        <f>'Distributor Secondary'!AD11*'DSR con %'!AG45</f>
        <v>8.6816816816816811</v>
      </c>
      <c r="AH45" s="23">
        <f>'Distributor Secondary'!AE11*'DSR con %'!AH45</f>
        <v>5.4491017964071862</v>
      </c>
      <c r="AI45" s="23">
        <f>'Distributor Secondary'!AF11*'DSR con %'!AI45</f>
        <v>5.0598802395209583</v>
      </c>
      <c r="AJ45" s="23">
        <f>'Distributor Secondary'!AG11*'DSR con %'!AJ45</f>
        <v>5.4491017964071862</v>
      </c>
      <c r="AK45" s="23">
        <f>'Distributor Secondary'!AH11*'DSR con %'!AK45</f>
        <v>5.4491017964071862</v>
      </c>
    </row>
    <row r="46" spans="1:42" x14ac:dyDescent="0.2">
      <c r="A46" s="94" t="s">
        <v>18</v>
      </c>
      <c r="B46" s="19" t="s">
        <v>12</v>
      </c>
      <c r="C46" s="18" t="s">
        <v>34</v>
      </c>
      <c r="D46" s="34" t="s">
        <v>186</v>
      </c>
      <c r="E46" s="34" t="s">
        <v>187</v>
      </c>
      <c r="F46" s="21">
        <f t="shared" si="2"/>
        <v>2018104.2090434176</v>
      </c>
      <c r="G46" s="22">
        <f t="shared" si="3"/>
        <v>1469.5806811806556</v>
      </c>
      <c r="H46" s="23">
        <f>'Distributor Secondary'!E11*'DSR con %'!H46</f>
        <v>42.000000000000007</v>
      </c>
      <c r="I46" s="23">
        <f>'Distributor Secondary'!F11*'DSR con %'!I46</f>
        <v>81.600000000000009</v>
      </c>
      <c r="J46" s="23">
        <f>'Distributor Secondary'!G11*'DSR con %'!J46</f>
        <v>54</v>
      </c>
      <c r="K46" s="23">
        <f>'Distributor Secondary'!H11*'DSR con %'!K46</f>
        <v>89.76</v>
      </c>
      <c r="L46" s="23">
        <f>'Distributor Secondary'!I11*'DSR con %'!L46</f>
        <v>144.87704918032787</v>
      </c>
      <c r="M46" s="23">
        <f>'Distributor Secondary'!J11*'DSR con %'!M46</f>
        <v>49.225609756097562</v>
      </c>
      <c r="N46" s="23">
        <f>'Distributor Secondary'!K11*'DSR con %'!N46</f>
        <v>52.697560975609754</v>
      </c>
      <c r="O46" s="23">
        <f>'Distributor Secondary'!L11*'DSR con %'!O46</f>
        <v>90.456790123456784</v>
      </c>
      <c r="P46" s="23">
        <f>'Distributor Secondary'!M11*'DSR con %'!P46</f>
        <v>64.649999999999991</v>
      </c>
      <c r="Q46" s="23">
        <f>'Distributor Secondary'!N11*'DSR con %'!Q46</f>
        <v>110.31692307692308</v>
      </c>
      <c r="R46" s="23">
        <f>'Distributor Secondary'!O11*'DSR con %'!R46</f>
        <v>125.12903225806453</v>
      </c>
      <c r="S46" s="23">
        <f>'Distributor Secondary'!P11*'DSR con %'!S46</f>
        <v>98.130841121495322</v>
      </c>
      <c r="T46" s="23">
        <f>'Distributor Secondary'!Q11*'DSR con %'!T46</f>
        <v>189.83050847457628</v>
      </c>
      <c r="U46" s="23">
        <f>'Distributor Secondary'!R11*'DSR con %'!U46</f>
        <v>45.436893203883493</v>
      </c>
      <c r="V46" s="23">
        <f>'Distributor Secondary'!S11*'DSR con %'!V46</f>
        <v>62.678571428571423</v>
      </c>
      <c r="W46" s="23">
        <f>'Distributor Secondary'!T11*'DSR con %'!W46</f>
        <v>95.618243243243256</v>
      </c>
      <c r="X46" s="23">
        <f>'Distributor Secondary'!U11*'DSR con %'!X46</f>
        <v>10.799999999999999</v>
      </c>
      <c r="Y46" s="23">
        <f>'Distributor Secondary'!V11*'DSR con %'!Y46</f>
        <v>9</v>
      </c>
      <c r="Z46" s="23">
        <f>'Distributor Secondary'!W11*'DSR con %'!Z46</f>
        <v>5.0400000000000009</v>
      </c>
      <c r="AA46" s="23">
        <f>'Distributor Secondary'!X11*'DSR con %'!AA46</f>
        <v>6.370000000000001</v>
      </c>
      <c r="AB46" s="23">
        <f>'Distributor Secondary'!Y11*'DSR con %'!AB46</f>
        <v>0.35000000000000003</v>
      </c>
      <c r="AC46" s="23">
        <f>'Distributor Secondary'!Z11*'DSR con %'!AC46</f>
        <v>4.0666666666666664</v>
      </c>
      <c r="AD46" s="23">
        <f>'Distributor Secondary'!AA11*'DSR con %'!AD46</f>
        <v>0.2857142857142857</v>
      </c>
      <c r="AE46" s="23">
        <f>'Distributor Secondary'!AB11*'DSR con %'!AE46</f>
        <v>3.333333333333333</v>
      </c>
      <c r="AF46" s="23">
        <f>'Distributor Secondary'!AC11*'DSR con %'!AF46</f>
        <v>0.76190476190476186</v>
      </c>
      <c r="AG46" s="23">
        <f>'Distributor Secondary'!AD11*'DSR con %'!AG46</f>
        <v>9.123123123123122</v>
      </c>
      <c r="AH46" s="23">
        <f>'Distributor Secondary'!AE11*'DSR con %'!AH46</f>
        <v>6.1197604790419167</v>
      </c>
      <c r="AI46" s="23">
        <f>'Distributor Secondary'!AF11*'DSR con %'!AI46</f>
        <v>5.682634730538922</v>
      </c>
      <c r="AJ46" s="23">
        <f>'Distributor Secondary'!AG11*'DSR con %'!AJ46</f>
        <v>6.1197604790419167</v>
      </c>
      <c r="AK46" s="23">
        <f>'Distributor Secondary'!AH11*'DSR con %'!AK46</f>
        <v>6.1197604790419167</v>
      </c>
    </row>
    <row r="47" spans="1:42" x14ac:dyDescent="0.2">
      <c r="A47" s="94" t="s">
        <v>18</v>
      </c>
      <c r="B47" s="19" t="s">
        <v>12</v>
      </c>
      <c r="C47" s="18" t="s">
        <v>34</v>
      </c>
      <c r="D47" s="34" t="s">
        <v>188</v>
      </c>
      <c r="E47" s="34" t="s">
        <v>189</v>
      </c>
      <c r="F47" s="21">
        <f t="shared" si="2"/>
        <v>942486.38040575443</v>
      </c>
      <c r="G47" s="22">
        <f t="shared" si="3"/>
        <v>626.52154382794538</v>
      </c>
      <c r="H47" s="23">
        <f>'Distributor Secondary'!E11*'DSR con %'!H47</f>
        <v>18</v>
      </c>
      <c r="I47" s="23">
        <f>'Distributor Secondary'!F11*'DSR con %'!I47</f>
        <v>59.016393442622949</v>
      </c>
      <c r="J47" s="23">
        <f>'Distributor Secondary'!G11*'DSR con %'!J47</f>
        <v>37.037037037037038</v>
      </c>
      <c r="K47" s="23">
        <f>'Distributor Secondary'!H11*'DSR con %'!K47</f>
        <v>39.270000000000003</v>
      </c>
      <c r="L47" s="23">
        <f>'Distributor Secondary'!I11*'DSR con %'!L47</f>
        <v>37.254098360655739</v>
      </c>
      <c r="M47" s="23">
        <f>'Distributor Secondary'!J11*'DSR con %'!M47</f>
        <v>25.243902439024389</v>
      </c>
      <c r="N47" s="23">
        <f>'Distributor Secondary'!K11*'DSR con %'!N47</f>
        <v>36.482926829268294</v>
      </c>
      <c r="O47" s="23">
        <f>'Distributor Secondary'!L11*'DSR con %'!O47</f>
        <v>51.436213991769549</v>
      </c>
      <c r="P47" s="23">
        <f>'Distributor Secondary'!M11*'DSR con %'!P47</f>
        <v>48.79245283018868</v>
      </c>
      <c r="Q47" s="23">
        <f>'Distributor Secondary'!N11*'DSR con %'!Q47</f>
        <v>35.778461538461542</v>
      </c>
      <c r="R47" s="23">
        <f>'Distributor Secondary'!O11*'DSR con %'!R47</f>
        <v>32.440860215053767</v>
      </c>
      <c r="S47" s="23">
        <f>'Distributor Secondary'!P11*'DSR con %'!S47</f>
        <v>31.619937694704049</v>
      </c>
      <c r="T47" s="23">
        <f>'Distributor Secondary'!Q11*'DSR con %'!T47</f>
        <v>37.966101694915253</v>
      </c>
      <c r="U47" s="23">
        <f>'Distributor Secondary'!R11*'DSR con %'!U47</f>
        <v>18.932038834951456</v>
      </c>
      <c r="V47" s="23">
        <f>'Distributor Secondary'!S11*'DSR con %'!V47</f>
        <v>26.464285714285715</v>
      </c>
      <c r="W47" s="23">
        <f>'Distributor Secondary'!T11*'DSR con %'!W47</f>
        <v>31.10472972972973</v>
      </c>
      <c r="X47" s="23">
        <f>'Distributor Secondary'!U11*'DSR con %'!X47</f>
        <v>9.6</v>
      </c>
      <c r="Y47" s="23">
        <f>'Distributor Secondary'!V11*'DSR con %'!Y47</f>
        <v>9</v>
      </c>
      <c r="Z47" s="23">
        <f>'Distributor Secondary'!W11*'DSR con %'!Z47</f>
        <v>1.44</v>
      </c>
      <c r="AA47" s="23">
        <f>'Distributor Secondary'!X11*'DSR con %'!AA47</f>
        <v>8.2727272727272734</v>
      </c>
      <c r="AB47" s="23">
        <f>'Distributor Secondary'!Y11*'DSR con %'!AB47</f>
        <v>0.1</v>
      </c>
      <c r="AC47" s="23">
        <f>'Distributor Secondary'!Z11*'DSR con %'!AC47</f>
        <v>4.0666666666666664</v>
      </c>
      <c r="AD47" s="23">
        <f>'Distributor Secondary'!AA11*'DSR con %'!AD47</f>
        <v>0.08</v>
      </c>
      <c r="AE47" s="23">
        <f>'Distributor Secondary'!AB11*'DSR con %'!AE47</f>
        <v>2.8571428571428568</v>
      </c>
      <c r="AF47" s="23">
        <f>'Distributor Secondary'!AC11*'DSR con %'!AF47</f>
        <v>0.47619047619047616</v>
      </c>
      <c r="AG47" s="23">
        <f>'Distributor Secondary'!AD11*'DSR con %'!AG47</f>
        <v>7.651651651651652</v>
      </c>
      <c r="AH47" s="23">
        <f>'Distributor Secondary'!AE11*'DSR con %'!AH47</f>
        <v>4.1077844311377243</v>
      </c>
      <c r="AI47" s="23">
        <f>'Distributor Secondary'!AF11*'DSR con %'!AI47</f>
        <v>3.8143712574850297</v>
      </c>
      <c r="AJ47" s="23">
        <f>'Distributor Secondary'!AG11*'DSR con %'!AJ47</f>
        <v>4.1077844311377243</v>
      </c>
      <c r="AK47" s="23">
        <f>'Distributor Secondary'!AH11*'DSR con %'!AK47</f>
        <v>4.1077844311377243</v>
      </c>
    </row>
    <row r="48" spans="1:42" s="29" customFormat="1" x14ac:dyDescent="0.2">
      <c r="A48" s="95"/>
      <c r="B48" s="25"/>
      <c r="C48" s="24"/>
      <c r="D48" s="39"/>
      <c r="E48" s="39"/>
      <c r="F48" s="40">
        <f>SUM(F42:F47)</f>
        <v>9385788.8320240807</v>
      </c>
      <c r="G48" s="54">
        <f>SUM(G42:G47)</f>
        <v>6780.2586158144322</v>
      </c>
      <c r="H48" s="27">
        <f>SUM(H42:H47)</f>
        <v>298.73913043478262</v>
      </c>
      <c r="I48" s="27">
        <f t="shared" ref="I48:AH48" si="16">SUM(I42:I47)</f>
        <v>478.74098360655734</v>
      </c>
      <c r="J48" s="27">
        <f t="shared" si="16"/>
        <v>597.38271604938279</v>
      </c>
      <c r="K48" s="27">
        <f t="shared" si="16"/>
        <v>561.77</v>
      </c>
      <c r="L48" s="27">
        <f t="shared" si="16"/>
        <v>505.00000000000006</v>
      </c>
      <c r="M48" s="27">
        <f t="shared" si="16"/>
        <v>207</v>
      </c>
      <c r="N48" s="27">
        <f t="shared" si="16"/>
        <v>277</v>
      </c>
      <c r="O48" s="27">
        <f t="shared" si="16"/>
        <v>430.99999999999994</v>
      </c>
      <c r="P48" s="27">
        <f t="shared" si="16"/>
        <v>432.62641509433956</v>
      </c>
      <c r="Q48" s="27">
        <f t="shared" si="16"/>
        <v>323</v>
      </c>
      <c r="R48" s="27">
        <f t="shared" si="16"/>
        <v>431</v>
      </c>
      <c r="S48" s="27">
        <f t="shared" si="16"/>
        <v>349.99999999999994</v>
      </c>
      <c r="T48" s="27">
        <f t="shared" si="16"/>
        <v>560</v>
      </c>
      <c r="U48" s="27">
        <f t="shared" si="16"/>
        <v>156</v>
      </c>
      <c r="V48" s="27">
        <f t="shared" si="16"/>
        <v>234</v>
      </c>
      <c r="W48" s="27">
        <f t="shared" si="16"/>
        <v>341.00000000000006</v>
      </c>
      <c r="X48" s="27">
        <f t="shared" si="16"/>
        <v>72</v>
      </c>
      <c r="Y48" s="27">
        <f t="shared" si="16"/>
        <v>108</v>
      </c>
      <c r="Z48" s="27">
        <f t="shared" si="16"/>
        <v>71.691428571428574</v>
      </c>
      <c r="AA48" s="27">
        <f t="shared" si="16"/>
        <v>91.330909090909103</v>
      </c>
      <c r="AB48" s="27">
        <f t="shared" si="16"/>
        <v>4.9884615384615385</v>
      </c>
      <c r="AC48" s="27">
        <f t="shared" si="16"/>
        <v>61</v>
      </c>
      <c r="AD48" s="27">
        <f t="shared" si="16"/>
        <v>3.9885714285714284</v>
      </c>
      <c r="AE48" s="27">
        <f t="shared" si="16"/>
        <v>19.999999999999996</v>
      </c>
      <c r="AF48" s="27">
        <f t="shared" si="16"/>
        <v>4</v>
      </c>
      <c r="AG48" s="27">
        <f t="shared" si="16"/>
        <v>49</v>
      </c>
      <c r="AH48" s="27">
        <f t="shared" si="16"/>
        <v>28</v>
      </c>
      <c r="AI48" s="27">
        <f t="shared" ref="AI48:AK48" si="17">SUM(AI42:AI47)</f>
        <v>25.999999999999996</v>
      </c>
      <c r="AJ48" s="27">
        <f t="shared" si="17"/>
        <v>28</v>
      </c>
      <c r="AK48" s="27">
        <f t="shared" si="17"/>
        <v>28</v>
      </c>
      <c r="AL48" s="16"/>
      <c r="AM48" s="16"/>
      <c r="AN48" s="16"/>
      <c r="AO48" s="16"/>
      <c r="AP48" s="16"/>
    </row>
    <row r="49" spans="1:42" x14ac:dyDescent="0.2">
      <c r="A49" s="92" t="s">
        <v>19</v>
      </c>
      <c r="B49" s="19" t="s">
        <v>12</v>
      </c>
      <c r="C49" s="18" t="s">
        <v>35</v>
      </c>
      <c r="D49" s="55" t="s">
        <v>152</v>
      </c>
      <c r="E49" s="55" t="s">
        <v>153</v>
      </c>
      <c r="F49" s="21">
        <f t="shared" si="2"/>
        <v>3042118.503204965</v>
      </c>
      <c r="G49" s="22">
        <f t="shared" si="3"/>
        <v>1435.7183619263687</v>
      </c>
      <c r="H49" s="23">
        <f>'Distributor Secondary'!E12*'DSR con %'!H49</f>
        <v>55.947712418300654</v>
      </c>
      <c r="I49" s="23">
        <f>'Distributor Secondary'!F12*'DSR con %'!I49</f>
        <v>88.892670157068068</v>
      </c>
      <c r="J49" s="23">
        <f>'Distributor Secondary'!G12*'DSR con %'!J49</f>
        <v>112.30366492146597</v>
      </c>
      <c r="K49" s="23">
        <f>'Distributor Secondary'!H12*'DSR con %'!K49</f>
        <v>103.60655737704919</v>
      </c>
      <c r="L49" s="23">
        <f>'Distributor Secondary'!I12*'DSR con %'!L49</f>
        <v>94.593582887700535</v>
      </c>
      <c r="M49" s="23">
        <f>'Distributor Secondary'!J12*'DSR con %'!M49</f>
        <v>38.780748663101605</v>
      </c>
      <c r="N49" s="23">
        <f>'Distributor Secondary'!K12*'DSR con %'!N49</f>
        <v>50.874999999999993</v>
      </c>
      <c r="O49" s="23">
        <f>'Distributor Secondary'!L12*'DSR con %'!O49</f>
        <v>79.138888888888886</v>
      </c>
      <c r="P49" s="23">
        <f>'Distributor Secondary'!M12*'DSR con %'!P49</f>
        <v>80.422222222222231</v>
      </c>
      <c r="Q49" s="23">
        <f>'Distributor Secondary'!N12*'DSR con %'!Q49</f>
        <v>60.31666666666667</v>
      </c>
      <c r="R49" s="23">
        <f>'Distributor Secondary'!O12*'DSR con %'!R49</f>
        <v>79.783132530120483</v>
      </c>
      <c r="S49" s="23">
        <f>'Distributor Secondary'!P12*'DSR con %'!S49</f>
        <v>49.69879518072289</v>
      </c>
      <c r="T49" s="23">
        <f>'Distributor Secondary'!Q12*'DSR con %'!T49</f>
        <v>79.518072289156621</v>
      </c>
      <c r="U49" s="23">
        <f>'Distributor Secondary'!R12*'DSR con %'!U49</f>
        <v>22.066265060240966</v>
      </c>
      <c r="V49" s="23">
        <f>'Distributor Secondary'!S12*'DSR con %'!V49</f>
        <v>33.613418530351439</v>
      </c>
      <c r="W49" s="23">
        <f>'Distributor Secondary'!T12*'DSR con %'!W49</f>
        <v>48.178343949044589</v>
      </c>
      <c r="X49" s="23">
        <f>'Distributor Secondary'!U12*'DSR con %'!X49</f>
        <v>25.967213114754099</v>
      </c>
      <c r="Y49" s="23">
        <f>'Distributor Secondary'!V12*'DSR con %'!Y49</f>
        <v>40.058441558441558</v>
      </c>
      <c r="Z49" s="23">
        <f>'Distributor Secondary'!W12*'DSR con %'!Z49</f>
        <v>26.571428571428573</v>
      </c>
      <c r="AA49" s="23">
        <f>'Distributor Secondary'!X12*'DSR con %'!AA49</f>
        <v>59.145833333333336</v>
      </c>
      <c r="AB49" s="23">
        <f>'Distributor Secondary'!Y12*'DSR con %'!AB49</f>
        <v>2.7636363636363637</v>
      </c>
      <c r="AC49" s="23">
        <f>'Distributor Secondary'!Z12*'DSR con %'!AC49</f>
        <v>49.853658536585371</v>
      </c>
      <c r="AD49" s="23">
        <f>'Distributor Secondary'!AA12*'DSR con %'!AD49</f>
        <v>3.5</v>
      </c>
      <c r="AE49" s="23">
        <f>'Distributor Secondary'!AB12*'DSR con %'!AE49</f>
        <v>16.66</v>
      </c>
      <c r="AF49" s="23">
        <f>'Distributor Secondary'!AC12*'DSR con %'!AF49</f>
        <v>3.3766233766233764</v>
      </c>
      <c r="AG49" s="23">
        <f>'Distributor Secondary'!AD12*'DSR con %'!AG49</f>
        <v>39.684210526315788</v>
      </c>
      <c r="AH49" s="23">
        <f>'Distributor Secondary'!AE12*'DSR con %'!AH49</f>
        <v>23.023622047244096</v>
      </c>
      <c r="AI49" s="23">
        <f>'Distributor Secondary'!AF12*'DSR con %'!AI49</f>
        <v>21.330708661417322</v>
      </c>
      <c r="AJ49" s="23">
        <f>'Distributor Secondary'!AG12*'DSR con %'!AJ49</f>
        <v>23.023622047244096</v>
      </c>
      <c r="AK49" s="23">
        <f>'Distributor Secondary'!AH12*'DSR con %'!AK49</f>
        <v>23.023622047244096</v>
      </c>
    </row>
    <row r="50" spans="1:42" x14ac:dyDescent="0.2">
      <c r="A50" s="92" t="s">
        <v>19</v>
      </c>
      <c r="B50" s="19" t="s">
        <v>12</v>
      </c>
      <c r="C50" s="18" t="s">
        <v>35</v>
      </c>
      <c r="D50" s="55" t="s">
        <v>154</v>
      </c>
      <c r="E50" s="55" t="s">
        <v>155</v>
      </c>
      <c r="F50" s="21">
        <f t="shared" si="2"/>
        <v>2022484.1486214274</v>
      </c>
      <c r="G50" s="22">
        <f t="shared" si="3"/>
        <v>1260.4805756493299</v>
      </c>
      <c r="H50" s="23">
        <f>'Distributor Secondary'!E12*'DSR con %'!H50</f>
        <v>44.758169934640527</v>
      </c>
      <c r="I50" s="23">
        <f>'Distributor Secondary'!F12*'DSR con %'!I50</f>
        <v>71.832460732984288</v>
      </c>
      <c r="J50" s="23">
        <f>'Distributor Secondary'!G12*'DSR con %'!J50</f>
        <v>89.842931937172779</v>
      </c>
      <c r="K50" s="23">
        <f>'Distributor Secondary'!H12*'DSR con %'!K50</f>
        <v>85.245901639344254</v>
      </c>
      <c r="L50" s="23">
        <f>'Distributor Secondary'!I12*'DSR con %'!L50</f>
        <v>75.288770053475943</v>
      </c>
      <c r="M50" s="23">
        <f>'Distributor Secondary'!J12*'DSR con %'!M50</f>
        <v>30.866310160427808</v>
      </c>
      <c r="N50" s="23">
        <f>'Distributor Secondary'!K12*'DSR con %'!N50</f>
        <v>41.25</v>
      </c>
      <c r="O50" s="23">
        <f>'Distributor Secondary'!L12*'DSR con %'!O50</f>
        <v>64.166666666666671</v>
      </c>
      <c r="P50" s="23">
        <f>'Distributor Secondary'!M12*'DSR con %'!P50</f>
        <v>65.022222222222226</v>
      </c>
      <c r="Q50" s="23">
        <f>'Distributor Secondary'!N12*'DSR con %'!Q50</f>
        <v>48.766666666666666</v>
      </c>
      <c r="R50" s="23">
        <f>'Distributor Secondary'!O12*'DSR con %'!R50</f>
        <v>64.939759036144579</v>
      </c>
      <c r="S50" s="23">
        <f>'Distributor Secondary'!P12*'DSR con %'!S50</f>
        <v>72.289156626506028</v>
      </c>
      <c r="T50" s="23">
        <f>'Distributor Secondary'!Q12*'DSR con %'!T50</f>
        <v>115.66265060240963</v>
      </c>
      <c r="U50" s="23">
        <f>'Distributor Secondary'!R12*'DSR con %'!U50</f>
        <v>32.096385542168676</v>
      </c>
      <c r="V50" s="23">
        <f>'Distributor Secondary'!S12*'DSR con %'!V50</f>
        <v>48.552715654952074</v>
      </c>
      <c r="W50" s="23">
        <f>'Distributor Secondary'!T12*'DSR con %'!W50</f>
        <v>71.490445859872608</v>
      </c>
      <c r="X50" s="23">
        <f>'Distributor Secondary'!U12*'DSR con %'!X50</f>
        <v>38.950819672131146</v>
      </c>
      <c r="Y50" s="23">
        <f>'Distributor Secondary'!V12*'DSR con %'!Y50</f>
        <v>58.149350649350644</v>
      </c>
      <c r="Z50" s="23">
        <f>'Distributor Secondary'!W12*'DSR con %'!Z50</f>
        <v>38.571428571428569</v>
      </c>
      <c r="AA50" s="23">
        <f>'Distributor Secondary'!X12*'DSR con %'!AA50</f>
        <v>20.875</v>
      </c>
      <c r="AB50" s="23">
        <f>'Distributor Secondary'!Y12*'DSR con %'!AB50</f>
        <v>1.1636363636363636</v>
      </c>
      <c r="AC50" s="23">
        <f>'Distributor Secondary'!Z12*'DSR con %'!AC50</f>
        <v>17.804878048780488</v>
      </c>
      <c r="AD50" s="23">
        <f>'Distributor Secondary'!AA12*'DSR con %'!AD50</f>
        <v>1.5</v>
      </c>
      <c r="AE50" s="23">
        <f>'Distributor Secondary'!AB12*'DSR con %'!AE50</f>
        <v>6.86</v>
      </c>
      <c r="AF50" s="23">
        <f>'Distributor Secondary'!AC12*'DSR con %'!AF50</f>
        <v>1.4285714285714284</v>
      </c>
      <c r="AG50" s="23">
        <f>'Distributor Secondary'!AD12*'DSR con %'!AG50</f>
        <v>15.263157894736841</v>
      </c>
      <c r="AH50" s="23">
        <f>'Distributor Secondary'!AE12*'DSR con %'!AH50</f>
        <v>9.6377952755905518</v>
      </c>
      <c r="AI50" s="23">
        <f>'Distributor Secondary'!AF12*'DSR con %'!AI50</f>
        <v>8.9291338582677167</v>
      </c>
      <c r="AJ50" s="23">
        <f>'Distributor Secondary'!AG12*'DSR con %'!AJ50</f>
        <v>9.6377952755905518</v>
      </c>
      <c r="AK50" s="23">
        <f>'Distributor Secondary'!AH12*'DSR con %'!AK50</f>
        <v>9.6377952755905518</v>
      </c>
    </row>
    <row r="51" spans="1:42" x14ac:dyDescent="0.2">
      <c r="A51" s="92" t="s">
        <v>19</v>
      </c>
      <c r="B51" s="19" t="s">
        <v>12</v>
      </c>
      <c r="C51" s="18" t="s">
        <v>35</v>
      </c>
      <c r="D51" s="55" t="s">
        <v>156</v>
      </c>
      <c r="E51" s="55" t="s">
        <v>157</v>
      </c>
      <c r="F51" s="21">
        <f t="shared" si="2"/>
        <v>2300218.0189651074</v>
      </c>
      <c r="G51" s="22">
        <f t="shared" si="3"/>
        <v>1323.1265611074291</v>
      </c>
      <c r="H51" s="23">
        <f>'Distributor Secondary'!E12*'DSR con %'!H51</f>
        <v>51.751633986928105</v>
      </c>
      <c r="I51" s="23">
        <f>'Distributor Secondary'!F12*'DSR con %'!I51</f>
        <v>82.607329842931932</v>
      </c>
      <c r="J51" s="23">
        <f>'Distributor Secondary'!G12*'DSR con %'!J51</f>
        <v>103.31937172774869</v>
      </c>
      <c r="K51" s="23">
        <f>'Distributor Secondary'!H12*'DSR con %'!K51</f>
        <v>95.73770491803279</v>
      </c>
      <c r="L51" s="23">
        <f>'Distributor Secondary'!I12*'DSR con %'!L51</f>
        <v>86.871657754010698</v>
      </c>
      <c r="M51" s="23">
        <f>'Distributor Secondary'!J12*'DSR con %'!M51</f>
        <v>35.614973262032088</v>
      </c>
      <c r="N51" s="23">
        <f>'Distributor Secondary'!K12*'DSR con %'!N51</f>
        <v>48.125</v>
      </c>
      <c r="O51" s="23">
        <f>'Distributor Secondary'!L12*'DSR con %'!O51</f>
        <v>74.861111111111114</v>
      </c>
      <c r="P51" s="23">
        <f>'Distributor Secondary'!M12*'DSR con %'!P51</f>
        <v>73.577777777777783</v>
      </c>
      <c r="Q51" s="23">
        <f>'Distributor Secondary'!N12*'DSR con %'!Q51</f>
        <v>55.183333333333337</v>
      </c>
      <c r="R51" s="23">
        <f>'Distributor Secondary'!O12*'DSR con %'!R51</f>
        <v>74.216867469879517</v>
      </c>
      <c r="S51" s="23">
        <f>'Distributor Secondary'!P12*'DSR con %'!S51</f>
        <v>60.24096385542169</v>
      </c>
      <c r="T51" s="23">
        <f>'Distributor Secondary'!Q12*'DSR con %'!T51</f>
        <v>96.385542168674704</v>
      </c>
      <c r="U51" s="23">
        <f>'Distributor Secondary'!R12*'DSR con %'!U51</f>
        <v>26.746987951807228</v>
      </c>
      <c r="V51" s="23">
        <f>'Distributor Secondary'!S12*'DSR con %'!V51</f>
        <v>40.015974440894567</v>
      </c>
      <c r="W51" s="23">
        <f>'Distributor Secondary'!T12*'DSR con %'!W51</f>
        <v>59.057324840764331</v>
      </c>
      <c r="X51" s="23">
        <f>'Distributor Secondary'!U12*'DSR con %'!X51</f>
        <v>32.459016393442624</v>
      </c>
      <c r="Y51" s="23">
        <f>'Distributor Secondary'!V12*'DSR con %'!Y51</f>
        <v>47.811688311688314</v>
      </c>
      <c r="Z51" s="23">
        <f>'Distributor Secondary'!W12*'DSR con %'!Z51</f>
        <v>31.714285714285715</v>
      </c>
      <c r="AA51" s="23">
        <f>'Distributor Secondary'!X12*'DSR con %'!AA51</f>
        <v>31.3125</v>
      </c>
      <c r="AB51" s="23">
        <f>'Distributor Secondary'!Y12*'DSR con %'!AB51</f>
        <v>1.4545454545454546</v>
      </c>
      <c r="AC51" s="23">
        <f>'Distributor Secondary'!Z12*'DSR con %'!AC51</f>
        <v>28.487804878048781</v>
      </c>
      <c r="AD51" s="23">
        <f>'Distributor Secondary'!AA12*'DSR con %'!AD51</f>
        <v>2</v>
      </c>
      <c r="AE51" s="23">
        <f>'Distributor Secondary'!AB12*'DSR con %'!AE51</f>
        <v>9.8000000000000007</v>
      </c>
      <c r="AF51" s="23">
        <f>'Distributor Secondary'!AC12*'DSR con %'!AF51</f>
        <v>1.948051948051948</v>
      </c>
      <c r="AG51" s="23">
        <f>'Distributor Secondary'!AD12*'DSR con %'!AG51</f>
        <v>21.368421052631579</v>
      </c>
      <c r="AH51" s="23">
        <f>'Distributor Secondary'!AE12*'DSR con %'!AH51</f>
        <v>12.850393700787402</v>
      </c>
      <c r="AI51" s="23">
        <f>'Distributor Secondary'!AF12*'DSR con %'!AI51</f>
        <v>11.905511811023622</v>
      </c>
      <c r="AJ51" s="23">
        <f>'Distributor Secondary'!AG12*'DSR con %'!AJ51</f>
        <v>12.850393700787402</v>
      </c>
      <c r="AK51" s="23">
        <f>'Distributor Secondary'!AH12*'DSR con %'!AK51</f>
        <v>12.850393700787402</v>
      </c>
    </row>
    <row r="52" spans="1:42" x14ac:dyDescent="0.2">
      <c r="A52" s="92" t="s">
        <v>19</v>
      </c>
      <c r="B52" s="19" t="s">
        <v>12</v>
      </c>
      <c r="C52" s="18" t="s">
        <v>35</v>
      </c>
      <c r="D52" s="55" t="s">
        <v>158</v>
      </c>
      <c r="E52" s="55" t="s">
        <v>159</v>
      </c>
      <c r="F52" s="21">
        <f t="shared" si="2"/>
        <v>3250999.3292085007</v>
      </c>
      <c r="G52" s="22">
        <f t="shared" si="3"/>
        <v>1636.6745013168729</v>
      </c>
      <c r="H52" s="23">
        <f>'Distributor Secondary'!E12*'DSR con %'!H52</f>
        <v>61.542483660130713</v>
      </c>
      <c r="I52" s="23">
        <f>'Distributor Secondary'!F12*'DSR con %'!I52</f>
        <v>99.667539267015712</v>
      </c>
      <c r="J52" s="23">
        <f>'Distributor Secondary'!G12*'DSR con %'!J52</f>
        <v>123.53403141361258</v>
      </c>
      <c r="K52" s="23">
        <f>'Distributor Secondary'!H12*'DSR con %'!K52</f>
        <v>115.40983606557378</v>
      </c>
      <c r="L52" s="23">
        <f>'Distributor Secondary'!I12*'DSR con %'!L52</f>
        <v>104.24598930481282</v>
      </c>
      <c r="M52" s="23">
        <f>'Distributor Secondary'!J12*'DSR con %'!M52</f>
        <v>42.737967914438499</v>
      </c>
      <c r="N52" s="23">
        <f>'Distributor Secondary'!K12*'DSR con %'!N52</f>
        <v>57.750000000000007</v>
      </c>
      <c r="O52" s="23">
        <f>'Distributor Secondary'!L12*'DSR con %'!O52</f>
        <v>89.833333333333343</v>
      </c>
      <c r="P52" s="23">
        <f>'Distributor Secondary'!M12*'DSR con %'!P52</f>
        <v>88.977777777777774</v>
      </c>
      <c r="Q52" s="23">
        <f>'Distributor Secondary'!N12*'DSR con %'!Q52</f>
        <v>66.73333333333332</v>
      </c>
      <c r="R52" s="23">
        <f>'Distributor Secondary'!O12*'DSR con %'!R52</f>
        <v>89.060240963855421</v>
      </c>
      <c r="S52" s="23">
        <f>'Distributor Secondary'!P12*'DSR con %'!S52</f>
        <v>67.771084337349393</v>
      </c>
      <c r="T52" s="23">
        <f>'Distributor Secondary'!Q12*'DSR con %'!T52</f>
        <v>108.43373493975903</v>
      </c>
      <c r="U52" s="23">
        <f>'Distributor Secondary'!R12*'DSR con %'!U52</f>
        <v>30.090361445783131</v>
      </c>
      <c r="V52" s="23">
        <f>'Distributor Secondary'!S12*'DSR con %'!V52</f>
        <v>44.817891373801913</v>
      </c>
      <c r="W52" s="23">
        <f>'Distributor Secondary'!T12*'DSR con %'!W52</f>
        <v>65.273885350318466</v>
      </c>
      <c r="X52" s="23">
        <f>'Distributor Secondary'!U12*'DSR con %'!X52</f>
        <v>34.622950819672134</v>
      </c>
      <c r="Y52" s="23">
        <f>'Distributor Secondary'!V12*'DSR con %'!Y52</f>
        <v>52.980519480519476</v>
      </c>
      <c r="Z52" s="23">
        <f>'Distributor Secondary'!W12*'DSR con %'!Z52</f>
        <v>35.142857142857139</v>
      </c>
      <c r="AA52" s="23">
        <f>'Distributor Secondary'!X12*'DSR con %'!AA52</f>
        <v>55.666666666666664</v>
      </c>
      <c r="AB52" s="23">
        <f>'Distributor Secondary'!Y12*'DSR con %'!AB52</f>
        <v>2.6181818181818182</v>
      </c>
      <c r="AC52" s="23">
        <f>'Distributor Secondary'!Z12*'DSR con %'!AC52</f>
        <v>49.853658536585371</v>
      </c>
      <c r="AD52" s="23">
        <f>'Distributor Secondary'!AA12*'DSR con %'!AD52</f>
        <v>3</v>
      </c>
      <c r="AE52" s="23">
        <f>'Distributor Secondary'!AB12*'DSR con %'!AE52</f>
        <v>15.68</v>
      </c>
      <c r="AF52" s="23">
        <f>'Distributor Secondary'!AC12*'DSR con %'!AF52</f>
        <v>3.2467532467532467</v>
      </c>
      <c r="AG52" s="23">
        <f>'Distributor Secondary'!AD12*'DSR con %'!AG52</f>
        <v>39.684210526315788</v>
      </c>
      <c r="AH52" s="23">
        <f>'Distributor Secondary'!AE12*'DSR con %'!AH52</f>
        <v>22.488188976377955</v>
      </c>
      <c r="AI52" s="23">
        <f>'Distributor Secondary'!AF12*'DSR con %'!AI52</f>
        <v>20.834645669291341</v>
      </c>
      <c r="AJ52" s="23">
        <f>'Distributor Secondary'!AG12*'DSR con %'!AJ52</f>
        <v>22.488188976377955</v>
      </c>
      <c r="AK52" s="23">
        <f>'Distributor Secondary'!AH12*'DSR con %'!AK52</f>
        <v>22.488188976377955</v>
      </c>
    </row>
    <row r="53" spans="1:42" s="29" customFormat="1" x14ac:dyDescent="0.2">
      <c r="A53" s="93"/>
      <c r="B53" s="25"/>
      <c r="C53" s="24"/>
      <c r="D53" s="56"/>
      <c r="E53" s="56"/>
      <c r="F53" s="40">
        <f>SUM(F49:F52)</f>
        <v>10615820</v>
      </c>
      <c r="G53" s="54">
        <f>SUM(G49:G52)</f>
        <v>5656</v>
      </c>
      <c r="H53" s="27">
        <f>SUM(H49:H52)</f>
        <v>214</v>
      </c>
      <c r="I53" s="27">
        <f t="shared" ref="I53:AH53" si="18">SUM(I49:I52)</f>
        <v>343</v>
      </c>
      <c r="J53" s="27">
        <f t="shared" si="18"/>
        <v>429.00000000000006</v>
      </c>
      <c r="K53" s="27">
        <f t="shared" si="18"/>
        <v>400</v>
      </c>
      <c r="L53" s="27">
        <f t="shared" si="18"/>
        <v>361</v>
      </c>
      <c r="M53" s="27">
        <f t="shared" si="18"/>
        <v>148</v>
      </c>
      <c r="N53" s="27">
        <f t="shared" si="18"/>
        <v>198</v>
      </c>
      <c r="O53" s="27">
        <f t="shared" si="18"/>
        <v>308</v>
      </c>
      <c r="P53" s="27">
        <f t="shared" si="18"/>
        <v>308</v>
      </c>
      <c r="Q53" s="27">
        <f t="shared" si="18"/>
        <v>231</v>
      </c>
      <c r="R53" s="27">
        <f t="shared" si="18"/>
        <v>308</v>
      </c>
      <c r="S53" s="27">
        <f t="shared" si="18"/>
        <v>250</v>
      </c>
      <c r="T53" s="27">
        <f t="shared" si="18"/>
        <v>400</v>
      </c>
      <c r="U53" s="27">
        <f t="shared" si="18"/>
        <v>111</v>
      </c>
      <c r="V53" s="27">
        <f t="shared" si="18"/>
        <v>167</v>
      </c>
      <c r="W53" s="27">
        <f t="shared" si="18"/>
        <v>244</v>
      </c>
      <c r="X53" s="27">
        <f t="shared" si="18"/>
        <v>132</v>
      </c>
      <c r="Y53" s="27">
        <f t="shared" si="18"/>
        <v>199</v>
      </c>
      <c r="Z53" s="27">
        <f t="shared" si="18"/>
        <v>132</v>
      </c>
      <c r="AA53" s="27">
        <f t="shared" si="18"/>
        <v>167</v>
      </c>
      <c r="AB53" s="27">
        <f t="shared" si="18"/>
        <v>8</v>
      </c>
      <c r="AC53" s="27">
        <f t="shared" si="18"/>
        <v>146</v>
      </c>
      <c r="AD53" s="27">
        <f t="shared" si="18"/>
        <v>10</v>
      </c>
      <c r="AE53" s="27">
        <f t="shared" si="18"/>
        <v>49</v>
      </c>
      <c r="AF53" s="27">
        <f t="shared" si="18"/>
        <v>10</v>
      </c>
      <c r="AG53" s="27">
        <f t="shared" si="18"/>
        <v>116</v>
      </c>
      <c r="AH53" s="27">
        <f t="shared" si="18"/>
        <v>68</v>
      </c>
      <c r="AI53" s="27">
        <f t="shared" ref="AI53:AK53" si="19">SUM(AI49:AI52)</f>
        <v>63</v>
      </c>
      <c r="AJ53" s="27">
        <f t="shared" si="19"/>
        <v>68</v>
      </c>
      <c r="AK53" s="27">
        <f t="shared" si="19"/>
        <v>68</v>
      </c>
      <c r="AL53" s="16"/>
      <c r="AM53" s="16"/>
      <c r="AN53" s="16"/>
      <c r="AO53" s="16"/>
      <c r="AP53" s="16"/>
    </row>
    <row r="54" spans="1:42" x14ac:dyDescent="0.2">
      <c r="A54" s="94" t="s">
        <v>20</v>
      </c>
      <c r="B54" s="19" t="s">
        <v>12</v>
      </c>
      <c r="C54" s="18" t="s">
        <v>35</v>
      </c>
      <c r="D54" s="34" t="s">
        <v>160</v>
      </c>
      <c r="E54" s="34" t="s">
        <v>161</v>
      </c>
      <c r="F54" s="21">
        <f t="shared" si="2"/>
        <v>3590850.0227917512</v>
      </c>
      <c r="G54" s="22">
        <f t="shared" si="3"/>
        <v>1849.5648374571356</v>
      </c>
      <c r="H54" s="23">
        <f>'Distributor Secondary'!E13*'DSR con %'!H54</f>
        <v>67.137254901960787</v>
      </c>
      <c r="I54" s="23">
        <f>'Distributor Secondary'!F13*'DSR con %'!I54</f>
        <v>106.85078534031415</v>
      </c>
      <c r="J54" s="23">
        <f>'Distributor Secondary'!G13*'DSR con %'!J54</f>
        <v>132.51832460732984</v>
      </c>
      <c r="K54" s="23">
        <f>'Distributor Secondary'!H13*'DSR con %'!K54</f>
        <v>129.8360655737705</v>
      </c>
      <c r="L54" s="23">
        <f>'Distributor Secondary'!I13*'DSR con %'!L54</f>
        <v>111.96791443850267</v>
      </c>
      <c r="M54" s="23">
        <f>'Distributor Secondary'!J13*'DSR con %'!M54</f>
        <v>37.989304812834227</v>
      </c>
      <c r="N54" s="23">
        <f>'Distributor Secondary'!K13*'DSR con %'!N54</f>
        <v>64.625</v>
      </c>
      <c r="O54" s="23">
        <f>'Distributor Secondary'!L13*'DSR con %'!O54</f>
        <v>98.388888888888886</v>
      </c>
      <c r="P54" s="23">
        <f>'Distributor Secondary'!M13*'DSR con %'!P54</f>
        <v>99.244444444444454</v>
      </c>
      <c r="Q54" s="23">
        <f>'Distributor Secondary'!N13*'DSR con %'!Q54</f>
        <v>74.433333333333337</v>
      </c>
      <c r="R54" s="23">
        <f>'Distributor Secondary'!O13*'DSR con %'!R54</f>
        <v>98.337349397590359</v>
      </c>
      <c r="S54" s="23">
        <f>'Distributor Secondary'!P13*'DSR con %'!S54</f>
        <v>81.325301204819269</v>
      </c>
      <c r="T54" s="23">
        <f>'Distributor Secondary'!Q13*'DSR con %'!T54</f>
        <v>127.71084337349396</v>
      </c>
      <c r="U54" s="23">
        <f>'Distributor Secondary'!R13*'DSR con %'!U54</f>
        <v>35.439759036144572</v>
      </c>
      <c r="V54" s="23">
        <f>'Distributor Secondary'!S13*'DSR con %'!V54</f>
        <v>53.35463258785942</v>
      </c>
      <c r="W54" s="23">
        <f>'Distributor Secondary'!T13*'DSR con %'!W54</f>
        <v>77.70700636942675</v>
      </c>
      <c r="X54" s="23">
        <f>'Distributor Secondary'!U13*'DSR con %'!X54</f>
        <v>47.540983606557376</v>
      </c>
      <c r="Y54" s="23">
        <f>'Distributor Secondary'!V13*'DSR con %'!Y54</f>
        <v>70.454545454545453</v>
      </c>
      <c r="Z54" s="23">
        <f>'Distributor Secondary'!W13*'DSR con %'!Z54</f>
        <v>44.253246753246749</v>
      </c>
      <c r="AA54" s="23">
        <f>'Distributor Secondary'!X13*'DSR con %'!AA54</f>
        <v>71.372549019607845</v>
      </c>
      <c r="AB54" s="23">
        <f>'Distributor Secondary'!Y13*'DSR con %'!AB54</f>
        <v>3.5689655172413794</v>
      </c>
      <c r="AC54" s="23">
        <f>'Distributor Secondary'!Z13*'DSR con %'!AC54</f>
        <v>59.727272727272734</v>
      </c>
      <c r="AD54" s="23">
        <f>'Distributor Secondary'!AA13*'DSR con %'!AD54</f>
        <v>4.0909090909090908</v>
      </c>
      <c r="AE54" s="23">
        <f>'Distributor Secondary'!AB13*'DSR con %'!AE54</f>
        <v>17.566037735849054</v>
      </c>
      <c r="AF54" s="23">
        <f>'Distributor Secondary'!AC13*'DSR con %'!AF54</f>
        <v>3.5365853658536581</v>
      </c>
      <c r="AG54" s="23">
        <f>'Distributor Secondary'!AD13*'DSR con %'!AG54</f>
        <v>39.609756097560975</v>
      </c>
      <c r="AH54" s="23">
        <f>'Distributor Secondary'!AE13*'DSR con %'!AH54</f>
        <v>23.170370370370371</v>
      </c>
      <c r="AI54" s="23">
        <f>'Distributor Secondary'!AF13*'DSR con %'!AI54</f>
        <v>21.466666666666665</v>
      </c>
      <c r="AJ54" s="23">
        <f>'Distributor Secondary'!AG13*'DSR con %'!AJ54</f>
        <v>23.170370370370371</v>
      </c>
      <c r="AK54" s="23">
        <f>'Distributor Secondary'!AH13*'DSR con %'!AK54</f>
        <v>23.170370370370371</v>
      </c>
    </row>
    <row r="55" spans="1:42" x14ac:dyDescent="0.2">
      <c r="A55" s="94" t="s">
        <v>20</v>
      </c>
      <c r="B55" s="19" t="s">
        <v>12</v>
      </c>
      <c r="C55" s="18" t="s">
        <v>35</v>
      </c>
      <c r="D55" s="34" t="s">
        <v>162</v>
      </c>
      <c r="E55" s="34" t="s">
        <v>163</v>
      </c>
      <c r="F55" s="21">
        <f t="shared" si="2"/>
        <v>2371655.9056382133</v>
      </c>
      <c r="G55" s="22">
        <f t="shared" si="3"/>
        <v>1316.7362409496388</v>
      </c>
      <c r="H55" s="23">
        <f>'Distributor Secondary'!E13*'DSR con %'!H55</f>
        <v>51.751633986928105</v>
      </c>
      <c r="I55" s="23">
        <f>'Distributor Secondary'!F13*'DSR con %'!I55</f>
        <v>81.709424083769633</v>
      </c>
      <c r="J55" s="23">
        <f>'Distributor Secondary'!G13*'DSR con %'!J55</f>
        <v>103.31937172774869</v>
      </c>
      <c r="K55" s="23">
        <f>'Distributor Secondary'!H13*'DSR con %'!K55</f>
        <v>94.426229508196727</v>
      </c>
      <c r="L55" s="23">
        <f>'Distributor Secondary'!I13*'DSR con %'!L55</f>
        <v>86.871657754010698</v>
      </c>
      <c r="M55" s="23">
        <f>'Distributor Secondary'!J13*'DSR con %'!M55</f>
        <v>37.197860962566843</v>
      </c>
      <c r="N55" s="23">
        <f>'Distributor Secondary'!K13*'DSR con %'!N55</f>
        <v>45.375</v>
      </c>
      <c r="O55" s="23">
        <f>'Distributor Secondary'!L13*'DSR con %'!O55</f>
        <v>72.722222222222214</v>
      </c>
      <c r="P55" s="23">
        <f>'Distributor Secondary'!M13*'DSR con %'!P55</f>
        <v>70.155555555555551</v>
      </c>
      <c r="Q55" s="23">
        <f>'Distributor Secondary'!N13*'DSR con %'!Q55</f>
        <v>52.616666666666667</v>
      </c>
      <c r="R55" s="23">
        <f>'Distributor Secondary'!O13*'DSR con %'!R55</f>
        <v>70.506024096385545</v>
      </c>
      <c r="S55" s="23">
        <f>'Distributor Secondary'!P13*'DSR con %'!S55</f>
        <v>57.2289156626506</v>
      </c>
      <c r="T55" s="23">
        <f>'Distributor Secondary'!Q13*'DSR con %'!T55</f>
        <v>91.566265060240966</v>
      </c>
      <c r="U55" s="23">
        <f>'Distributor Secondary'!R13*'DSR con %'!U55</f>
        <v>25.743975903614459</v>
      </c>
      <c r="V55" s="23">
        <f>'Distributor Secondary'!S13*'DSR con %'!V55</f>
        <v>38.415335463258785</v>
      </c>
      <c r="W55" s="23">
        <f>'Distributor Secondary'!T13*'DSR con %'!W55</f>
        <v>57.503184713375795</v>
      </c>
      <c r="X55" s="23">
        <f>'Distributor Secondary'!U13*'DSR con %'!X55</f>
        <v>33.278688524590166</v>
      </c>
      <c r="Y55" s="23">
        <f>'Distributor Secondary'!V13*'DSR con %'!Y55</f>
        <v>49.318181818181813</v>
      </c>
      <c r="Z55" s="23">
        <f>'Distributor Secondary'!W13*'DSR con %'!Z55</f>
        <v>34.837662337662337</v>
      </c>
      <c r="AA55" s="23">
        <f>'Distributor Secondary'!X13*'DSR con %'!AA55</f>
        <v>35.686274509803923</v>
      </c>
      <c r="AB55" s="23">
        <f>'Distributor Secondary'!Y13*'DSR con %'!AB55</f>
        <v>1.8620689655172413</v>
      </c>
      <c r="AC55" s="23">
        <f>'Distributor Secondary'!Z13*'DSR con %'!AC55</f>
        <v>29.863636363636367</v>
      </c>
      <c r="AD55" s="23">
        <f>'Distributor Secondary'!AA13*'DSR con %'!AD55</f>
        <v>1.8181818181818183</v>
      </c>
      <c r="AE55" s="23">
        <f>'Distributor Secondary'!AB13*'DSR con %'!AE55</f>
        <v>10.169811320754718</v>
      </c>
      <c r="AF55" s="23">
        <f>'Distributor Secondary'!AC13*'DSR con %'!AF55</f>
        <v>1.9512195121951219</v>
      </c>
      <c r="AG55" s="23">
        <f>'Distributor Secondary'!AD13*'DSR con %'!AG55</f>
        <v>25.463414634146343</v>
      </c>
      <c r="AH55" s="23">
        <f>'Distributor Secondary'!AE13*'DSR con %'!AH55</f>
        <v>14.103703703703703</v>
      </c>
      <c r="AI55" s="23">
        <f>'Distributor Secondary'!AF13*'DSR con %'!AI55</f>
        <v>13.066666666666666</v>
      </c>
      <c r="AJ55" s="23">
        <f>'Distributor Secondary'!AG13*'DSR con %'!AJ55</f>
        <v>14.103703703703703</v>
      </c>
      <c r="AK55" s="23">
        <f>'Distributor Secondary'!AH13*'DSR con %'!AK55</f>
        <v>14.103703703703703</v>
      </c>
    </row>
    <row r="56" spans="1:42" x14ac:dyDescent="0.2">
      <c r="A56" s="92" t="s">
        <v>20</v>
      </c>
      <c r="B56" s="19" t="s">
        <v>12</v>
      </c>
      <c r="C56" s="18" t="s">
        <v>35</v>
      </c>
      <c r="D56" s="55" t="s">
        <v>164</v>
      </c>
      <c r="E56" s="55" t="s">
        <v>165</v>
      </c>
      <c r="F56" s="21">
        <f t="shared" si="2"/>
        <v>2403520.9803161137</v>
      </c>
      <c r="G56" s="22">
        <f t="shared" si="3"/>
        <v>1263.4491942003235</v>
      </c>
      <c r="H56" s="23">
        <f>'Distributor Secondary'!E13*'DSR con %'!H56</f>
        <v>48.954248366013069</v>
      </c>
      <c r="I56" s="23">
        <f>'Distributor Secondary'!F13*'DSR con %'!I56</f>
        <v>79.015706806282722</v>
      </c>
      <c r="J56" s="23">
        <f>'Distributor Secondary'!G13*'DSR con %'!J56</f>
        <v>98.827225130890056</v>
      </c>
      <c r="K56" s="23">
        <f>'Distributor Secondary'!H13*'DSR con %'!K56</f>
        <v>90.491803278688522</v>
      </c>
      <c r="L56" s="23">
        <f>'Distributor Secondary'!I13*'DSR con %'!L56</f>
        <v>83.01069518716578</v>
      </c>
      <c r="M56" s="23">
        <f>'Distributor Secondary'!J13*'DSR con %'!M56</f>
        <v>34.032085561497325</v>
      </c>
      <c r="N56" s="23">
        <f>'Distributor Secondary'!K13*'DSR con %'!N56</f>
        <v>41.25</v>
      </c>
      <c r="O56" s="23">
        <f>'Distributor Secondary'!L13*'DSR con %'!O56</f>
        <v>64.166666666666671</v>
      </c>
      <c r="P56" s="23">
        <f>'Distributor Secondary'!M13*'DSR con %'!P56</f>
        <v>65.022222222222226</v>
      </c>
      <c r="Q56" s="23">
        <f>'Distributor Secondary'!N13*'DSR con %'!Q56</f>
        <v>48.766666666666666</v>
      </c>
      <c r="R56" s="23">
        <f>'Distributor Secondary'!O13*'DSR con %'!R56</f>
        <v>64.939759036144579</v>
      </c>
      <c r="S56" s="23">
        <f>'Distributor Secondary'!P13*'DSR con %'!S56</f>
        <v>52.710843373493979</v>
      </c>
      <c r="T56" s="23">
        <f>'Distributor Secondary'!Q13*'DSR con %'!T56</f>
        <v>84.337349397590373</v>
      </c>
      <c r="U56" s="23">
        <f>'Distributor Secondary'!R13*'DSR con %'!U56</f>
        <v>23.069277108433734</v>
      </c>
      <c r="V56" s="23">
        <f>'Distributor Secondary'!S13*'DSR con %'!V56</f>
        <v>34.680511182108624</v>
      </c>
      <c r="W56" s="23">
        <f>'Distributor Secondary'!T13*'DSR con %'!W56</f>
        <v>51.28662420382166</v>
      </c>
      <c r="X56" s="23">
        <f>'Distributor Secondary'!U13*'DSR con %'!X56</f>
        <v>30.901639344262293</v>
      </c>
      <c r="Y56" s="23">
        <f>'Distributor Secondary'!V13*'DSR con %'!Y56</f>
        <v>45.090909090909093</v>
      </c>
      <c r="Z56" s="23">
        <f>'Distributor Secondary'!W13*'DSR con %'!Z56</f>
        <v>31.071428571428569</v>
      </c>
      <c r="AA56" s="23">
        <f>'Distributor Secondary'!X13*'DSR con %'!AA56</f>
        <v>49.960784313725497</v>
      </c>
      <c r="AB56" s="23">
        <f>'Distributor Secondary'!Y13*'DSR con %'!AB56</f>
        <v>2.327586206896552</v>
      </c>
      <c r="AC56" s="23">
        <f>'Distributor Secondary'!Z13*'DSR con %'!AC56</f>
        <v>36.5</v>
      </c>
      <c r="AD56" s="23">
        <f>'Distributor Secondary'!AA13*'DSR con %'!AD56</f>
        <v>2.7272727272727271</v>
      </c>
      <c r="AE56" s="23">
        <f>'Distributor Secondary'!AB13*'DSR con %'!AE56</f>
        <v>11.09433962264151</v>
      </c>
      <c r="AF56" s="23">
        <f>'Distributor Secondary'!AC13*'DSR con %'!AF56</f>
        <v>2.4390243902439024</v>
      </c>
      <c r="AG56" s="23">
        <f>'Distributor Secondary'!AD13*'DSR con %'!AG56</f>
        <v>25.463414634146343</v>
      </c>
      <c r="AH56" s="23">
        <f>'Distributor Secondary'!AE13*'DSR con %'!AH56</f>
        <v>15.614814814814814</v>
      </c>
      <c r="AI56" s="23">
        <f>'Distributor Secondary'!AF13*'DSR con %'!AI56</f>
        <v>14.466666666666667</v>
      </c>
      <c r="AJ56" s="23">
        <f>'Distributor Secondary'!AG13*'DSR con %'!AJ56</f>
        <v>15.614814814814814</v>
      </c>
      <c r="AK56" s="23">
        <f>'Distributor Secondary'!AH13*'DSR con %'!AK56</f>
        <v>15.614814814814814</v>
      </c>
    </row>
    <row r="57" spans="1:42" x14ac:dyDescent="0.2">
      <c r="A57" s="92" t="s">
        <v>20</v>
      </c>
      <c r="B57" s="19" t="s">
        <v>12</v>
      </c>
      <c r="C57" s="18" t="s">
        <v>35</v>
      </c>
      <c r="D57" s="55" t="s">
        <v>166</v>
      </c>
      <c r="E57" s="55" t="s">
        <v>167</v>
      </c>
      <c r="F57" s="21">
        <f t="shared" si="2"/>
        <v>2331293.0912539219</v>
      </c>
      <c r="G57" s="22">
        <f t="shared" si="3"/>
        <v>1286.2497273929021</v>
      </c>
      <c r="H57" s="23">
        <f>'Distributor Secondary'!E13*'DSR con %'!H57</f>
        <v>46.156862745098039</v>
      </c>
      <c r="I57" s="23">
        <f>'Distributor Secondary'!F13*'DSR con %'!I57</f>
        <v>75.424083769633512</v>
      </c>
      <c r="J57" s="23">
        <f>'Distributor Secondary'!G13*'DSR con %'!J57</f>
        <v>94.335078534031425</v>
      </c>
      <c r="K57" s="23">
        <f>'Distributor Secondary'!H13*'DSR con %'!K57</f>
        <v>85.245901639344254</v>
      </c>
      <c r="L57" s="23">
        <f>'Distributor Secondary'!I13*'DSR con %'!L57</f>
        <v>79.149732620320847</v>
      </c>
      <c r="M57" s="23">
        <f>'Distributor Secondary'!J13*'DSR con %'!M57</f>
        <v>38.780748663101605</v>
      </c>
      <c r="N57" s="23">
        <f>'Distributor Secondary'!K13*'DSR con %'!N57</f>
        <v>46.75</v>
      </c>
      <c r="O57" s="23">
        <f>'Distributor Secondary'!L13*'DSR con %'!O57</f>
        <v>72.722222222222214</v>
      </c>
      <c r="P57" s="23">
        <f>'Distributor Secondary'!M13*'DSR con %'!P57</f>
        <v>73.577777777777783</v>
      </c>
      <c r="Q57" s="23">
        <f>'Distributor Secondary'!N13*'DSR con %'!Q57</f>
        <v>55.183333333333337</v>
      </c>
      <c r="R57" s="23">
        <f>'Distributor Secondary'!O13*'DSR con %'!R57</f>
        <v>74.216867469879517</v>
      </c>
      <c r="S57" s="23">
        <f>'Distributor Secondary'!P13*'DSR con %'!S57</f>
        <v>58.734939759036145</v>
      </c>
      <c r="T57" s="23">
        <f>'Distributor Secondary'!Q13*'DSR con %'!T57</f>
        <v>96.385542168674704</v>
      </c>
      <c r="U57" s="23">
        <f>'Distributor Secondary'!R13*'DSR con %'!U57</f>
        <v>26.746987951807228</v>
      </c>
      <c r="V57" s="23">
        <f>'Distributor Secondary'!S13*'DSR con %'!V57</f>
        <v>40.549520766773163</v>
      </c>
      <c r="W57" s="23">
        <f>'Distributor Secondary'!T13*'DSR con %'!W57</f>
        <v>57.503184713375795</v>
      </c>
      <c r="X57" s="23">
        <f>'Distributor Secondary'!U13*'DSR con %'!X57</f>
        <v>33.278688524590166</v>
      </c>
      <c r="Y57" s="23">
        <f>'Distributor Secondary'!V13*'DSR con %'!Y57</f>
        <v>52.136363636363633</v>
      </c>
      <c r="Z57" s="23">
        <f>'Distributor Secondary'!W13*'DSR con %'!Z57</f>
        <v>34.837662337662337</v>
      </c>
      <c r="AA57" s="23">
        <f>'Distributor Secondary'!X13*'DSR con %'!AA57</f>
        <v>24.980392156862749</v>
      </c>
      <c r="AB57" s="23">
        <f>'Distributor Secondary'!Y13*'DSR con %'!AB57</f>
        <v>1.2413793103448276</v>
      </c>
      <c r="AC57" s="23">
        <f>'Distributor Secondary'!Z13*'DSR con %'!AC57</f>
        <v>19.909090909090907</v>
      </c>
      <c r="AD57" s="23">
        <f>'Distributor Secondary'!AA13*'DSR con %'!AD57</f>
        <v>1.3636363636363635</v>
      </c>
      <c r="AE57" s="23">
        <f>'Distributor Secondary'!AB13*'DSR con %'!AE57</f>
        <v>10.169811320754718</v>
      </c>
      <c r="AF57" s="23">
        <f>'Distributor Secondary'!AC13*'DSR con %'!AF57</f>
        <v>2.0731707317073171</v>
      </c>
      <c r="AG57" s="23">
        <f>'Distributor Secondary'!AD13*'DSR con %'!AG57</f>
        <v>25.463414634146343</v>
      </c>
      <c r="AH57" s="23">
        <f>'Distributor Secondary'!AE13*'DSR con %'!AH57</f>
        <v>15.111111111111111</v>
      </c>
      <c r="AI57" s="23">
        <f>'Distributor Secondary'!AF13*'DSR con %'!AI57</f>
        <v>14</v>
      </c>
      <c r="AJ57" s="23">
        <f>'Distributor Secondary'!AG13*'DSR con %'!AJ57</f>
        <v>15.111111111111111</v>
      </c>
      <c r="AK57" s="23">
        <f>'Distributor Secondary'!AH13*'DSR con %'!AK57</f>
        <v>15.111111111111111</v>
      </c>
    </row>
    <row r="58" spans="1:42" s="29" customFormat="1" x14ac:dyDescent="0.2">
      <c r="A58" s="93"/>
      <c r="B58" s="25"/>
      <c r="C58" s="24"/>
      <c r="D58" s="56"/>
      <c r="E58" s="56"/>
      <c r="F58" s="40">
        <f>SUM(F54:F57)</f>
        <v>10697320</v>
      </c>
      <c r="G58" s="54">
        <f>SUM(G54:G57)</f>
        <v>5716</v>
      </c>
      <c r="H58" s="27">
        <f>SUM(H54:H57)</f>
        <v>214</v>
      </c>
      <c r="I58" s="27">
        <f t="shared" ref="I58:AH58" si="20">SUM(I54:I57)</f>
        <v>343</v>
      </c>
      <c r="J58" s="27">
        <f t="shared" si="20"/>
        <v>429</v>
      </c>
      <c r="K58" s="27">
        <f t="shared" si="20"/>
        <v>400</v>
      </c>
      <c r="L58" s="27">
        <f t="shared" si="20"/>
        <v>361</v>
      </c>
      <c r="M58" s="27">
        <f t="shared" si="20"/>
        <v>148</v>
      </c>
      <c r="N58" s="27">
        <f t="shared" si="20"/>
        <v>198</v>
      </c>
      <c r="O58" s="27">
        <f t="shared" si="20"/>
        <v>308</v>
      </c>
      <c r="P58" s="27">
        <f t="shared" si="20"/>
        <v>308</v>
      </c>
      <c r="Q58" s="27">
        <f t="shared" si="20"/>
        <v>231</v>
      </c>
      <c r="R58" s="27">
        <f t="shared" si="20"/>
        <v>308</v>
      </c>
      <c r="S58" s="27">
        <f t="shared" si="20"/>
        <v>250</v>
      </c>
      <c r="T58" s="27">
        <f t="shared" si="20"/>
        <v>400</v>
      </c>
      <c r="U58" s="27">
        <f t="shared" si="20"/>
        <v>111</v>
      </c>
      <c r="V58" s="27">
        <f t="shared" si="20"/>
        <v>167</v>
      </c>
      <c r="W58" s="27">
        <f t="shared" si="20"/>
        <v>244</v>
      </c>
      <c r="X58" s="27">
        <f t="shared" si="20"/>
        <v>145</v>
      </c>
      <c r="Y58" s="27">
        <f t="shared" si="20"/>
        <v>217</v>
      </c>
      <c r="Z58" s="27">
        <f t="shared" si="20"/>
        <v>145</v>
      </c>
      <c r="AA58" s="27">
        <f t="shared" si="20"/>
        <v>182</v>
      </c>
      <c r="AB58" s="27">
        <f t="shared" si="20"/>
        <v>9</v>
      </c>
      <c r="AC58" s="27">
        <f t="shared" si="20"/>
        <v>146</v>
      </c>
      <c r="AD58" s="27">
        <f t="shared" si="20"/>
        <v>10</v>
      </c>
      <c r="AE58" s="27">
        <f t="shared" si="20"/>
        <v>49</v>
      </c>
      <c r="AF58" s="27">
        <f t="shared" si="20"/>
        <v>10</v>
      </c>
      <c r="AG58" s="27">
        <f t="shared" si="20"/>
        <v>116.00000000000001</v>
      </c>
      <c r="AH58" s="27">
        <f t="shared" si="20"/>
        <v>68</v>
      </c>
      <c r="AI58" s="27">
        <f t="shared" ref="AI58:AK58" si="21">SUM(AI54:AI57)</f>
        <v>63</v>
      </c>
      <c r="AJ58" s="27">
        <f t="shared" si="21"/>
        <v>68</v>
      </c>
      <c r="AK58" s="27">
        <f t="shared" si="21"/>
        <v>68</v>
      </c>
      <c r="AL58" s="16"/>
      <c r="AM58" s="16"/>
      <c r="AN58" s="16"/>
      <c r="AO58" s="16"/>
      <c r="AP58" s="16"/>
    </row>
    <row r="59" spans="1:42" s="145" customFormat="1" x14ac:dyDescent="0.2">
      <c r="A59" s="138" t="s">
        <v>21</v>
      </c>
      <c r="B59" s="139" t="s">
        <v>12</v>
      </c>
      <c r="C59" s="140" t="s">
        <v>12</v>
      </c>
      <c r="D59" s="141" t="s">
        <v>46</v>
      </c>
      <c r="E59" s="138" t="s">
        <v>47</v>
      </c>
      <c r="F59" s="142">
        <f t="shared" si="2"/>
        <v>5582968.2471264359</v>
      </c>
      <c r="G59" s="143">
        <f t="shared" si="3"/>
        <v>3148.7011494252865</v>
      </c>
      <c r="H59" s="144">
        <f>'Distributor Secondary'!E14*'DSR con %'!H59</f>
        <v>123.42528735632183</v>
      </c>
      <c r="I59" s="144">
        <f>'Distributor Secondary'!F14*'DSR con %'!I59</f>
        <v>197.68390804597701</v>
      </c>
      <c r="J59" s="144">
        <f>'Distributor Secondary'!G14*'DSR con %'!J59</f>
        <v>247.18965517241378</v>
      </c>
      <c r="K59" s="144">
        <f>'Distributor Secondary'!H14*'DSR con %'!K59</f>
        <v>230.91379310344826</v>
      </c>
      <c r="L59" s="144">
        <f>'Distributor Secondary'!I14*'DSR con %'!L59</f>
        <v>207.85632183908044</v>
      </c>
      <c r="M59" s="144">
        <f>'Distributor Secondary'!J14*'DSR con %'!M59</f>
        <v>85.109195402298838</v>
      </c>
      <c r="N59" s="144">
        <f>'Distributor Secondary'!K14*'DSR con %'!N59</f>
        <v>113.93103448275861</v>
      </c>
      <c r="O59" s="144">
        <f>'Distributor Secondary'!L14*'DSR con %'!O59</f>
        <v>177.33908045977009</v>
      </c>
      <c r="P59" s="144">
        <f>'Distributor Secondary'!M14*'DSR con %'!P59</f>
        <v>177.33908045977009</v>
      </c>
      <c r="Q59" s="144">
        <f>'Distributor Secondary'!N14*'DSR con %'!Q59</f>
        <v>132.91954022988506</v>
      </c>
      <c r="R59" s="144">
        <f>'Distributor Secondary'!O14*'DSR con %'!R59</f>
        <v>177.33908045977009</v>
      </c>
      <c r="S59" s="144">
        <f>'Distributor Secondary'!P14*'DSR con %'!S59</f>
        <v>144.10919540229884</v>
      </c>
      <c r="T59" s="144">
        <f>'Distributor Secondary'!Q14*'DSR con %'!T59</f>
        <v>230.57471264367814</v>
      </c>
      <c r="U59" s="144">
        <f>'Distributor Secondary'!R14*'DSR con %'!U59</f>
        <v>64.086206896551715</v>
      </c>
      <c r="V59" s="144">
        <f>'Distributor Secondary'!S14*'DSR con %'!V59</f>
        <v>96.298850574712631</v>
      </c>
      <c r="W59" s="144">
        <f>'Distributor Secondary'!T14*'DSR con %'!W59</f>
        <v>140.37931034482759</v>
      </c>
      <c r="X59" s="144">
        <f>'Distributor Secondary'!U14*'DSR con %'!X59</f>
        <v>65.44252873563218</v>
      </c>
      <c r="Y59" s="144">
        <f>'Distributor Secondary'!V14*'DSR con %'!Y59</f>
        <v>97.994252873563212</v>
      </c>
      <c r="Z59" s="144">
        <f>'Distributor Secondary'!W14*'DSR con %'!Z59</f>
        <v>65.44252873563218</v>
      </c>
      <c r="AA59" s="144">
        <f>'Distributor Secondary'!X14*'DSR con %'!AA59</f>
        <v>82.396551724137922</v>
      </c>
      <c r="AB59" s="144">
        <f>'Distributor Secondary'!Y14*'DSR con %'!AB59</f>
        <v>4.068965517241379</v>
      </c>
      <c r="AC59" s="144">
        <f>'Distributor Secondary'!Z14*'DSR con %'!AC59</f>
        <v>69.850574712643677</v>
      </c>
      <c r="AD59" s="144">
        <f>'Distributor Secondary'!AA14*'DSR con %'!AD59</f>
        <v>4.7471264367816088</v>
      </c>
      <c r="AE59" s="144">
        <f>'Distributor Secondary'!AB14*'DSR con %'!AE59</f>
        <v>23.396551724137929</v>
      </c>
      <c r="AF59" s="144">
        <f>'Distributor Secondary'!AC14*'DSR con %'!AF59</f>
        <v>4.7471264367816088</v>
      </c>
      <c r="AG59" s="144">
        <f>'Distributor Secondary'!AD14*'DSR con %'!AG59</f>
        <v>55.948275862068961</v>
      </c>
      <c r="AH59" s="144">
        <f>'Distributor Secondary'!AE14*'DSR con %'!AH59</f>
        <v>32.551724137931032</v>
      </c>
      <c r="AI59" s="144">
        <f>'Distributor Secondary'!AF14*'DSR con %'!AI59</f>
        <v>30.517241379310342</v>
      </c>
      <c r="AJ59" s="144">
        <f>'Distributor Secondary'!AG14*'DSR con %'!AJ59</f>
        <v>32.551724137931032</v>
      </c>
      <c r="AK59" s="144">
        <f>'Distributor Secondary'!AH14*'DSR con %'!AK59</f>
        <v>32.551724137931032</v>
      </c>
    </row>
    <row r="60" spans="1:42" s="145" customFormat="1" x14ac:dyDescent="0.2">
      <c r="A60" s="138" t="s">
        <v>21</v>
      </c>
      <c r="B60" s="139" t="s">
        <v>12</v>
      </c>
      <c r="C60" s="140" t="s">
        <v>12</v>
      </c>
      <c r="D60" s="141" t="s">
        <v>48</v>
      </c>
      <c r="E60" s="138" t="s">
        <v>49</v>
      </c>
      <c r="F60" s="142">
        <f t="shared" si="2"/>
        <v>2081784.7701149425</v>
      </c>
      <c r="G60" s="143">
        <f t="shared" si="3"/>
        <v>1174.0919540229886</v>
      </c>
      <c r="H60" s="144">
        <f>'Distributor Secondary'!E14*'DSR con %'!H60</f>
        <v>46.022988505747129</v>
      </c>
      <c r="I60" s="144">
        <f>'Distributor Secondary'!F14*'DSR con %'!I60</f>
        <v>73.71264367816093</v>
      </c>
      <c r="J60" s="144">
        <f>'Distributor Secondary'!G14*'DSR con %'!J60</f>
        <v>92.172413793103459</v>
      </c>
      <c r="K60" s="144">
        <f>'Distributor Secondary'!H14*'DSR con %'!K60</f>
        <v>86.103448275862078</v>
      </c>
      <c r="L60" s="144">
        <f>'Distributor Secondary'!I14*'DSR con %'!L60</f>
        <v>77.505747126436788</v>
      </c>
      <c r="M60" s="144">
        <f>'Distributor Secondary'!J14*'DSR con %'!M60</f>
        <v>31.735632183908049</v>
      </c>
      <c r="N60" s="144">
        <f>'Distributor Secondary'!K14*'DSR con %'!N60</f>
        <v>42.482758620689658</v>
      </c>
      <c r="O60" s="144">
        <f>'Distributor Secondary'!L14*'DSR con %'!O60</f>
        <v>66.1264367816092</v>
      </c>
      <c r="P60" s="144">
        <f>'Distributor Secondary'!M14*'DSR con %'!P60</f>
        <v>66.1264367816092</v>
      </c>
      <c r="Q60" s="144">
        <f>'Distributor Secondary'!N14*'DSR con %'!Q60</f>
        <v>49.5632183908046</v>
      </c>
      <c r="R60" s="144">
        <f>'Distributor Secondary'!O14*'DSR con %'!R60</f>
        <v>66.1264367816092</v>
      </c>
      <c r="S60" s="144">
        <f>'Distributor Secondary'!P14*'DSR con %'!S60</f>
        <v>53.735632183908052</v>
      </c>
      <c r="T60" s="144">
        <f>'Distributor Secondary'!Q14*'DSR con %'!T60</f>
        <v>85.977011494252878</v>
      </c>
      <c r="U60" s="144">
        <f>'Distributor Secondary'!R14*'DSR con %'!U60</f>
        <v>23.896551724137932</v>
      </c>
      <c r="V60" s="144">
        <f>'Distributor Secondary'!S14*'DSR con %'!V60</f>
        <v>35.908045977011497</v>
      </c>
      <c r="W60" s="144">
        <f>'Distributor Secondary'!T14*'DSR con %'!W60</f>
        <v>52.344827586206904</v>
      </c>
      <c r="X60" s="144">
        <f>'Distributor Secondary'!U14*'DSR con %'!X60</f>
        <v>24.402298850574716</v>
      </c>
      <c r="Y60" s="144">
        <f>'Distributor Secondary'!V14*'DSR con %'!Y60</f>
        <v>36.540229885057478</v>
      </c>
      <c r="Z60" s="144">
        <f>'Distributor Secondary'!W14*'DSR con %'!Z60</f>
        <v>24.402298850574716</v>
      </c>
      <c r="AA60" s="144">
        <f>'Distributor Secondary'!X14*'DSR con %'!AA60</f>
        <v>30.724137931034484</v>
      </c>
      <c r="AB60" s="144">
        <f>'Distributor Secondary'!Y14*'DSR con %'!AB60</f>
        <v>1.517241379310345</v>
      </c>
      <c r="AC60" s="144">
        <f>'Distributor Secondary'!Z14*'DSR con %'!AC60</f>
        <v>26.045977011494255</v>
      </c>
      <c r="AD60" s="144">
        <f>'Distributor Secondary'!AA14*'DSR con %'!AD60</f>
        <v>1.7701149425287359</v>
      </c>
      <c r="AE60" s="144">
        <f>'Distributor Secondary'!AB14*'DSR con %'!AE60</f>
        <v>8.724137931034484</v>
      </c>
      <c r="AF60" s="144">
        <f>'Distributor Secondary'!AC14*'DSR con %'!AF60</f>
        <v>1.7701149425287359</v>
      </c>
      <c r="AG60" s="144">
        <f>'Distributor Secondary'!AD14*'DSR con %'!AG60</f>
        <v>20.862068965517242</v>
      </c>
      <c r="AH60" s="144">
        <f>'Distributor Secondary'!AE14*'DSR con %'!AH60</f>
        <v>12.13793103448276</v>
      </c>
      <c r="AI60" s="144">
        <f>'Distributor Secondary'!AF14*'DSR con %'!AI60</f>
        <v>11.379310344827587</v>
      </c>
      <c r="AJ60" s="144">
        <f>'Distributor Secondary'!AG14*'DSR con %'!AJ60</f>
        <v>12.13793103448276</v>
      </c>
      <c r="AK60" s="144">
        <f>'Distributor Secondary'!AH14*'DSR con %'!AK60</f>
        <v>12.13793103448276</v>
      </c>
    </row>
    <row r="61" spans="1:42" s="145" customFormat="1" x14ac:dyDescent="0.2">
      <c r="A61" s="138" t="s">
        <v>21</v>
      </c>
      <c r="B61" s="139" t="s">
        <v>12</v>
      </c>
      <c r="C61" s="140" t="s">
        <v>12</v>
      </c>
      <c r="D61" s="141" t="s">
        <v>50</v>
      </c>
      <c r="E61" s="138" t="s">
        <v>51</v>
      </c>
      <c r="F61" s="142">
        <f t="shared" si="2"/>
        <v>2838797.4137931047</v>
      </c>
      <c r="G61" s="143">
        <f t="shared" si="3"/>
        <v>1601.0344827586207</v>
      </c>
      <c r="H61" s="144">
        <f>'Distributor Secondary'!E14*'DSR con %'!H61</f>
        <v>62.758620689655174</v>
      </c>
      <c r="I61" s="144">
        <f>'Distributor Secondary'!F14*'DSR con %'!I61</f>
        <v>100.51724137931035</v>
      </c>
      <c r="J61" s="144">
        <f>'Distributor Secondary'!G14*'DSR con %'!J61</f>
        <v>125.68965517241381</v>
      </c>
      <c r="K61" s="144">
        <f>'Distributor Secondary'!H14*'DSR con %'!K61</f>
        <v>117.41379310344828</v>
      </c>
      <c r="L61" s="144">
        <f>'Distributor Secondary'!I14*'DSR con %'!L61</f>
        <v>105.68965517241379</v>
      </c>
      <c r="M61" s="144">
        <f>'Distributor Secondary'!J14*'DSR con %'!M61</f>
        <v>43.275862068965523</v>
      </c>
      <c r="N61" s="144">
        <f>'Distributor Secondary'!K14*'DSR con %'!N61</f>
        <v>57.931034482758626</v>
      </c>
      <c r="O61" s="144">
        <f>'Distributor Secondary'!L14*'DSR con %'!O61</f>
        <v>90.172413793103459</v>
      </c>
      <c r="P61" s="144">
        <f>'Distributor Secondary'!M14*'DSR con %'!P61</f>
        <v>90.172413793103459</v>
      </c>
      <c r="Q61" s="144">
        <f>'Distributor Secondary'!N14*'DSR con %'!Q61</f>
        <v>67.58620689655173</v>
      </c>
      <c r="R61" s="144">
        <f>'Distributor Secondary'!O14*'DSR con %'!R61</f>
        <v>90.172413793103459</v>
      </c>
      <c r="S61" s="144">
        <f>'Distributor Secondary'!P14*'DSR con %'!S61</f>
        <v>73.275862068965523</v>
      </c>
      <c r="T61" s="144">
        <f>'Distributor Secondary'!Q14*'DSR con %'!T61</f>
        <v>117.24137931034484</v>
      </c>
      <c r="U61" s="144">
        <f>'Distributor Secondary'!R14*'DSR con %'!U61</f>
        <v>32.58620689655173</v>
      </c>
      <c r="V61" s="144">
        <f>'Distributor Secondary'!S14*'DSR con %'!V61</f>
        <v>48.965517241379317</v>
      </c>
      <c r="W61" s="144">
        <f>'Distributor Secondary'!T14*'DSR con %'!W61</f>
        <v>71.379310344827587</v>
      </c>
      <c r="X61" s="144">
        <f>'Distributor Secondary'!U14*'DSR con %'!X61</f>
        <v>33.275862068965516</v>
      </c>
      <c r="Y61" s="144">
        <f>'Distributor Secondary'!V14*'DSR con %'!Y61</f>
        <v>49.827586206896555</v>
      </c>
      <c r="Z61" s="144">
        <f>'Distributor Secondary'!W14*'DSR con %'!Z61</f>
        <v>33.275862068965516</v>
      </c>
      <c r="AA61" s="144">
        <f>'Distributor Secondary'!X14*'DSR con %'!AA61</f>
        <v>41.896551724137936</v>
      </c>
      <c r="AB61" s="144">
        <f>'Distributor Secondary'!Y14*'DSR con %'!AB61</f>
        <v>2.0689655172413794</v>
      </c>
      <c r="AC61" s="144">
        <f>'Distributor Secondary'!Z14*'DSR con %'!AC61</f>
        <v>35.517241379310349</v>
      </c>
      <c r="AD61" s="144">
        <f>'Distributor Secondary'!AA14*'DSR con %'!AD61</f>
        <v>2.4137931034482758</v>
      </c>
      <c r="AE61" s="144">
        <f>'Distributor Secondary'!AB14*'DSR con %'!AE61</f>
        <v>11.896551724137932</v>
      </c>
      <c r="AF61" s="144">
        <f>'Distributor Secondary'!AC14*'DSR con %'!AF61</f>
        <v>2.4137931034482758</v>
      </c>
      <c r="AG61" s="144">
        <f>'Distributor Secondary'!AD14*'DSR con %'!AG61</f>
        <v>28.448275862068968</v>
      </c>
      <c r="AH61" s="144">
        <f>'Distributor Secondary'!AE14*'DSR con %'!AH61</f>
        <v>16.551724137931036</v>
      </c>
      <c r="AI61" s="144">
        <f>'Distributor Secondary'!AF14*'DSR con %'!AI61</f>
        <v>15.517241379310345</v>
      </c>
      <c r="AJ61" s="144">
        <f>'Distributor Secondary'!AG14*'DSR con %'!AJ61</f>
        <v>16.551724137931036</v>
      </c>
      <c r="AK61" s="144">
        <f>'Distributor Secondary'!AH14*'DSR con %'!AK61</f>
        <v>16.551724137931036</v>
      </c>
    </row>
    <row r="62" spans="1:42" s="145" customFormat="1" x14ac:dyDescent="0.2">
      <c r="A62" s="138" t="s">
        <v>21</v>
      </c>
      <c r="B62" s="139" t="s">
        <v>12</v>
      </c>
      <c r="C62" s="140" t="s">
        <v>12</v>
      </c>
      <c r="D62" s="141" t="s">
        <v>52</v>
      </c>
      <c r="E62" s="138" t="s">
        <v>53</v>
      </c>
      <c r="F62" s="142">
        <f t="shared" si="2"/>
        <v>2271037.9310344825</v>
      </c>
      <c r="G62" s="143">
        <f t="shared" si="3"/>
        <v>1280.8275862068963</v>
      </c>
      <c r="H62" s="144">
        <f>'Distributor Secondary'!E14*'DSR con %'!H62</f>
        <v>50.206896551724135</v>
      </c>
      <c r="I62" s="144">
        <f>'Distributor Secondary'!F14*'DSR con %'!I62</f>
        <v>80.41379310344827</v>
      </c>
      <c r="J62" s="144">
        <f>'Distributor Secondary'!G14*'DSR con %'!J62</f>
        <v>100.55172413793103</v>
      </c>
      <c r="K62" s="144">
        <f>'Distributor Secondary'!H14*'DSR con %'!K62</f>
        <v>93.931034482758619</v>
      </c>
      <c r="L62" s="144">
        <f>'Distributor Secondary'!I14*'DSR con %'!L62</f>
        <v>84.551724137931032</v>
      </c>
      <c r="M62" s="144">
        <f>'Distributor Secondary'!J14*'DSR con %'!M62</f>
        <v>34.620689655172413</v>
      </c>
      <c r="N62" s="144">
        <f>'Distributor Secondary'!K14*'DSR con %'!N62</f>
        <v>46.344827586206897</v>
      </c>
      <c r="O62" s="144">
        <f>'Distributor Secondary'!L14*'DSR con %'!O62</f>
        <v>72.137931034482762</v>
      </c>
      <c r="P62" s="144">
        <f>'Distributor Secondary'!M14*'DSR con %'!P62</f>
        <v>72.137931034482762</v>
      </c>
      <c r="Q62" s="144">
        <f>'Distributor Secondary'!N14*'DSR con %'!Q62</f>
        <v>54.068965517241381</v>
      </c>
      <c r="R62" s="144">
        <f>'Distributor Secondary'!O14*'DSR con %'!R62</f>
        <v>72.137931034482762</v>
      </c>
      <c r="S62" s="144">
        <f>'Distributor Secondary'!P14*'DSR con %'!S62</f>
        <v>58.620689655172413</v>
      </c>
      <c r="T62" s="144">
        <f>'Distributor Secondary'!Q14*'DSR con %'!T62</f>
        <v>93.793103448275858</v>
      </c>
      <c r="U62" s="144">
        <f>'Distributor Secondary'!R14*'DSR con %'!U62</f>
        <v>26.068965517241377</v>
      </c>
      <c r="V62" s="144">
        <f>'Distributor Secondary'!S14*'DSR con %'!V62</f>
        <v>39.172413793103445</v>
      </c>
      <c r="W62" s="144">
        <f>'Distributor Secondary'!T14*'DSR con %'!W62</f>
        <v>57.103448275862071</v>
      </c>
      <c r="X62" s="144">
        <f>'Distributor Secondary'!U14*'DSR con %'!X62</f>
        <v>26.620689655172413</v>
      </c>
      <c r="Y62" s="144">
        <f>'Distributor Secondary'!V14*'DSR con %'!Y62</f>
        <v>39.862068965517238</v>
      </c>
      <c r="Z62" s="144">
        <f>'Distributor Secondary'!W14*'DSR con %'!Z62</f>
        <v>26.620689655172413</v>
      </c>
      <c r="AA62" s="144">
        <f>'Distributor Secondary'!X14*'DSR con %'!AA62</f>
        <v>33.517241379310342</v>
      </c>
      <c r="AB62" s="144">
        <f>'Distributor Secondary'!Y14*'DSR con %'!AB62</f>
        <v>1.6551724137931034</v>
      </c>
      <c r="AC62" s="144">
        <f>'Distributor Secondary'!Z14*'DSR con %'!AC62</f>
        <v>28.413793103448274</v>
      </c>
      <c r="AD62" s="144">
        <f>'Distributor Secondary'!AA14*'DSR con %'!AD62</f>
        <v>1.9310344827586206</v>
      </c>
      <c r="AE62" s="144">
        <f>'Distributor Secondary'!AB14*'DSR con %'!AE62</f>
        <v>9.5172413793103452</v>
      </c>
      <c r="AF62" s="144">
        <f>'Distributor Secondary'!AC14*'DSR con %'!AF62</f>
        <v>1.9310344827586206</v>
      </c>
      <c r="AG62" s="144">
        <f>'Distributor Secondary'!AD14*'DSR con %'!AG62</f>
        <v>22.758620689655171</v>
      </c>
      <c r="AH62" s="144">
        <f>'Distributor Secondary'!AE14*'DSR con %'!AH62</f>
        <v>13.241379310344827</v>
      </c>
      <c r="AI62" s="144">
        <f>'Distributor Secondary'!AF14*'DSR con %'!AI62</f>
        <v>12.413793103448276</v>
      </c>
      <c r="AJ62" s="144">
        <f>'Distributor Secondary'!AG14*'DSR con %'!AJ62</f>
        <v>13.241379310344827</v>
      </c>
      <c r="AK62" s="144">
        <f>'Distributor Secondary'!AH14*'DSR con %'!AK62</f>
        <v>13.241379310344827</v>
      </c>
    </row>
    <row r="63" spans="1:42" s="145" customFormat="1" x14ac:dyDescent="0.2">
      <c r="A63" s="138" t="s">
        <v>21</v>
      </c>
      <c r="B63" s="139" t="s">
        <v>12</v>
      </c>
      <c r="C63" s="140" t="s">
        <v>12</v>
      </c>
      <c r="D63" s="146" t="s">
        <v>36</v>
      </c>
      <c r="E63" s="146" t="s">
        <v>139</v>
      </c>
      <c r="F63" s="142">
        <f t="shared" si="2"/>
        <v>1135518.9655172413</v>
      </c>
      <c r="G63" s="143">
        <f t="shared" si="3"/>
        <v>640.41379310344814</v>
      </c>
      <c r="H63" s="144">
        <f>'Distributor Secondary'!E14*'DSR con %'!H63</f>
        <v>25.103448275862068</v>
      </c>
      <c r="I63" s="144">
        <f>'Distributor Secondary'!F14*'DSR con %'!I63</f>
        <v>40.206896551724135</v>
      </c>
      <c r="J63" s="144">
        <f>'Distributor Secondary'!G14*'DSR con %'!J63</f>
        <v>50.275862068965516</v>
      </c>
      <c r="K63" s="144">
        <f>'Distributor Secondary'!H14*'DSR con %'!K63</f>
        <v>46.96551724137931</v>
      </c>
      <c r="L63" s="144">
        <f>'Distributor Secondary'!I14*'DSR con %'!L63</f>
        <v>42.275862068965516</v>
      </c>
      <c r="M63" s="144">
        <f>'Distributor Secondary'!J14*'DSR con %'!M63</f>
        <v>17.310344827586206</v>
      </c>
      <c r="N63" s="144">
        <f>'Distributor Secondary'!K14*'DSR con %'!N63</f>
        <v>23.172413793103448</v>
      </c>
      <c r="O63" s="144">
        <f>'Distributor Secondary'!L14*'DSR con %'!O63</f>
        <v>36.068965517241381</v>
      </c>
      <c r="P63" s="144">
        <f>'Distributor Secondary'!M14*'DSR con %'!P63</f>
        <v>36.068965517241381</v>
      </c>
      <c r="Q63" s="144">
        <f>'Distributor Secondary'!N14*'DSR con %'!Q63</f>
        <v>27.03448275862069</v>
      </c>
      <c r="R63" s="144">
        <f>'Distributor Secondary'!O14*'DSR con %'!R63</f>
        <v>36.068965517241381</v>
      </c>
      <c r="S63" s="144">
        <f>'Distributor Secondary'!P14*'DSR con %'!S63</f>
        <v>29.310344827586206</v>
      </c>
      <c r="T63" s="144">
        <f>'Distributor Secondary'!Q14*'DSR con %'!T63</f>
        <v>46.896551724137929</v>
      </c>
      <c r="U63" s="144">
        <f>'Distributor Secondary'!R14*'DSR con %'!U63</f>
        <v>13.034482758620689</v>
      </c>
      <c r="V63" s="144">
        <f>'Distributor Secondary'!S14*'DSR con %'!V63</f>
        <v>19.586206896551722</v>
      </c>
      <c r="W63" s="144">
        <f>'Distributor Secondary'!T14*'DSR con %'!W63</f>
        <v>28.551724137931036</v>
      </c>
      <c r="X63" s="144">
        <f>'Distributor Secondary'!U14*'DSR con %'!X63</f>
        <v>13.310344827586206</v>
      </c>
      <c r="Y63" s="144">
        <f>'Distributor Secondary'!V14*'DSR con %'!Y63</f>
        <v>19.931034482758619</v>
      </c>
      <c r="Z63" s="144">
        <f>'Distributor Secondary'!W14*'DSR con %'!Z63</f>
        <v>13.310344827586206</v>
      </c>
      <c r="AA63" s="144">
        <f>'Distributor Secondary'!X14*'DSR con %'!AA63</f>
        <v>16.758620689655171</v>
      </c>
      <c r="AB63" s="144">
        <f>'Distributor Secondary'!Y14*'DSR con %'!AB63</f>
        <v>0.82758620689655171</v>
      </c>
      <c r="AC63" s="144">
        <f>'Distributor Secondary'!Z14*'DSR con %'!AC63</f>
        <v>14.206896551724137</v>
      </c>
      <c r="AD63" s="144">
        <f>'Distributor Secondary'!AA14*'DSR con %'!AD63</f>
        <v>0.96551724137931028</v>
      </c>
      <c r="AE63" s="144">
        <f>'Distributor Secondary'!AB14*'DSR con %'!AE63</f>
        <v>4.7586206896551726</v>
      </c>
      <c r="AF63" s="144">
        <f>'Distributor Secondary'!AC14*'DSR con %'!AF63</f>
        <v>0.96551724137931028</v>
      </c>
      <c r="AG63" s="144">
        <f>'Distributor Secondary'!AD14*'DSR con %'!AG63</f>
        <v>11.379310344827585</v>
      </c>
      <c r="AH63" s="144">
        <f>'Distributor Secondary'!AE14*'DSR con %'!AH63</f>
        <v>6.6206896551724137</v>
      </c>
      <c r="AI63" s="144">
        <f>'Distributor Secondary'!AF14*'DSR con %'!AI63</f>
        <v>6.2068965517241379</v>
      </c>
      <c r="AJ63" s="144">
        <f>'Distributor Secondary'!AG14*'DSR con %'!AJ63</f>
        <v>6.6206896551724137</v>
      </c>
      <c r="AK63" s="144">
        <f>'Distributor Secondary'!AH14*'DSR con %'!AK63</f>
        <v>6.6206896551724137</v>
      </c>
    </row>
    <row r="64" spans="1:42" s="145" customFormat="1" x14ac:dyDescent="0.2">
      <c r="A64" s="138" t="s">
        <v>21</v>
      </c>
      <c r="B64" s="139" t="s">
        <v>12</v>
      </c>
      <c r="C64" s="140" t="s">
        <v>12</v>
      </c>
      <c r="D64" s="146" t="s">
        <v>37</v>
      </c>
      <c r="E64" s="146" t="s">
        <v>129</v>
      </c>
      <c r="F64" s="142">
        <f t="shared" si="2"/>
        <v>1230145.5459770118</v>
      </c>
      <c r="G64" s="143">
        <f t="shared" si="3"/>
        <v>693.78160919540244</v>
      </c>
      <c r="H64" s="144">
        <f>'Distributor Secondary'!E14*'DSR con %'!H64</f>
        <v>27.195402298850578</v>
      </c>
      <c r="I64" s="144">
        <f>'Distributor Secondary'!F14*'DSR con %'!I64</f>
        <v>43.55747126436782</v>
      </c>
      <c r="J64" s="144">
        <f>'Distributor Secondary'!G14*'DSR con %'!J64</f>
        <v>54.465517241379317</v>
      </c>
      <c r="K64" s="144">
        <f>'Distributor Secondary'!H14*'DSR con %'!K64</f>
        <v>50.879310344827587</v>
      </c>
      <c r="L64" s="144">
        <f>'Distributor Secondary'!I14*'DSR con %'!L64</f>
        <v>45.798850574712645</v>
      </c>
      <c r="M64" s="144">
        <f>'Distributor Secondary'!J14*'DSR con %'!M64</f>
        <v>18.752873563218394</v>
      </c>
      <c r="N64" s="144">
        <f>'Distributor Secondary'!K14*'DSR con %'!N64</f>
        <v>25.103448275862071</v>
      </c>
      <c r="O64" s="144">
        <f>'Distributor Secondary'!L14*'DSR con %'!O64</f>
        <v>39.074712643678161</v>
      </c>
      <c r="P64" s="144">
        <f>'Distributor Secondary'!M14*'DSR con %'!P64</f>
        <v>39.074712643678161</v>
      </c>
      <c r="Q64" s="144">
        <f>'Distributor Secondary'!N14*'DSR con %'!Q64</f>
        <v>29.287356321839084</v>
      </c>
      <c r="R64" s="144">
        <f>'Distributor Secondary'!O14*'DSR con %'!R64</f>
        <v>39.074712643678161</v>
      </c>
      <c r="S64" s="144">
        <f>'Distributor Secondary'!P14*'DSR con %'!S64</f>
        <v>31.752873563218394</v>
      </c>
      <c r="T64" s="144">
        <f>'Distributor Secondary'!Q14*'DSR con %'!T64</f>
        <v>50.804597701149426</v>
      </c>
      <c r="U64" s="144">
        <f>'Distributor Secondary'!R14*'DSR con %'!U64</f>
        <v>14.120689655172415</v>
      </c>
      <c r="V64" s="144">
        <f>'Distributor Secondary'!S14*'DSR con %'!V64</f>
        <v>21.218390804597703</v>
      </c>
      <c r="W64" s="144">
        <f>'Distributor Secondary'!T14*'DSR con %'!W64</f>
        <v>30.931034482758623</v>
      </c>
      <c r="X64" s="144">
        <f>'Distributor Secondary'!U14*'DSR con %'!X64</f>
        <v>14.419540229885058</v>
      </c>
      <c r="Y64" s="144">
        <f>'Distributor Secondary'!V14*'DSR con %'!Y64</f>
        <v>21.591954022988507</v>
      </c>
      <c r="Z64" s="144">
        <f>'Distributor Secondary'!W14*'DSR con %'!Z64</f>
        <v>14.419540229885058</v>
      </c>
      <c r="AA64" s="144">
        <f>'Distributor Secondary'!X14*'DSR con %'!AA64</f>
        <v>18.155172413793103</v>
      </c>
      <c r="AB64" s="144">
        <f>'Distributor Secondary'!Y14*'DSR con %'!AB64</f>
        <v>0.89655172413793105</v>
      </c>
      <c r="AC64" s="144">
        <f>'Distributor Secondary'!Z14*'DSR con %'!AC64</f>
        <v>15.39080459770115</v>
      </c>
      <c r="AD64" s="144">
        <f>'Distributor Secondary'!AA14*'DSR con %'!AD64</f>
        <v>1.045977011494253</v>
      </c>
      <c r="AE64" s="144">
        <f>'Distributor Secondary'!AB14*'DSR con %'!AE64</f>
        <v>5.1551724137931041</v>
      </c>
      <c r="AF64" s="144">
        <f>'Distributor Secondary'!AC14*'DSR con %'!AF64</f>
        <v>1.045977011494253</v>
      </c>
      <c r="AG64" s="144">
        <f>'Distributor Secondary'!AD14*'DSR con %'!AG64</f>
        <v>12.327586206896553</v>
      </c>
      <c r="AH64" s="144">
        <f>'Distributor Secondary'!AE14*'DSR con %'!AH64</f>
        <v>7.1724137931034484</v>
      </c>
      <c r="AI64" s="144">
        <f>'Distributor Secondary'!AF14*'DSR con %'!AI64</f>
        <v>6.7241379310344831</v>
      </c>
      <c r="AJ64" s="144">
        <f>'Distributor Secondary'!AG14*'DSR con %'!AJ64</f>
        <v>7.1724137931034484</v>
      </c>
      <c r="AK64" s="144">
        <f>'Distributor Secondary'!AH14*'DSR con %'!AK64</f>
        <v>7.1724137931034484</v>
      </c>
    </row>
    <row r="65" spans="1:42" s="145" customFormat="1" x14ac:dyDescent="0.2">
      <c r="A65" s="138" t="s">
        <v>21</v>
      </c>
      <c r="B65" s="139" t="s">
        <v>12</v>
      </c>
      <c r="C65" s="140" t="s">
        <v>12</v>
      </c>
      <c r="D65" s="146" t="s">
        <v>38</v>
      </c>
      <c r="E65" s="146" t="s">
        <v>130</v>
      </c>
      <c r="F65" s="142">
        <f t="shared" si="2"/>
        <v>1324772.1264367816</v>
      </c>
      <c r="G65" s="143">
        <f t="shared" si="3"/>
        <v>747.14942528735651</v>
      </c>
      <c r="H65" s="144">
        <f>'Distributor Secondary'!E14*'DSR con %'!H65</f>
        <v>29.287356321839081</v>
      </c>
      <c r="I65" s="144">
        <f>'Distributor Secondary'!F14*'DSR con %'!I65</f>
        <v>46.908045977011497</v>
      </c>
      <c r="J65" s="144">
        <f>'Distributor Secondary'!G14*'DSR con %'!J65</f>
        <v>58.655172413793103</v>
      </c>
      <c r="K65" s="144">
        <f>'Distributor Secondary'!H14*'DSR con %'!K65</f>
        <v>54.793103448275865</v>
      </c>
      <c r="L65" s="144">
        <f>'Distributor Secondary'!I14*'DSR con %'!L65</f>
        <v>49.321839080459768</v>
      </c>
      <c r="M65" s="144">
        <f>'Distributor Secondary'!J14*'DSR con %'!M65</f>
        <v>20.195402298850574</v>
      </c>
      <c r="N65" s="144">
        <f>'Distributor Secondary'!K14*'DSR con %'!N65</f>
        <v>27.03448275862069</v>
      </c>
      <c r="O65" s="144">
        <f>'Distributor Secondary'!L14*'DSR con %'!O65</f>
        <v>42.080459770114942</v>
      </c>
      <c r="P65" s="144">
        <f>'Distributor Secondary'!M14*'DSR con %'!P65</f>
        <v>42.080459770114942</v>
      </c>
      <c r="Q65" s="144">
        <f>'Distributor Secondary'!N14*'DSR con %'!Q65</f>
        <v>31.540229885057471</v>
      </c>
      <c r="R65" s="144">
        <f>'Distributor Secondary'!O14*'DSR con %'!R65</f>
        <v>42.080459770114942</v>
      </c>
      <c r="S65" s="144">
        <f>'Distributor Secondary'!P14*'DSR con %'!S65</f>
        <v>34.195402298850574</v>
      </c>
      <c r="T65" s="144">
        <f>'Distributor Secondary'!Q14*'DSR con %'!T65</f>
        <v>54.712643678160916</v>
      </c>
      <c r="U65" s="144">
        <f>'Distributor Secondary'!R14*'DSR con %'!U65</f>
        <v>15.206896551724137</v>
      </c>
      <c r="V65" s="144">
        <f>'Distributor Secondary'!S14*'DSR con %'!V65</f>
        <v>22.850574712643677</v>
      </c>
      <c r="W65" s="144">
        <f>'Distributor Secondary'!T14*'DSR con %'!W65</f>
        <v>33.310344827586206</v>
      </c>
      <c r="X65" s="144">
        <f>'Distributor Secondary'!U14*'DSR con %'!X65</f>
        <v>15.528735632183908</v>
      </c>
      <c r="Y65" s="144">
        <f>'Distributor Secondary'!V14*'DSR con %'!Y65</f>
        <v>23.25287356321839</v>
      </c>
      <c r="Z65" s="144">
        <f>'Distributor Secondary'!W14*'DSR con %'!Z65</f>
        <v>15.528735632183908</v>
      </c>
      <c r="AA65" s="144">
        <f>'Distributor Secondary'!X14*'DSR con %'!AA65</f>
        <v>19.551724137931036</v>
      </c>
      <c r="AB65" s="144">
        <f>'Distributor Secondary'!Y14*'DSR con %'!AB65</f>
        <v>0.96551724137931028</v>
      </c>
      <c r="AC65" s="144">
        <f>'Distributor Secondary'!Z14*'DSR con %'!AC65</f>
        <v>16.574712643678161</v>
      </c>
      <c r="AD65" s="144">
        <f>'Distributor Secondary'!AA14*'DSR con %'!AD65</f>
        <v>1.1264367816091954</v>
      </c>
      <c r="AE65" s="144">
        <f>'Distributor Secondary'!AB14*'DSR con %'!AE65</f>
        <v>5.5517241379310347</v>
      </c>
      <c r="AF65" s="144">
        <f>'Distributor Secondary'!AC14*'DSR con %'!AF65</f>
        <v>1.1264367816091954</v>
      </c>
      <c r="AG65" s="144">
        <f>'Distributor Secondary'!AD14*'DSR con %'!AG65</f>
        <v>13.275862068965518</v>
      </c>
      <c r="AH65" s="144">
        <f>'Distributor Secondary'!AE14*'DSR con %'!AH65</f>
        <v>7.7241379310344822</v>
      </c>
      <c r="AI65" s="144">
        <f>'Distributor Secondary'!AF14*'DSR con %'!AI65</f>
        <v>7.2413793103448274</v>
      </c>
      <c r="AJ65" s="144">
        <f>'Distributor Secondary'!AG14*'DSR con %'!AJ65</f>
        <v>7.7241379310344822</v>
      </c>
      <c r="AK65" s="144">
        <f>'Distributor Secondary'!AH14*'DSR con %'!AK65</f>
        <v>7.7241379310344822</v>
      </c>
    </row>
    <row r="66" spans="1:42" s="29" customFormat="1" x14ac:dyDescent="0.2">
      <c r="A66" s="52"/>
      <c r="B66" s="25"/>
      <c r="C66" s="24"/>
      <c r="D66" s="53"/>
      <c r="E66" s="52"/>
      <c r="F66" s="40">
        <f>SUM(F59:F65)</f>
        <v>16465025</v>
      </c>
      <c r="G66" s="40">
        <f t="shared" ref="G66:AH66" si="22">SUM(G59:G65)</f>
        <v>9285.9999999999982</v>
      </c>
      <c r="H66" s="40">
        <f t="shared" si="22"/>
        <v>364</v>
      </c>
      <c r="I66" s="40">
        <f t="shared" si="22"/>
        <v>583</v>
      </c>
      <c r="J66" s="40">
        <f t="shared" si="22"/>
        <v>729</v>
      </c>
      <c r="K66" s="40">
        <f t="shared" si="22"/>
        <v>680.99999999999989</v>
      </c>
      <c r="L66" s="40">
        <f t="shared" si="22"/>
        <v>613</v>
      </c>
      <c r="M66" s="40">
        <f t="shared" si="22"/>
        <v>251.00000000000003</v>
      </c>
      <c r="N66" s="40">
        <f t="shared" si="22"/>
        <v>336</v>
      </c>
      <c r="O66" s="40">
        <f t="shared" si="22"/>
        <v>523</v>
      </c>
      <c r="P66" s="40">
        <f t="shared" si="22"/>
        <v>523</v>
      </c>
      <c r="Q66" s="40">
        <f t="shared" si="22"/>
        <v>392</v>
      </c>
      <c r="R66" s="40">
        <f t="shared" si="22"/>
        <v>523</v>
      </c>
      <c r="S66" s="40">
        <f t="shared" si="22"/>
        <v>425.00000000000006</v>
      </c>
      <c r="T66" s="40">
        <f t="shared" si="22"/>
        <v>680</v>
      </c>
      <c r="U66" s="40">
        <f t="shared" si="22"/>
        <v>189</v>
      </c>
      <c r="V66" s="40">
        <f t="shared" si="22"/>
        <v>283.99999999999994</v>
      </c>
      <c r="W66" s="40">
        <f t="shared" si="22"/>
        <v>414.00000000000006</v>
      </c>
      <c r="X66" s="40">
        <f t="shared" si="22"/>
        <v>193</v>
      </c>
      <c r="Y66" s="40">
        <f t="shared" si="22"/>
        <v>289</v>
      </c>
      <c r="Z66" s="40">
        <f t="shared" si="22"/>
        <v>193</v>
      </c>
      <c r="AA66" s="40">
        <f t="shared" si="22"/>
        <v>243.00000000000003</v>
      </c>
      <c r="AB66" s="40">
        <f t="shared" si="22"/>
        <v>11.999999999999998</v>
      </c>
      <c r="AC66" s="40">
        <f t="shared" si="22"/>
        <v>206.00000000000003</v>
      </c>
      <c r="AD66" s="40">
        <f t="shared" si="22"/>
        <v>14</v>
      </c>
      <c r="AE66" s="40">
        <f t="shared" si="22"/>
        <v>69.000000000000014</v>
      </c>
      <c r="AF66" s="40">
        <f t="shared" si="22"/>
        <v>14</v>
      </c>
      <c r="AG66" s="40">
        <f t="shared" si="22"/>
        <v>165</v>
      </c>
      <c r="AH66" s="40">
        <f t="shared" si="22"/>
        <v>95.999999999999986</v>
      </c>
      <c r="AI66" s="40">
        <f t="shared" ref="AI66:AK66" si="23">SUM(AI59:AI65)</f>
        <v>89.999999999999986</v>
      </c>
      <c r="AJ66" s="40">
        <f t="shared" si="23"/>
        <v>95.999999999999986</v>
      </c>
      <c r="AK66" s="40">
        <f t="shared" si="23"/>
        <v>95.999999999999986</v>
      </c>
      <c r="AL66" s="16"/>
      <c r="AM66" s="16"/>
      <c r="AN66" s="16"/>
      <c r="AO66" s="16"/>
      <c r="AP66" s="16"/>
    </row>
    <row r="67" spans="1:42" x14ac:dyDescent="0.2">
      <c r="A67" s="92" t="s">
        <v>22</v>
      </c>
      <c r="B67" s="19" t="s">
        <v>12</v>
      </c>
      <c r="C67" s="18" t="s">
        <v>35</v>
      </c>
      <c r="D67" s="55" t="s">
        <v>168</v>
      </c>
      <c r="E67" s="55" t="s">
        <v>169</v>
      </c>
      <c r="F67" s="21">
        <f t="shared" si="2"/>
        <v>1612176.2803493999</v>
      </c>
      <c r="G67" s="22">
        <f t="shared" si="3"/>
        <v>1075.6607892361617</v>
      </c>
      <c r="H67" s="23">
        <f>'Distributor Secondary'!E15*'DSR con %'!H67</f>
        <v>41.85</v>
      </c>
      <c r="I67" s="23">
        <f>'Distributor Secondary'!F15*'DSR con %'!I67</f>
        <v>66.262857142857143</v>
      </c>
      <c r="J67" s="23">
        <f>'Distributor Secondary'!G15*'DSR con %'!J67</f>
        <v>82.754285714285714</v>
      </c>
      <c r="K67" s="23">
        <f>'Distributor Secondary'!H15*'DSR con %'!K67</f>
        <v>78.149999999999991</v>
      </c>
      <c r="L67" s="23">
        <f>'Distributor Secondary'!I15*'DSR con %'!L67</f>
        <v>71.309941520467831</v>
      </c>
      <c r="M67" s="23">
        <f>'Distributor Secondary'!J15*'DSR con %'!M67</f>
        <v>29.192982456140349</v>
      </c>
      <c r="N67" s="23">
        <f>'Distributor Secondary'!K15*'DSR con %'!N67</f>
        <v>38.939393939393938</v>
      </c>
      <c r="O67" s="23">
        <f>'Distributor Secondary'!L15*'DSR con %'!O67</f>
        <v>60.606060606060609</v>
      </c>
      <c r="P67" s="23">
        <f>'Distributor Secondary'!M15*'DSR con %'!P67</f>
        <v>60.606060606060609</v>
      </c>
      <c r="Q67" s="23">
        <f>'Distributor Secondary'!N15*'DSR con %'!Q67</f>
        <v>45.454545454545453</v>
      </c>
      <c r="R67" s="23">
        <f>'Distributor Secondary'!O15*'DSR con %'!R67</f>
        <v>76.31578947368422</v>
      </c>
      <c r="S67" s="23">
        <f>'Distributor Secondary'!P15*'DSR con %'!S67</f>
        <v>62.006578947368425</v>
      </c>
      <c r="T67" s="23">
        <f>'Distributor Secondary'!Q15*'DSR con %'!T67</f>
        <v>99.21052631578948</v>
      </c>
      <c r="U67" s="23">
        <f>'Distributor Secondary'!R15*'DSR con %'!U67</f>
        <v>27.94736842105263</v>
      </c>
      <c r="V67" s="23">
        <f>'Distributor Secondary'!S15*'DSR con %'!V67</f>
        <v>40.829268292682926</v>
      </c>
      <c r="W67" s="23">
        <f>'Distributor Secondary'!T15*'DSR con %'!W67</f>
        <v>61.638888888888893</v>
      </c>
      <c r="X67" s="23">
        <f>'Distributor Secondary'!U15*'DSR con %'!X67</f>
        <v>17.454545454545453</v>
      </c>
      <c r="Y67" s="23">
        <f>'Distributor Secondary'!V15*'DSR con %'!Y67</f>
        <v>25.709219858156029</v>
      </c>
      <c r="Z67" s="23">
        <f>'Distributor Secondary'!W15*'DSR con %'!Z67</f>
        <v>15.659574468085108</v>
      </c>
      <c r="AA67" s="23">
        <f>'Distributor Secondary'!X15*'DSR con %'!AA67</f>
        <v>17.794117647058822</v>
      </c>
      <c r="AB67" s="23">
        <f>'Distributor Secondary'!Y15*'DSR con %'!AB67</f>
        <v>0.78947368421052633</v>
      </c>
      <c r="AC67" s="23">
        <f>'Distributor Secondary'!Z15*'DSR con %'!AC67</f>
        <v>13.379310344827585</v>
      </c>
      <c r="AD67" s="23">
        <f>'Distributor Secondary'!AA15*'DSR con %'!AD67</f>
        <v>0.78</v>
      </c>
      <c r="AE67" s="23">
        <f>'Distributor Secondary'!AB15*'DSR con %'!AE67</f>
        <v>4.4800000000000004</v>
      </c>
      <c r="AF67" s="23">
        <f>'Distributor Secondary'!AC15*'DSR con %'!AF67</f>
        <v>0.84000000000000008</v>
      </c>
      <c r="AG67" s="23">
        <f>'Distributor Secondary'!AD15*'DSR con %'!AG67</f>
        <v>10.920000000000002</v>
      </c>
      <c r="AH67" s="23">
        <f>'Distributor Secondary'!AE15*'DSR con %'!AH67</f>
        <v>6.3000000000000007</v>
      </c>
      <c r="AI67" s="23">
        <f>'Distributor Secondary'!AF15*'DSR con %'!AI67</f>
        <v>5.8800000000000008</v>
      </c>
      <c r="AJ67" s="23">
        <f>'Distributor Secondary'!AG15*'DSR con %'!AJ67</f>
        <v>6.3000000000000007</v>
      </c>
      <c r="AK67" s="23">
        <f>'Distributor Secondary'!AH15*'DSR con %'!AK67</f>
        <v>6.3000000000000007</v>
      </c>
    </row>
    <row r="68" spans="1:42" x14ac:dyDescent="0.2">
      <c r="A68" s="92" t="s">
        <v>22</v>
      </c>
      <c r="B68" s="19" t="s">
        <v>12</v>
      </c>
      <c r="C68" s="18" t="s">
        <v>35</v>
      </c>
      <c r="D68" s="55" t="s">
        <v>170</v>
      </c>
      <c r="E68" s="55" t="s">
        <v>171</v>
      </c>
      <c r="F68" s="21">
        <f t="shared" si="2"/>
        <v>1343563.7928839342</v>
      </c>
      <c r="G68" s="22">
        <f t="shared" si="3"/>
        <v>1050.6098451735354</v>
      </c>
      <c r="H68" s="23">
        <f>'Distributor Secondary'!E15*'DSR con %'!H68</f>
        <v>49.821428571428569</v>
      </c>
      <c r="I68" s="23">
        <f>'Distributor Secondary'!F15*'DSR con %'!I68</f>
        <v>80.28</v>
      </c>
      <c r="J68" s="23">
        <f>'Distributor Secondary'!G15*'DSR con %'!J68</f>
        <v>98.668571428571425</v>
      </c>
      <c r="K68" s="23">
        <f>'Distributor Secondary'!H15*'DSR con %'!K68</f>
        <v>89.314285714285717</v>
      </c>
      <c r="L68" s="23">
        <f>'Distributor Secondary'!I15*'DSR con %'!L68</f>
        <v>82.280701754385959</v>
      </c>
      <c r="M68" s="23">
        <f>'Distributor Secondary'!J15*'DSR con %'!M68</f>
        <v>33.684210526315788</v>
      </c>
      <c r="N68" s="23">
        <f>'Distributor Secondary'!K15*'DSR con %'!N68</f>
        <v>44.780303030303031</v>
      </c>
      <c r="O68" s="23">
        <f>'Distributor Secondary'!L15*'DSR con %'!O68</f>
        <v>69.696969696969703</v>
      </c>
      <c r="P68" s="23">
        <f>'Distributor Secondary'!M15*'DSR con %'!P68</f>
        <v>72.727272727272734</v>
      </c>
      <c r="Q68" s="23">
        <f>'Distributor Secondary'!N15*'DSR con %'!Q68</f>
        <v>52.727272727272727</v>
      </c>
      <c r="R68" s="23">
        <f>'Distributor Secondary'!O15*'DSR con %'!R68</f>
        <v>63.157894736842103</v>
      </c>
      <c r="S68" s="23">
        <f>'Distributor Secondary'!P15*'DSR con %'!S68</f>
        <v>51.315789473684205</v>
      </c>
      <c r="T68" s="23">
        <f>'Distributor Secondary'!Q15*'DSR con %'!T68</f>
        <v>78.684210526315795</v>
      </c>
      <c r="U68" s="23">
        <f>'Distributor Secondary'!R15*'DSR con %'!U68</f>
        <v>22.263157894736842</v>
      </c>
      <c r="V68" s="23">
        <f>'Distributor Secondary'!S15*'DSR con %'!V68</f>
        <v>34.024390243902438</v>
      </c>
      <c r="W68" s="23">
        <f>'Distributor Secondary'!T15*'DSR con %'!W68</f>
        <v>52.833333333333329</v>
      </c>
      <c r="X68" s="23">
        <f>'Distributor Secondary'!U15*'DSR con %'!X68</f>
        <v>15.709090909090909</v>
      </c>
      <c r="Y68" s="23">
        <f>'Distributor Secondary'!V15*'DSR con %'!Y68</f>
        <v>13.368794326241133</v>
      </c>
      <c r="Z68" s="23">
        <f>'Distributor Secondary'!W15*'DSR con %'!Z68</f>
        <v>8.8510638297872326</v>
      </c>
      <c r="AA68" s="23">
        <f>'Distributor Secondary'!X15*'DSR con %'!AA68</f>
        <v>10.676470588235295</v>
      </c>
      <c r="AB68" s="23">
        <f>'Distributor Secondary'!Y15*'DSR con %'!AB68</f>
        <v>0.63157894736842102</v>
      </c>
      <c r="AC68" s="23">
        <f>'Distributor Secondary'!Z15*'DSR con %'!AC68</f>
        <v>10.03448275862069</v>
      </c>
      <c r="AD68" s="23">
        <f>'Distributor Secondary'!AA15*'DSR con %'!AD68</f>
        <v>0.42857142857142855</v>
      </c>
      <c r="AE68" s="23">
        <f>'Distributor Secondary'!AB15*'DSR con %'!AE68</f>
        <v>1.6</v>
      </c>
      <c r="AF68" s="23">
        <f>'Distributor Secondary'!AC15*'DSR con %'!AF68</f>
        <v>0.30000000000000004</v>
      </c>
      <c r="AG68" s="23">
        <f>'Distributor Secondary'!AD15*'DSR con %'!AG68</f>
        <v>3.9000000000000004</v>
      </c>
      <c r="AH68" s="23">
        <f>'Distributor Secondary'!AE15*'DSR con %'!AH68</f>
        <v>2.25</v>
      </c>
      <c r="AI68" s="23">
        <f>'Distributor Secondary'!AF15*'DSR con %'!AI68</f>
        <v>2.1</v>
      </c>
      <c r="AJ68" s="23">
        <f>'Distributor Secondary'!AG15*'DSR con %'!AJ68</f>
        <v>2.25</v>
      </c>
      <c r="AK68" s="23">
        <f>'Distributor Secondary'!AH15*'DSR con %'!AK68</f>
        <v>2.25</v>
      </c>
    </row>
    <row r="69" spans="1:42" x14ac:dyDescent="0.2">
      <c r="A69" s="92" t="s">
        <v>22</v>
      </c>
      <c r="B69" s="19" t="s">
        <v>12</v>
      </c>
      <c r="C69" s="18" t="s">
        <v>35</v>
      </c>
      <c r="D69" s="55" t="s">
        <v>172</v>
      </c>
      <c r="E69" s="55" t="s">
        <v>173</v>
      </c>
      <c r="F69" s="21">
        <f t="shared" si="2"/>
        <v>1738719.0250889803</v>
      </c>
      <c r="G69" s="22">
        <f t="shared" si="3"/>
        <v>1200.7949824898255</v>
      </c>
      <c r="H69" s="23">
        <f>'Distributor Secondary'!E15*'DSR con %'!H69</f>
        <v>55.800000000000004</v>
      </c>
      <c r="I69" s="23">
        <f>'Distributor Secondary'!F15*'DSR con %'!I69</f>
        <v>89.2</v>
      </c>
      <c r="J69" s="23">
        <f>'Distributor Secondary'!G15*'DSR con %'!J69</f>
        <v>111.4</v>
      </c>
      <c r="K69" s="23">
        <f>'Distributor Secondary'!H15*'DSR con %'!K69</f>
        <v>106.06071428571428</v>
      </c>
      <c r="L69" s="23">
        <f>'Distributor Secondary'!I15*'DSR con %'!L69</f>
        <v>93.251461988304087</v>
      </c>
      <c r="M69" s="23">
        <f>'Distributor Secondary'!J15*'DSR con %'!M69</f>
        <v>38.175438596491226</v>
      </c>
      <c r="N69" s="23">
        <f>'Distributor Secondary'!K15*'DSR con %'!N69</f>
        <v>50.621212121212118</v>
      </c>
      <c r="O69" s="23">
        <f>'Distributor Secondary'!L15*'DSR con %'!O69</f>
        <v>81.818181818181827</v>
      </c>
      <c r="P69" s="23">
        <f>'Distributor Secondary'!M15*'DSR con %'!P69</f>
        <v>80</v>
      </c>
      <c r="Q69" s="23">
        <f>'Distributor Secondary'!N15*'DSR con %'!Q69</f>
        <v>60</v>
      </c>
      <c r="R69" s="23">
        <f>'Distributor Secondary'!O15*'DSR con %'!R69</f>
        <v>68.421052631578945</v>
      </c>
      <c r="S69" s="23">
        <f>'Distributor Secondary'!P15*'DSR con %'!S69</f>
        <v>55.592105263157897</v>
      </c>
      <c r="T69" s="23">
        <f>'Distributor Secondary'!Q15*'DSR con %'!T69</f>
        <v>88.94736842105263</v>
      </c>
      <c r="U69" s="23">
        <f>'Distributor Secondary'!R15*'DSR con %'!U69</f>
        <v>24.157894736842103</v>
      </c>
      <c r="V69" s="23">
        <f>'Distributor Secondary'!S15*'DSR con %'!V69</f>
        <v>37.048780487804883</v>
      </c>
      <c r="W69" s="23">
        <f>'Distributor Secondary'!T15*'DSR con %'!W69</f>
        <v>52.833333333333329</v>
      </c>
      <c r="X69" s="23">
        <f>'Distributor Secondary'!U15*'DSR con %'!X69</f>
        <v>15.709090909090909</v>
      </c>
      <c r="Y69" s="23">
        <f>'Distributor Secondary'!V15*'DSR con %'!Y69</f>
        <v>16.453900709219859</v>
      </c>
      <c r="Z69" s="23">
        <f>'Distributor Secondary'!W15*'DSR con %'!Z69</f>
        <v>9.5319148936170208</v>
      </c>
      <c r="AA69" s="23">
        <f>'Distributor Secondary'!X15*'DSR con %'!AA69</f>
        <v>10.676470588235295</v>
      </c>
      <c r="AB69" s="23">
        <f>'Distributor Secondary'!Y15*'DSR con %'!AB69</f>
        <v>0.63157894736842102</v>
      </c>
      <c r="AC69" s="23">
        <f>'Distributor Secondary'!Z15*'DSR con %'!AC69</f>
        <v>10.03448275862069</v>
      </c>
      <c r="AD69" s="23">
        <f>'Distributor Secondary'!AA15*'DSR con %'!AD69</f>
        <v>0.48</v>
      </c>
      <c r="AE69" s="23">
        <f>'Distributor Secondary'!AB15*'DSR con %'!AE69</f>
        <v>4.8</v>
      </c>
      <c r="AF69" s="23">
        <f>'Distributor Secondary'!AC15*'DSR con %'!AF69</f>
        <v>0.89999999999999991</v>
      </c>
      <c r="AG69" s="23">
        <f>'Distributor Secondary'!AD15*'DSR con %'!AG69</f>
        <v>11.7</v>
      </c>
      <c r="AH69" s="23">
        <f>'Distributor Secondary'!AE15*'DSR con %'!AH69</f>
        <v>6.75</v>
      </c>
      <c r="AI69" s="23">
        <f>'Distributor Secondary'!AF15*'DSR con %'!AI69</f>
        <v>6.3</v>
      </c>
      <c r="AJ69" s="23">
        <f>'Distributor Secondary'!AG15*'DSR con %'!AJ69</f>
        <v>6.75</v>
      </c>
      <c r="AK69" s="23">
        <f>'Distributor Secondary'!AH15*'DSR con %'!AK69</f>
        <v>6.75</v>
      </c>
    </row>
    <row r="70" spans="1:42" x14ac:dyDescent="0.2">
      <c r="A70" s="92" t="s">
        <v>22</v>
      </c>
      <c r="B70" s="19" t="s">
        <v>12</v>
      </c>
      <c r="C70" s="18" t="s">
        <v>35</v>
      </c>
      <c r="D70" s="55" t="s">
        <v>174</v>
      </c>
      <c r="E70" s="55" t="s">
        <v>175</v>
      </c>
      <c r="F70" s="21">
        <f t="shared" si="2"/>
        <v>1653199.712512797</v>
      </c>
      <c r="G70" s="22">
        <f t="shared" si="3"/>
        <v>1185.0509203071258</v>
      </c>
      <c r="H70" s="23">
        <f>'Distributor Secondary'!E15*'DSR con %'!H70</f>
        <v>53.807142857142857</v>
      </c>
      <c r="I70" s="23">
        <f>'Distributor Secondary'!F15*'DSR con %'!I70</f>
        <v>84.102857142857147</v>
      </c>
      <c r="J70" s="23">
        <f>'Distributor Secondary'!G15*'DSR con %'!J70</f>
        <v>105.03428571428572</v>
      </c>
      <c r="K70" s="23">
        <f>'Distributor Secondary'!H15*'DSR con %'!K70</f>
        <v>100.47857142857143</v>
      </c>
      <c r="L70" s="23">
        <f>'Distributor Secondary'!I15*'DSR con %'!L70</f>
        <v>90.508771929824562</v>
      </c>
      <c r="M70" s="23">
        <f>'Distributor Secondary'!J15*'DSR con %'!M70</f>
        <v>37.05263157894737</v>
      </c>
      <c r="N70" s="23">
        <f>'Distributor Secondary'!K15*'DSR con %'!N70</f>
        <v>48.674242424242422</v>
      </c>
      <c r="O70" s="23">
        <f>'Distributor Secondary'!L15*'DSR con %'!O70</f>
        <v>75.757575757575751</v>
      </c>
      <c r="P70" s="23">
        <f>'Distributor Secondary'!M15*'DSR con %'!P70</f>
        <v>75.151515151515142</v>
      </c>
      <c r="Q70" s="23">
        <f>'Distributor Secondary'!N15*'DSR con %'!Q70</f>
        <v>56.36363636363636</v>
      </c>
      <c r="R70" s="23">
        <f>'Distributor Secondary'!O15*'DSR con %'!R70</f>
        <v>71.05263157894737</v>
      </c>
      <c r="S70" s="23">
        <f>'Distributor Secondary'!P15*'DSR con %'!S70</f>
        <v>57.730263157894733</v>
      </c>
      <c r="T70" s="23">
        <f>'Distributor Secondary'!Q15*'DSR con %'!T70</f>
        <v>95.78947368421052</v>
      </c>
      <c r="U70" s="23">
        <f>'Distributor Secondary'!R15*'DSR con %'!U70</f>
        <v>26.526315789473681</v>
      </c>
      <c r="V70" s="23">
        <f>'Distributor Secondary'!S15*'DSR con %'!V70</f>
        <v>40.073170731707322</v>
      </c>
      <c r="W70" s="23">
        <f>'Distributor Secondary'!T15*'DSR con %'!W70</f>
        <v>57.236111111111107</v>
      </c>
      <c r="X70" s="23">
        <f>'Distributor Secondary'!U15*'DSR con %'!X70</f>
        <v>17.454545454545453</v>
      </c>
      <c r="Y70" s="23">
        <f>'Distributor Secondary'!V15*'DSR con %'!Y70</f>
        <v>18.51063829787234</v>
      </c>
      <c r="Z70" s="23">
        <f>'Distributor Secondary'!W15*'DSR con %'!Z70</f>
        <v>12.25531914893617</v>
      </c>
      <c r="AA70" s="23">
        <f>'Distributor Secondary'!X15*'DSR con %'!AA70</f>
        <v>14.235294117647058</v>
      </c>
      <c r="AB70" s="23">
        <f>'Distributor Secondary'!Y15*'DSR con %'!AB70</f>
        <v>0.78947368421052633</v>
      </c>
      <c r="AC70" s="23">
        <f>'Distributor Secondary'!Z15*'DSR con %'!AC70</f>
        <v>13.379310344827585</v>
      </c>
      <c r="AD70" s="23">
        <f>'Distributor Secondary'!AA15*'DSR con %'!AD70</f>
        <v>0.8571428571428571</v>
      </c>
      <c r="AE70" s="23">
        <f>'Distributor Secondary'!AB15*'DSR con %'!AE70</f>
        <v>3.52</v>
      </c>
      <c r="AF70" s="23">
        <f>'Distributor Secondary'!AC15*'DSR con %'!AF70</f>
        <v>0.66</v>
      </c>
      <c r="AG70" s="23">
        <f>'Distributor Secondary'!AD15*'DSR con %'!AG70</f>
        <v>8.58</v>
      </c>
      <c r="AH70" s="23">
        <f>'Distributor Secondary'!AE15*'DSR con %'!AH70</f>
        <v>4.95</v>
      </c>
      <c r="AI70" s="23">
        <f>'Distributor Secondary'!AF15*'DSR con %'!AI70</f>
        <v>4.62</v>
      </c>
      <c r="AJ70" s="23">
        <f>'Distributor Secondary'!AG15*'DSR con %'!AJ70</f>
        <v>4.95</v>
      </c>
      <c r="AK70" s="23">
        <f>'Distributor Secondary'!AH15*'DSR con %'!AK70</f>
        <v>4.95</v>
      </c>
    </row>
    <row r="71" spans="1:42" x14ac:dyDescent="0.2">
      <c r="A71" s="92" t="s">
        <v>22</v>
      </c>
      <c r="B71" s="19" t="s">
        <v>12</v>
      </c>
      <c r="C71" s="18" t="s">
        <v>35</v>
      </c>
      <c r="D71" s="55" t="s">
        <v>176</v>
      </c>
      <c r="E71" s="55" t="s">
        <v>177</v>
      </c>
      <c r="F71" s="21">
        <f t="shared" ref="F71:F104" si="24">SUMPRODUCT(H71:AK71,$H$1:$AK$1)</f>
        <v>3892742.246307746</v>
      </c>
      <c r="G71" s="22">
        <f t="shared" ref="G71:G104" si="25">SUM(H71:AK71)</f>
        <v>2091.8577485076376</v>
      </c>
      <c r="H71" s="23">
        <f>'Distributor Secondary'!E15*'DSR con %'!H71</f>
        <v>77.721428571428575</v>
      </c>
      <c r="I71" s="23">
        <f>'Distributor Secondary'!F15*'DSR con %'!I71</f>
        <v>126.15428571428572</v>
      </c>
      <c r="J71" s="23">
        <f>'Distributor Secondary'!G15*'DSR con %'!J71</f>
        <v>159.14285714285714</v>
      </c>
      <c r="K71" s="23">
        <f>'Distributor Secondary'!H15*'DSR con %'!K71</f>
        <v>146.99642857142857</v>
      </c>
      <c r="L71" s="23">
        <f>'Distributor Secondary'!I15*'DSR con %'!L71</f>
        <v>131.64912280701753</v>
      </c>
      <c r="M71" s="23">
        <f>'Distributor Secondary'!J15*'DSR con %'!M71</f>
        <v>53.89473684210526</v>
      </c>
      <c r="N71" s="23">
        <f>'Distributor Secondary'!K15*'DSR con %'!N71</f>
        <v>73.984848484848484</v>
      </c>
      <c r="O71" s="23">
        <f>'Distributor Secondary'!L15*'DSR con %'!O71</f>
        <v>112.12121212121211</v>
      </c>
      <c r="P71" s="23">
        <f>'Distributor Secondary'!M15*'DSR con %'!P71</f>
        <v>111.51515151515153</v>
      </c>
      <c r="Q71" s="23">
        <f>'Distributor Secondary'!N15*'DSR con %'!Q71</f>
        <v>85.454545454545453</v>
      </c>
      <c r="R71" s="23">
        <f>'Distributor Secondary'!O15*'DSR con %'!R71</f>
        <v>121.05263157894737</v>
      </c>
      <c r="S71" s="23">
        <f>'Distributor Secondary'!P15*'DSR con %'!S71</f>
        <v>98.35526315789474</v>
      </c>
      <c r="T71" s="23">
        <f>'Distributor Secondary'!Q15*'DSR con %'!T71</f>
        <v>157.36842105263159</v>
      </c>
      <c r="U71" s="23">
        <f>'Distributor Secondary'!R15*'DSR con %'!U71</f>
        <v>43.10526315789474</v>
      </c>
      <c r="V71" s="23">
        <f>'Distributor Secondary'!S15*'DSR con %'!V71</f>
        <v>65.024390243902431</v>
      </c>
      <c r="W71" s="23">
        <f>'Distributor Secondary'!T15*'DSR con %'!W71</f>
        <v>92.458333333333343</v>
      </c>
      <c r="X71" s="23">
        <f>'Distributor Secondary'!U15*'DSR con %'!X71</f>
        <v>29.672727272727272</v>
      </c>
      <c r="Y71" s="23">
        <f>'Distributor Secondary'!V15*'DSR con %'!Y71</f>
        <v>70.957446808510639</v>
      </c>
      <c r="Z71" s="23">
        <f>'Distributor Secondary'!W15*'DSR con %'!Z71</f>
        <v>49.702127659574465</v>
      </c>
      <c r="AA71" s="23">
        <f>'Distributor Secondary'!X15*'DSR con %'!AA71</f>
        <v>67.617647058823536</v>
      </c>
      <c r="AB71" s="23">
        <f>'Distributor Secondary'!Y15*'DSR con %'!AB71</f>
        <v>3.1578947368421053</v>
      </c>
      <c r="AC71" s="23">
        <f>'Distributor Secondary'!Z15*'DSR con %'!AC71</f>
        <v>50.172413793103452</v>
      </c>
      <c r="AD71" s="23">
        <f>'Distributor Secondary'!AA15*'DSR con %'!AD71</f>
        <v>3.4285714285714284</v>
      </c>
      <c r="AE71" s="23">
        <f>'Distributor Secondary'!AB15*'DSR con %'!AE71</f>
        <v>17.600000000000001</v>
      </c>
      <c r="AF71" s="23">
        <f>'Distributor Secondary'!AC15*'DSR con %'!AF71</f>
        <v>3.3000000000000003</v>
      </c>
      <c r="AG71" s="23">
        <f>'Distributor Secondary'!AD15*'DSR con %'!AG71</f>
        <v>42.900000000000006</v>
      </c>
      <c r="AH71" s="23">
        <f>'Distributor Secondary'!AE15*'DSR con %'!AH71</f>
        <v>24.750000000000004</v>
      </c>
      <c r="AI71" s="23">
        <f>'Distributor Secondary'!AF15*'DSR con %'!AI71</f>
        <v>23.1</v>
      </c>
      <c r="AJ71" s="23">
        <f>'Distributor Secondary'!AG15*'DSR con %'!AJ71</f>
        <v>24.750000000000004</v>
      </c>
      <c r="AK71" s="23">
        <f>'Distributor Secondary'!AH15*'DSR con %'!AK71</f>
        <v>24.750000000000004</v>
      </c>
    </row>
    <row r="72" spans="1:42" s="29" customFormat="1" x14ac:dyDescent="0.2">
      <c r="A72" s="93"/>
      <c r="B72" s="25"/>
      <c r="C72" s="24"/>
      <c r="D72" s="56"/>
      <c r="E72" s="56"/>
      <c r="F72" s="40">
        <f>SUM(F67:F71)</f>
        <v>10240401.057142857</v>
      </c>
      <c r="G72" s="54">
        <f>SUM(G67:G71)</f>
        <v>6603.9742857142855</v>
      </c>
      <c r="H72" s="27">
        <f>SUM(H67:H71)</f>
        <v>279</v>
      </c>
      <c r="I72" s="27">
        <f t="shared" ref="I72:AH72" si="26">SUM(I67:I71)</f>
        <v>446</v>
      </c>
      <c r="J72" s="27">
        <f t="shared" si="26"/>
        <v>557</v>
      </c>
      <c r="K72" s="27">
        <f t="shared" si="26"/>
        <v>521</v>
      </c>
      <c r="L72" s="27">
        <f t="shared" si="26"/>
        <v>468.99999999999994</v>
      </c>
      <c r="M72" s="27">
        <f t="shared" si="26"/>
        <v>192</v>
      </c>
      <c r="N72" s="27">
        <f t="shared" si="26"/>
        <v>257</v>
      </c>
      <c r="O72" s="27">
        <f t="shared" si="26"/>
        <v>400</v>
      </c>
      <c r="P72" s="27">
        <f t="shared" si="26"/>
        <v>400</v>
      </c>
      <c r="Q72" s="27">
        <f t="shared" si="26"/>
        <v>300</v>
      </c>
      <c r="R72" s="27">
        <f t="shared" si="26"/>
        <v>400</v>
      </c>
      <c r="S72" s="27">
        <f t="shared" si="26"/>
        <v>325</v>
      </c>
      <c r="T72" s="27">
        <f t="shared" si="26"/>
        <v>520</v>
      </c>
      <c r="U72" s="27">
        <f t="shared" si="26"/>
        <v>144</v>
      </c>
      <c r="V72" s="27">
        <f t="shared" si="26"/>
        <v>217</v>
      </c>
      <c r="W72" s="27">
        <f t="shared" si="26"/>
        <v>317</v>
      </c>
      <c r="X72" s="27">
        <f t="shared" si="26"/>
        <v>96</v>
      </c>
      <c r="Y72" s="27">
        <f t="shared" si="26"/>
        <v>145</v>
      </c>
      <c r="Z72" s="27">
        <f t="shared" si="26"/>
        <v>96</v>
      </c>
      <c r="AA72" s="27">
        <f t="shared" si="26"/>
        <v>121</v>
      </c>
      <c r="AB72" s="27">
        <f t="shared" si="26"/>
        <v>6</v>
      </c>
      <c r="AC72" s="27">
        <f t="shared" si="26"/>
        <v>97</v>
      </c>
      <c r="AD72" s="27">
        <f t="shared" si="26"/>
        <v>5.9742857142857142</v>
      </c>
      <c r="AE72" s="27">
        <f t="shared" si="26"/>
        <v>32</v>
      </c>
      <c r="AF72" s="27">
        <f t="shared" si="26"/>
        <v>6</v>
      </c>
      <c r="AG72" s="27">
        <f t="shared" si="26"/>
        <v>78</v>
      </c>
      <c r="AH72" s="27">
        <f t="shared" si="26"/>
        <v>45</v>
      </c>
      <c r="AI72" s="27">
        <f t="shared" ref="AI72:AK72" si="27">SUM(AI67:AI71)</f>
        <v>42</v>
      </c>
      <c r="AJ72" s="27">
        <f t="shared" si="27"/>
        <v>45</v>
      </c>
      <c r="AK72" s="27">
        <f t="shared" si="27"/>
        <v>45</v>
      </c>
      <c r="AL72" s="16"/>
      <c r="AM72" s="16"/>
      <c r="AN72" s="16"/>
      <c r="AO72" s="16"/>
      <c r="AP72" s="16"/>
    </row>
    <row r="73" spans="1:42" x14ac:dyDescent="0.2">
      <c r="A73" s="92" t="s">
        <v>23</v>
      </c>
      <c r="B73" s="19" t="s">
        <v>12</v>
      </c>
      <c r="C73" s="18" t="s">
        <v>12</v>
      </c>
      <c r="D73" s="55" t="s">
        <v>39</v>
      </c>
      <c r="E73" s="55" t="s">
        <v>143</v>
      </c>
      <c r="F73" s="21">
        <f t="shared" si="24"/>
        <v>2045260</v>
      </c>
      <c r="G73" s="22">
        <f t="shared" si="25"/>
        <v>1212.5749999999998</v>
      </c>
      <c r="H73" s="23">
        <f>'Distributor Secondary'!E16*'DSR con %'!H73</f>
        <v>48.824999999999996</v>
      </c>
      <c r="I73" s="23">
        <f>'Distributor Secondary'!F16*'DSR con %'!I73</f>
        <v>78.05</v>
      </c>
      <c r="J73" s="23">
        <f>'Distributor Secondary'!G16*'DSR con %'!J73</f>
        <v>97.474999999999994</v>
      </c>
      <c r="K73" s="23">
        <f>'Distributor Secondary'!H16*'DSR con %'!K73</f>
        <v>91.174999999999997</v>
      </c>
      <c r="L73" s="23">
        <f>'Distributor Secondary'!I16*'DSR con %'!L73</f>
        <v>82.074999999999989</v>
      </c>
      <c r="M73" s="23">
        <f>'Distributor Secondary'!J16*'DSR con %'!M73</f>
        <v>33.599999999999994</v>
      </c>
      <c r="N73" s="23">
        <f>'Distributor Secondary'!K16*'DSR con %'!N73</f>
        <v>44.974999999999994</v>
      </c>
      <c r="O73" s="23">
        <f>'Distributor Secondary'!L16*'DSR con %'!O73</f>
        <v>70</v>
      </c>
      <c r="P73" s="23">
        <f>'Distributor Secondary'!M16*'DSR con %'!P73</f>
        <v>70</v>
      </c>
      <c r="Q73" s="23">
        <f>'Distributor Secondary'!N16*'DSR con %'!Q73</f>
        <v>52.5</v>
      </c>
      <c r="R73" s="23">
        <f>'Distributor Secondary'!O16*'DSR con %'!R73</f>
        <v>70</v>
      </c>
      <c r="S73" s="23">
        <f>'Distributor Secondary'!P16*'DSR con %'!S73</f>
        <v>56.874999999999993</v>
      </c>
      <c r="T73" s="23">
        <f>'Distributor Secondary'!Q16*'DSR con %'!T73</f>
        <v>91</v>
      </c>
      <c r="U73" s="23">
        <f>'Distributor Secondary'!R16*'DSR con %'!U73</f>
        <v>25.2</v>
      </c>
      <c r="V73" s="23">
        <f>'Distributor Secondary'!S16*'DSR con %'!V73</f>
        <v>37.974999999999994</v>
      </c>
      <c r="W73" s="23">
        <f>'Distributor Secondary'!T16*'DSR con %'!W73</f>
        <v>55.474999999999994</v>
      </c>
      <c r="X73" s="23">
        <f>'Distributor Secondary'!U16*'DSR con %'!X73</f>
        <v>23.099999999999998</v>
      </c>
      <c r="Y73" s="23">
        <f>'Distributor Secondary'!V16*'DSR con %'!Y73</f>
        <v>34.824999999999996</v>
      </c>
      <c r="Z73" s="23">
        <f>'Distributor Secondary'!W16*'DSR con %'!Z73</f>
        <v>23.099999999999998</v>
      </c>
      <c r="AA73" s="23">
        <f>'Distributor Secondary'!X16*'DSR con %'!AA73</f>
        <v>29.224999999999998</v>
      </c>
      <c r="AB73" s="23">
        <f>'Distributor Secondary'!Y16*'DSR con %'!AB73</f>
        <v>1.4</v>
      </c>
      <c r="AC73" s="23">
        <f>'Distributor Secondary'!Z16*'DSR con %'!AC73</f>
        <v>23.45</v>
      </c>
      <c r="AD73" s="23">
        <f>'Distributor Secondary'!AA16*'DSR con %'!AD73</f>
        <v>1.575</v>
      </c>
      <c r="AE73" s="23">
        <f>'Distributor Secondary'!AB16*'DSR con %'!AE73</f>
        <v>7.6999999999999993</v>
      </c>
      <c r="AF73" s="23">
        <f>'Distributor Secondary'!AC16*'DSR con %'!AF73</f>
        <v>1.575</v>
      </c>
      <c r="AG73" s="23">
        <f>'Distributor Secondary'!AD16*'DSR con %'!AG73</f>
        <v>18.724999999999998</v>
      </c>
      <c r="AH73" s="23">
        <f>'Distributor Secondary'!AE16*'DSR con %'!AH73</f>
        <v>10.85</v>
      </c>
      <c r="AI73" s="23">
        <f>'Distributor Secondary'!AF16*'DSR con %'!AI73</f>
        <v>10.149999999999999</v>
      </c>
      <c r="AJ73" s="23">
        <f>'Distributor Secondary'!AG16*'DSR con %'!AJ73</f>
        <v>10.85</v>
      </c>
      <c r="AK73" s="23">
        <f>'Distributor Secondary'!AH16*'DSR con %'!AK73</f>
        <v>10.85</v>
      </c>
    </row>
    <row r="74" spans="1:42" x14ac:dyDescent="0.2">
      <c r="A74" s="92" t="s">
        <v>23</v>
      </c>
      <c r="B74" s="19" t="s">
        <v>12</v>
      </c>
      <c r="C74" s="18" t="s">
        <v>12</v>
      </c>
      <c r="D74" s="55" t="s">
        <v>40</v>
      </c>
      <c r="E74" s="55" t="s">
        <v>41</v>
      </c>
      <c r="F74" s="21">
        <f t="shared" si="24"/>
        <v>2863364.0000000005</v>
      </c>
      <c r="G74" s="22">
        <f t="shared" si="25"/>
        <v>1697.6049999999998</v>
      </c>
      <c r="H74" s="23">
        <f>'Distributor Secondary'!E16*'DSR con %'!H74</f>
        <v>68.355000000000004</v>
      </c>
      <c r="I74" s="23">
        <f>'Distributor Secondary'!F16*'DSR con %'!I74</f>
        <v>109.27</v>
      </c>
      <c r="J74" s="23">
        <f>'Distributor Secondary'!G16*'DSR con %'!J74</f>
        <v>136.465</v>
      </c>
      <c r="K74" s="23">
        <f>'Distributor Secondary'!H16*'DSR con %'!K74</f>
        <v>127.645</v>
      </c>
      <c r="L74" s="23">
        <f>'Distributor Secondary'!I16*'DSR con %'!L74</f>
        <v>114.905</v>
      </c>
      <c r="M74" s="23">
        <f>'Distributor Secondary'!J16*'DSR con %'!M74</f>
        <v>47.04</v>
      </c>
      <c r="N74" s="23">
        <f>'Distributor Secondary'!K16*'DSR con %'!N74</f>
        <v>62.964999999999996</v>
      </c>
      <c r="O74" s="23">
        <f>'Distributor Secondary'!L16*'DSR con %'!O74</f>
        <v>98</v>
      </c>
      <c r="P74" s="23">
        <f>'Distributor Secondary'!M16*'DSR con %'!P74</f>
        <v>98</v>
      </c>
      <c r="Q74" s="23">
        <f>'Distributor Secondary'!N16*'DSR con %'!Q74</f>
        <v>73.5</v>
      </c>
      <c r="R74" s="23">
        <f>'Distributor Secondary'!O16*'DSR con %'!R74</f>
        <v>98</v>
      </c>
      <c r="S74" s="23">
        <f>'Distributor Secondary'!P16*'DSR con %'!S74</f>
        <v>79.625</v>
      </c>
      <c r="T74" s="23">
        <f>'Distributor Secondary'!Q16*'DSR con %'!T74</f>
        <v>127.39999999999999</v>
      </c>
      <c r="U74" s="23">
        <f>'Distributor Secondary'!R16*'DSR con %'!U74</f>
        <v>35.28</v>
      </c>
      <c r="V74" s="23">
        <f>'Distributor Secondary'!S16*'DSR con %'!V74</f>
        <v>53.164999999999999</v>
      </c>
      <c r="W74" s="23">
        <f>'Distributor Secondary'!T16*'DSR con %'!W74</f>
        <v>77.664999999999992</v>
      </c>
      <c r="X74" s="23">
        <f>'Distributor Secondary'!U16*'DSR con %'!X74</f>
        <v>32.339999999999996</v>
      </c>
      <c r="Y74" s="23">
        <f>'Distributor Secondary'!V16*'DSR con %'!Y74</f>
        <v>48.755000000000003</v>
      </c>
      <c r="Z74" s="23">
        <f>'Distributor Secondary'!W16*'DSR con %'!Z74</f>
        <v>32.339999999999996</v>
      </c>
      <c r="AA74" s="23">
        <f>'Distributor Secondary'!X16*'DSR con %'!AA74</f>
        <v>40.914999999999999</v>
      </c>
      <c r="AB74" s="23">
        <f>'Distributor Secondary'!Y16*'DSR con %'!AB74</f>
        <v>1.96</v>
      </c>
      <c r="AC74" s="23">
        <f>'Distributor Secondary'!Z16*'DSR con %'!AC74</f>
        <v>32.83</v>
      </c>
      <c r="AD74" s="23">
        <f>'Distributor Secondary'!AA16*'DSR con %'!AD74</f>
        <v>2.2050000000000001</v>
      </c>
      <c r="AE74" s="23">
        <f>'Distributor Secondary'!AB16*'DSR con %'!AE74</f>
        <v>10.78</v>
      </c>
      <c r="AF74" s="23">
        <f>'Distributor Secondary'!AC16*'DSR con %'!AF74</f>
        <v>2.2050000000000001</v>
      </c>
      <c r="AG74" s="23">
        <f>'Distributor Secondary'!AD16*'DSR con %'!AG74</f>
        <v>26.215</v>
      </c>
      <c r="AH74" s="23">
        <f>'Distributor Secondary'!AE16*'DSR con %'!AH74</f>
        <v>15.19</v>
      </c>
      <c r="AI74" s="23">
        <f>'Distributor Secondary'!AF16*'DSR con %'!AI74</f>
        <v>14.209999999999999</v>
      </c>
      <c r="AJ74" s="23">
        <f>'Distributor Secondary'!AG16*'DSR con %'!AJ74</f>
        <v>15.19</v>
      </c>
      <c r="AK74" s="23">
        <f>'Distributor Secondary'!AH16*'DSR con %'!AK74</f>
        <v>15.19</v>
      </c>
    </row>
    <row r="75" spans="1:42" x14ac:dyDescent="0.2">
      <c r="A75" s="92" t="s">
        <v>23</v>
      </c>
      <c r="B75" s="19" t="s">
        <v>12</v>
      </c>
      <c r="C75" s="18" t="s">
        <v>12</v>
      </c>
      <c r="D75" s="55" t="s">
        <v>42</v>
      </c>
      <c r="E75" s="55" t="s">
        <v>43</v>
      </c>
      <c r="F75" s="21">
        <f t="shared" si="24"/>
        <v>2045260</v>
      </c>
      <c r="G75" s="22">
        <f t="shared" si="25"/>
        <v>1212.5749999999998</v>
      </c>
      <c r="H75" s="23">
        <f>'Distributor Secondary'!E16*'DSR con %'!H75</f>
        <v>48.824999999999996</v>
      </c>
      <c r="I75" s="23">
        <f>'Distributor Secondary'!F16*'DSR con %'!I75</f>
        <v>78.05</v>
      </c>
      <c r="J75" s="23">
        <f>'Distributor Secondary'!G16*'DSR con %'!J75</f>
        <v>97.474999999999994</v>
      </c>
      <c r="K75" s="23">
        <f>'Distributor Secondary'!H16*'DSR con %'!K75</f>
        <v>91.174999999999997</v>
      </c>
      <c r="L75" s="23">
        <f>'Distributor Secondary'!I16*'DSR con %'!L75</f>
        <v>82.074999999999989</v>
      </c>
      <c r="M75" s="23">
        <f>'Distributor Secondary'!J16*'DSR con %'!M75</f>
        <v>33.599999999999994</v>
      </c>
      <c r="N75" s="23">
        <f>'Distributor Secondary'!K16*'DSR con %'!N75</f>
        <v>44.974999999999994</v>
      </c>
      <c r="O75" s="23">
        <f>'Distributor Secondary'!L16*'DSR con %'!O75</f>
        <v>70</v>
      </c>
      <c r="P75" s="23">
        <f>'Distributor Secondary'!M16*'DSR con %'!P75</f>
        <v>70</v>
      </c>
      <c r="Q75" s="23">
        <f>'Distributor Secondary'!N16*'DSR con %'!Q75</f>
        <v>52.5</v>
      </c>
      <c r="R75" s="23">
        <f>'Distributor Secondary'!O16*'DSR con %'!R75</f>
        <v>70</v>
      </c>
      <c r="S75" s="23">
        <f>'Distributor Secondary'!P16*'DSR con %'!S75</f>
        <v>56.874999999999993</v>
      </c>
      <c r="T75" s="23">
        <f>'Distributor Secondary'!Q16*'DSR con %'!T75</f>
        <v>91</v>
      </c>
      <c r="U75" s="23">
        <f>'Distributor Secondary'!R16*'DSR con %'!U75</f>
        <v>25.2</v>
      </c>
      <c r="V75" s="23">
        <f>'Distributor Secondary'!S16*'DSR con %'!V75</f>
        <v>37.974999999999994</v>
      </c>
      <c r="W75" s="23">
        <f>'Distributor Secondary'!T16*'DSR con %'!W75</f>
        <v>55.474999999999994</v>
      </c>
      <c r="X75" s="23">
        <f>'Distributor Secondary'!U16*'DSR con %'!X75</f>
        <v>23.099999999999998</v>
      </c>
      <c r="Y75" s="23">
        <f>'Distributor Secondary'!V16*'DSR con %'!Y75</f>
        <v>34.824999999999996</v>
      </c>
      <c r="Z75" s="23">
        <f>'Distributor Secondary'!W16*'DSR con %'!Z75</f>
        <v>23.099999999999998</v>
      </c>
      <c r="AA75" s="23">
        <f>'Distributor Secondary'!X16*'DSR con %'!AA75</f>
        <v>29.224999999999998</v>
      </c>
      <c r="AB75" s="23">
        <f>'Distributor Secondary'!Y16*'DSR con %'!AB75</f>
        <v>1.4</v>
      </c>
      <c r="AC75" s="23">
        <f>'Distributor Secondary'!Z16*'DSR con %'!AC75</f>
        <v>23.45</v>
      </c>
      <c r="AD75" s="23">
        <f>'Distributor Secondary'!AA16*'DSR con %'!AD75</f>
        <v>1.575</v>
      </c>
      <c r="AE75" s="23">
        <f>'Distributor Secondary'!AB16*'DSR con %'!AE75</f>
        <v>7.6999999999999993</v>
      </c>
      <c r="AF75" s="23">
        <f>'Distributor Secondary'!AC16*'DSR con %'!AF75</f>
        <v>1.575</v>
      </c>
      <c r="AG75" s="23">
        <f>'Distributor Secondary'!AD16*'DSR con %'!AG75</f>
        <v>18.724999999999998</v>
      </c>
      <c r="AH75" s="23">
        <f>'Distributor Secondary'!AE16*'DSR con %'!AH75</f>
        <v>10.85</v>
      </c>
      <c r="AI75" s="23">
        <f>'Distributor Secondary'!AF16*'DSR con %'!AI75</f>
        <v>10.149999999999999</v>
      </c>
      <c r="AJ75" s="23">
        <f>'Distributor Secondary'!AG16*'DSR con %'!AJ75</f>
        <v>10.85</v>
      </c>
      <c r="AK75" s="23">
        <f>'Distributor Secondary'!AH16*'DSR con %'!AK75</f>
        <v>10.85</v>
      </c>
    </row>
    <row r="76" spans="1:42" x14ac:dyDescent="0.2">
      <c r="A76" s="92" t="s">
        <v>23</v>
      </c>
      <c r="B76" s="19" t="s">
        <v>12</v>
      </c>
      <c r="C76" s="18" t="s">
        <v>12</v>
      </c>
      <c r="D76" s="55" t="s">
        <v>44</v>
      </c>
      <c r="E76" s="55" t="s">
        <v>45</v>
      </c>
      <c r="F76" s="21">
        <f t="shared" si="24"/>
        <v>2980235.9999999995</v>
      </c>
      <c r="G76" s="22">
        <f t="shared" si="25"/>
        <v>1766.8950000000002</v>
      </c>
      <c r="H76" s="23">
        <f>'Distributor Secondary'!E16*'DSR con %'!H76</f>
        <v>71.144999999999996</v>
      </c>
      <c r="I76" s="23">
        <f>'Distributor Secondary'!F16*'DSR con %'!I76</f>
        <v>113.73</v>
      </c>
      <c r="J76" s="23">
        <f>'Distributor Secondary'!G16*'DSR con %'!J76</f>
        <v>142.035</v>
      </c>
      <c r="K76" s="23">
        <f>'Distributor Secondary'!H16*'DSR con %'!K76</f>
        <v>132.85499999999999</v>
      </c>
      <c r="L76" s="23">
        <f>'Distributor Secondary'!I16*'DSR con %'!L76</f>
        <v>119.595</v>
      </c>
      <c r="M76" s="23">
        <f>'Distributor Secondary'!J16*'DSR con %'!M76</f>
        <v>48.96</v>
      </c>
      <c r="N76" s="23">
        <f>'Distributor Secondary'!K16*'DSR con %'!N76</f>
        <v>65.534999999999997</v>
      </c>
      <c r="O76" s="23">
        <f>'Distributor Secondary'!L16*'DSR con %'!O76</f>
        <v>102</v>
      </c>
      <c r="P76" s="23">
        <f>'Distributor Secondary'!M16*'DSR con %'!P76</f>
        <v>102</v>
      </c>
      <c r="Q76" s="23">
        <f>'Distributor Secondary'!N16*'DSR con %'!Q76</f>
        <v>76.5</v>
      </c>
      <c r="R76" s="23">
        <f>'Distributor Secondary'!O16*'DSR con %'!R76</f>
        <v>102</v>
      </c>
      <c r="S76" s="23">
        <f>'Distributor Secondary'!P16*'DSR con %'!S76</f>
        <v>82.875</v>
      </c>
      <c r="T76" s="23">
        <f>'Distributor Secondary'!Q16*'DSR con %'!T76</f>
        <v>132.6</v>
      </c>
      <c r="U76" s="23">
        <f>'Distributor Secondary'!R16*'DSR con %'!U76</f>
        <v>36.72</v>
      </c>
      <c r="V76" s="23">
        <f>'Distributor Secondary'!S16*'DSR con %'!V76</f>
        <v>55.335000000000001</v>
      </c>
      <c r="W76" s="23">
        <f>'Distributor Secondary'!T16*'DSR con %'!W76</f>
        <v>80.835000000000008</v>
      </c>
      <c r="X76" s="23">
        <f>'Distributor Secondary'!U16*'DSR con %'!X76</f>
        <v>33.660000000000004</v>
      </c>
      <c r="Y76" s="23">
        <f>'Distributor Secondary'!V16*'DSR con %'!Y76</f>
        <v>50.744999999999997</v>
      </c>
      <c r="Z76" s="23">
        <f>'Distributor Secondary'!W16*'DSR con %'!Z76</f>
        <v>33.660000000000004</v>
      </c>
      <c r="AA76" s="23">
        <f>'Distributor Secondary'!X16*'DSR con %'!AA76</f>
        <v>42.585000000000001</v>
      </c>
      <c r="AB76" s="23">
        <f>'Distributor Secondary'!Y16*'DSR con %'!AB76</f>
        <v>2.04</v>
      </c>
      <c r="AC76" s="23">
        <f>'Distributor Secondary'!Z16*'DSR con %'!AC76</f>
        <v>34.17</v>
      </c>
      <c r="AD76" s="23">
        <f>'Distributor Secondary'!AA16*'DSR con %'!AD76</f>
        <v>2.2949999999999999</v>
      </c>
      <c r="AE76" s="23">
        <f>'Distributor Secondary'!AB16*'DSR con %'!AE76</f>
        <v>11.22</v>
      </c>
      <c r="AF76" s="23">
        <f>'Distributor Secondary'!AC16*'DSR con %'!AF76</f>
        <v>2.2949999999999999</v>
      </c>
      <c r="AG76" s="23">
        <f>'Distributor Secondary'!AD16*'DSR con %'!AG76</f>
        <v>27.285</v>
      </c>
      <c r="AH76" s="23">
        <f>'Distributor Secondary'!AE16*'DSR con %'!AH76</f>
        <v>15.81</v>
      </c>
      <c r="AI76" s="23">
        <f>'Distributor Secondary'!AF16*'DSR con %'!AI76</f>
        <v>14.790000000000001</v>
      </c>
      <c r="AJ76" s="23">
        <f>'Distributor Secondary'!AG16*'DSR con %'!AJ76</f>
        <v>15.81</v>
      </c>
      <c r="AK76" s="23">
        <f>'Distributor Secondary'!AH16*'DSR con %'!AK76</f>
        <v>15.81</v>
      </c>
    </row>
    <row r="77" spans="1:42" x14ac:dyDescent="0.2">
      <c r="A77" s="49" t="s">
        <v>23</v>
      </c>
      <c r="B77" s="19" t="s">
        <v>12</v>
      </c>
      <c r="C77" s="18" t="s">
        <v>12</v>
      </c>
      <c r="D77" s="50" t="s">
        <v>131</v>
      </c>
      <c r="E77" s="49" t="s">
        <v>132</v>
      </c>
      <c r="F77" s="21">
        <f t="shared" si="24"/>
        <v>1753080</v>
      </c>
      <c r="G77" s="22">
        <f t="shared" si="25"/>
        <v>1039.3499999999999</v>
      </c>
      <c r="H77" s="23">
        <f>'Distributor Secondary'!E16*'DSR con %'!H77</f>
        <v>41.85</v>
      </c>
      <c r="I77" s="23">
        <f>'Distributor Secondary'!F16*'DSR con %'!I77</f>
        <v>66.899999999999991</v>
      </c>
      <c r="J77" s="23">
        <f>'Distributor Secondary'!G16*'DSR con %'!J77</f>
        <v>83.55</v>
      </c>
      <c r="K77" s="23">
        <f>'Distributor Secondary'!H16*'DSR con %'!K77</f>
        <v>78.149999999999991</v>
      </c>
      <c r="L77" s="23">
        <f>'Distributor Secondary'!I16*'DSR con %'!L77</f>
        <v>70.349999999999994</v>
      </c>
      <c r="M77" s="23">
        <f>'Distributor Secondary'!J16*'DSR con %'!M77</f>
        <v>28.799999999999997</v>
      </c>
      <c r="N77" s="23">
        <f>'Distributor Secondary'!K16*'DSR con %'!N77</f>
        <v>38.549999999999997</v>
      </c>
      <c r="O77" s="23">
        <f>'Distributor Secondary'!L16*'DSR con %'!O77</f>
        <v>60</v>
      </c>
      <c r="P77" s="23">
        <f>'Distributor Secondary'!M16*'DSR con %'!P77</f>
        <v>60</v>
      </c>
      <c r="Q77" s="23">
        <f>'Distributor Secondary'!N16*'DSR con %'!Q77</f>
        <v>45</v>
      </c>
      <c r="R77" s="23">
        <f>'Distributor Secondary'!O16*'DSR con %'!R77</f>
        <v>60</v>
      </c>
      <c r="S77" s="23">
        <f>'Distributor Secondary'!P16*'DSR con %'!S77</f>
        <v>48.75</v>
      </c>
      <c r="T77" s="23">
        <f>'Distributor Secondary'!Q16*'DSR con %'!T77</f>
        <v>78</v>
      </c>
      <c r="U77" s="23">
        <f>'Distributor Secondary'!R16*'DSR con %'!U77</f>
        <v>21.599999999999998</v>
      </c>
      <c r="V77" s="23">
        <f>'Distributor Secondary'!S16*'DSR con %'!V77</f>
        <v>32.549999999999997</v>
      </c>
      <c r="W77" s="23">
        <f>'Distributor Secondary'!T16*'DSR con %'!W77</f>
        <v>47.55</v>
      </c>
      <c r="X77" s="23">
        <f>'Distributor Secondary'!U16*'DSR con %'!X77</f>
        <v>19.8</v>
      </c>
      <c r="Y77" s="23">
        <f>'Distributor Secondary'!V16*'DSR con %'!Y77</f>
        <v>29.849999999999998</v>
      </c>
      <c r="Z77" s="23">
        <f>'Distributor Secondary'!W16*'DSR con %'!Z77</f>
        <v>19.8</v>
      </c>
      <c r="AA77" s="23">
        <f>'Distributor Secondary'!X16*'DSR con %'!AA77</f>
        <v>25.05</v>
      </c>
      <c r="AB77" s="23">
        <f>'Distributor Secondary'!Y16*'DSR con %'!AB77</f>
        <v>1.2</v>
      </c>
      <c r="AC77" s="23">
        <f>'Distributor Secondary'!Z16*'DSR con %'!AC77</f>
        <v>20.099999999999998</v>
      </c>
      <c r="AD77" s="23">
        <f>'Distributor Secondary'!AA16*'DSR con %'!AD77</f>
        <v>1.3499999999999999</v>
      </c>
      <c r="AE77" s="23">
        <f>'Distributor Secondary'!AB16*'DSR con %'!AE77</f>
        <v>6.6</v>
      </c>
      <c r="AF77" s="23">
        <f>'Distributor Secondary'!AC16*'DSR con %'!AF77</f>
        <v>1.3499999999999999</v>
      </c>
      <c r="AG77" s="23">
        <f>'Distributor Secondary'!AD16*'DSR con %'!AG77</f>
        <v>16.05</v>
      </c>
      <c r="AH77" s="23">
        <f>'Distributor Secondary'!AE16*'DSR con %'!AH77</f>
        <v>9.2999999999999989</v>
      </c>
      <c r="AI77" s="23">
        <f>'Distributor Secondary'!AF16*'DSR con %'!AI77</f>
        <v>8.6999999999999993</v>
      </c>
      <c r="AJ77" s="23">
        <f>'Distributor Secondary'!AG16*'DSR con %'!AJ77</f>
        <v>9.2999999999999989</v>
      </c>
      <c r="AK77" s="23">
        <f>'Distributor Secondary'!AH16*'DSR con %'!AK77</f>
        <v>9.2999999999999989</v>
      </c>
    </row>
    <row r="78" spans="1:42" s="29" customFormat="1" x14ac:dyDescent="0.2">
      <c r="A78" s="52"/>
      <c r="B78" s="25"/>
      <c r="C78" s="24"/>
      <c r="D78" s="53"/>
      <c r="E78" s="52"/>
      <c r="F78" s="40">
        <f t="shared" ref="F78:AH78" si="28">SUM(F73:F77)</f>
        <v>11687200</v>
      </c>
      <c r="G78" s="54">
        <f t="shared" si="28"/>
        <v>6929</v>
      </c>
      <c r="H78" s="27">
        <f t="shared" si="28"/>
        <v>279</v>
      </c>
      <c r="I78" s="27">
        <f t="shared" si="28"/>
        <v>446</v>
      </c>
      <c r="J78" s="27">
        <f t="shared" si="28"/>
        <v>556.99999999999989</v>
      </c>
      <c r="K78" s="27">
        <f t="shared" si="28"/>
        <v>521</v>
      </c>
      <c r="L78" s="27">
        <f t="shared" si="28"/>
        <v>469</v>
      </c>
      <c r="M78" s="27">
        <f t="shared" si="28"/>
        <v>192</v>
      </c>
      <c r="N78" s="27">
        <f t="shared" si="28"/>
        <v>257</v>
      </c>
      <c r="O78" s="27">
        <f t="shared" si="28"/>
        <v>400</v>
      </c>
      <c r="P78" s="27">
        <f t="shared" si="28"/>
        <v>400</v>
      </c>
      <c r="Q78" s="27">
        <f t="shared" si="28"/>
        <v>300</v>
      </c>
      <c r="R78" s="27">
        <f t="shared" si="28"/>
        <v>400</v>
      </c>
      <c r="S78" s="27">
        <f t="shared" si="28"/>
        <v>325</v>
      </c>
      <c r="T78" s="27">
        <f t="shared" si="28"/>
        <v>520</v>
      </c>
      <c r="U78" s="27">
        <f t="shared" si="28"/>
        <v>144</v>
      </c>
      <c r="V78" s="27">
        <f t="shared" si="28"/>
        <v>217</v>
      </c>
      <c r="W78" s="27">
        <f t="shared" si="28"/>
        <v>317</v>
      </c>
      <c r="X78" s="27">
        <f t="shared" si="28"/>
        <v>132</v>
      </c>
      <c r="Y78" s="27">
        <f t="shared" si="28"/>
        <v>199</v>
      </c>
      <c r="Z78" s="27">
        <f t="shared" si="28"/>
        <v>132</v>
      </c>
      <c r="AA78" s="27">
        <f t="shared" si="28"/>
        <v>167</v>
      </c>
      <c r="AB78" s="27">
        <f t="shared" si="28"/>
        <v>8</v>
      </c>
      <c r="AC78" s="27">
        <f t="shared" si="28"/>
        <v>134</v>
      </c>
      <c r="AD78" s="27">
        <f t="shared" si="28"/>
        <v>9</v>
      </c>
      <c r="AE78" s="27">
        <f t="shared" si="28"/>
        <v>44</v>
      </c>
      <c r="AF78" s="27">
        <f t="shared" si="28"/>
        <v>9</v>
      </c>
      <c r="AG78" s="27">
        <f t="shared" si="28"/>
        <v>106.99999999999999</v>
      </c>
      <c r="AH78" s="27">
        <f t="shared" si="28"/>
        <v>62</v>
      </c>
      <c r="AI78" s="27">
        <f t="shared" ref="AI78:AK78" si="29">SUM(AI73:AI77)</f>
        <v>58</v>
      </c>
      <c r="AJ78" s="27">
        <f t="shared" si="29"/>
        <v>62</v>
      </c>
      <c r="AK78" s="27">
        <f t="shared" si="29"/>
        <v>62</v>
      </c>
      <c r="AL78" s="16"/>
      <c r="AM78" s="16"/>
      <c r="AN78" s="16"/>
      <c r="AO78" s="16"/>
      <c r="AP78" s="16"/>
    </row>
    <row r="79" spans="1:42" x14ac:dyDescent="0.2">
      <c r="A79" s="92" t="s">
        <v>24</v>
      </c>
      <c r="B79" s="19" t="s">
        <v>12</v>
      </c>
      <c r="C79" s="18" t="s">
        <v>34</v>
      </c>
      <c r="D79" s="55" t="s">
        <v>190</v>
      </c>
      <c r="E79" s="55" t="s">
        <v>191</v>
      </c>
      <c r="F79" s="21">
        <f t="shared" si="24"/>
        <v>1943536.7322200763</v>
      </c>
      <c r="G79" s="22">
        <f t="shared" si="25"/>
        <v>1177.6778205013939</v>
      </c>
      <c r="H79" s="23">
        <f>'Distributor Secondary'!E17*'DSR con %'!H79</f>
        <v>48.02</v>
      </c>
      <c r="I79" s="23">
        <f>'Distributor Secondary'!F17*'DSR con %'!I79</f>
        <v>115.28999999999999</v>
      </c>
      <c r="J79" s="23">
        <f>'Distributor Secondary'!G17*'DSR con %'!J79</f>
        <v>144.06</v>
      </c>
      <c r="K79" s="23">
        <f>'Distributor Secondary'!H17*'DSR con %'!K79</f>
        <v>141.02000000000001</v>
      </c>
      <c r="L79" s="23">
        <f>'Distributor Secondary'!I17*'DSR con %'!L79</f>
        <v>86.366242038216555</v>
      </c>
      <c r="M79" s="23">
        <f>'Distributor Secondary'!J17*'DSR con %'!M79</f>
        <v>26.716981132075471</v>
      </c>
      <c r="N79" s="23">
        <f>'Distributor Secondary'!K17*'DSR con %'!N79</f>
        <v>51.632575757575758</v>
      </c>
      <c r="O79" s="23">
        <f>'Distributor Secondary'!L17*'DSR con %'!O79</f>
        <v>68.88000000000001</v>
      </c>
      <c r="P79" s="23">
        <f>'Distributor Secondary'!M17*'DSR con %'!P79</f>
        <v>34.440000000000005</v>
      </c>
      <c r="Q79" s="23">
        <f>'Distributor Secondary'!N17*'DSR con %'!Q79</f>
        <v>52.966507177033492</v>
      </c>
      <c r="R79" s="23">
        <f>'Distributor Secondary'!O17*'DSR con %'!R79</f>
        <v>34.440000000000005</v>
      </c>
      <c r="S79" s="23">
        <f>'Distributor Secondary'!P17*'DSR con %'!S79</f>
        <v>42.739726027397261</v>
      </c>
      <c r="T79" s="23">
        <f>'Distributor Secondary'!Q17*'DSR con %'!T79</f>
        <v>57.599999999999994</v>
      </c>
      <c r="U79" s="23">
        <f>'Distributor Secondary'!R17*'DSR con %'!U79</f>
        <v>23.14</v>
      </c>
      <c r="V79" s="23">
        <f>'Distributor Secondary'!S17*'DSR con %'!V79</f>
        <v>24.029999999999998</v>
      </c>
      <c r="W79" s="23">
        <f>'Distributor Secondary'!T17*'DSR con %'!W79</f>
        <v>27.300000000000004</v>
      </c>
      <c r="X79" s="23">
        <f>'Distributor Secondary'!U17*'DSR con %'!X79</f>
        <v>21.970000000000002</v>
      </c>
      <c r="Y79" s="23">
        <f>'Distributor Secondary'!V17*'DSR con %'!Y79</f>
        <v>27.830000000000002</v>
      </c>
      <c r="Z79" s="23">
        <f>'Distributor Secondary'!W17*'DSR con %'!Z79</f>
        <v>10.139999999999999</v>
      </c>
      <c r="AA79" s="23">
        <f>'Distributor Secondary'!X17*'DSR con %'!AA79</f>
        <v>39.75</v>
      </c>
      <c r="AB79" s="23">
        <f>'Distributor Secondary'!Y17*'DSR con %'!AB79</f>
        <v>1.8333333333333333</v>
      </c>
      <c r="AC79" s="23">
        <f>'Distributor Secondary'!Z17*'DSR con %'!AC79</f>
        <v>36</v>
      </c>
      <c r="AD79" s="23">
        <f>'Distributor Secondary'!AA17*'DSR con %'!AD79</f>
        <v>1.728395061728395</v>
      </c>
      <c r="AE79" s="23">
        <f>'Distributor Secondary'!AB17*'DSR con %'!AE79</f>
        <v>4.4166666666666661</v>
      </c>
      <c r="AF79" s="23">
        <f>'Distributor Secondary'!AC17*'DSR con %'!AF79</f>
        <v>1.25</v>
      </c>
      <c r="AG79" s="23">
        <f>'Distributor Secondary'!AD17*'DSR con %'!AG79</f>
        <v>15.625329815303431</v>
      </c>
      <c r="AH79" s="23">
        <f>'Distributor Secondary'!AE17*'DSR con %'!AH79</f>
        <v>9.7883597883597879</v>
      </c>
      <c r="AI79" s="23">
        <f>'Distributor Secondary'!AF17*'DSR con %'!AI79</f>
        <v>9.1269841269841265</v>
      </c>
      <c r="AJ79" s="23">
        <f>'Distributor Secondary'!AG17*'DSR con %'!AJ79</f>
        <v>9.7883597883597879</v>
      </c>
      <c r="AK79" s="23">
        <f>'Distributor Secondary'!AH17*'DSR con %'!AK79</f>
        <v>9.7883597883597879</v>
      </c>
    </row>
    <row r="80" spans="1:42" x14ac:dyDescent="0.2">
      <c r="A80" s="92" t="s">
        <v>24</v>
      </c>
      <c r="B80" s="19" t="s">
        <v>12</v>
      </c>
      <c r="C80" s="18" t="s">
        <v>34</v>
      </c>
      <c r="D80" s="55" t="s">
        <v>192</v>
      </c>
      <c r="E80" s="55" t="s">
        <v>193</v>
      </c>
      <c r="F80" s="21">
        <f t="shared" si="24"/>
        <v>1986172.9186666226</v>
      </c>
      <c r="G80" s="22">
        <f t="shared" si="25"/>
        <v>1256.7299663515432</v>
      </c>
      <c r="H80" s="23">
        <f>'Distributor Secondary'!E17*'DSR con %'!H80</f>
        <v>54.88</v>
      </c>
      <c r="I80" s="23">
        <f>'Distributor Secondary'!F17*'DSR con %'!I80</f>
        <v>65.88</v>
      </c>
      <c r="J80" s="23">
        <f>'Distributor Secondary'!G17*'DSR con %'!J80</f>
        <v>48.02</v>
      </c>
      <c r="K80" s="23">
        <f>'Distributor Secondary'!H17*'DSR con %'!K80</f>
        <v>80.125</v>
      </c>
      <c r="L80" s="23">
        <f>'Distributor Secondary'!I17*'DSR con %'!L80</f>
        <v>98.09</v>
      </c>
      <c r="M80" s="23">
        <f>'Distributor Secondary'!J17*'DSR con %'!M80</f>
        <v>49.559999999999995</v>
      </c>
      <c r="N80" s="23">
        <f>'Distributor Secondary'!K17*'DSR con %'!N80</f>
        <v>50.72</v>
      </c>
      <c r="O80" s="23">
        <f>'Distributor Secondary'!L17*'DSR con %'!O80</f>
        <v>68.88000000000001</v>
      </c>
      <c r="P80" s="23">
        <f>'Distributor Secondary'!M17*'DSR con %'!P80</f>
        <v>67.739130434782609</v>
      </c>
      <c r="Q80" s="23">
        <f>'Distributor Secondary'!N17*'DSR con %'!Q80</f>
        <v>62.730000000000004</v>
      </c>
      <c r="R80" s="23">
        <f>'Distributor Secondary'!O17*'DSR con %'!R80</f>
        <v>103.32</v>
      </c>
      <c r="S80" s="23">
        <f>'Distributor Secondary'!P17*'DSR con %'!S80</f>
        <v>84</v>
      </c>
      <c r="T80" s="23">
        <f>'Distributor Secondary'!Q17*'DSR con %'!T80</f>
        <v>121.6</v>
      </c>
      <c r="U80" s="23">
        <f>'Distributor Secondary'!R17*'DSR con %'!U80</f>
        <v>13.751072961373392</v>
      </c>
      <c r="V80" s="23">
        <f>'Distributor Secondary'!S17*'DSR con %'!V80</f>
        <v>34.71</v>
      </c>
      <c r="W80" s="23">
        <f>'Distributor Secondary'!T17*'DSR con %'!W80</f>
        <v>54.391691394658757</v>
      </c>
      <c r="X80" s="23">
        <f>'Distributor Secondary'!U17*'DSR con %'!X80</f>
        <v>14.021834061135371</v>
      </c>
      <c r="Y80" s="23">
        <f>'Distributor Secondary'!V17*'DSR con %'!Y80</f>
        <v>47.4375</v>
      </c>
      <c r="Z80" s="23">
        <f>'Distributor Secondary'!W17*'DSR con %'!Z80</f>
        <v>27.123456790123456</v>
      </c>
      <c r="AA80" s="23">
        <f>'Distributor Secondary'!X17*'DSR con %'!AA80</f>
        <v>33.125</v>
      </c>
      <c r="AB80" s="23">
        <f>'Distributor Secondary'!Y17*'DSR con %'!AB80</f>
        <v>1.6805555555555558</v>
      </c>
      <c r="AC80" s="23">
        <f>'Distributor Secondary'!Z17*'DSR con %'!AC80</f>
        <v>20</v>
      </c>
      <c r="AD80" s="23">
        <f>'Distributor Secondary'!AA17*'DSR con %'!AD80</f>
        <v>1.9</v>
      </c>
      <c r="AE80" s="23">
        <f>'Distributor Secondary'!AB17*'DSR con %'!AE80</f>
        <v>3.1799999999999997</v>
      </c>
      <c r="AF80" s="23">
        <f>'Distributor Secondary'!AC17*'DSR con %'!AF80</f>
        <v>1.1458333333333333</v>
      </c>
      <c r="AG80" s="23">
        <f>'Distributor Secondary'!AD17*'DSR con %'!AG80</f>
        <v>7.9788918205804755</v>
      </c>
      <c r="AH80" s="23">
        <f>'Distributor Secondary'!AE17*'DSR con %'!AH80</f>
        <v>10.360000000000001</v>
      </c>
      <c r="AI80" s="23">
        <f>'Distributor Secondary'!AF17*'DSR con %'!AI80</f>
        <v>9.66</v>
      </c>
      <c r="AJ80" s="23">
        <f>'Distributor Secondary'!AG17*'DSR con %'!AJ80</f>
        <v>10.360000000000001</v>
      </c>
      <c r="AK80" s="23">
        <f>'Distributor Secondary'!AH17*'DSR con %'!AK80</f>
        <v>10.360000000000001</v>
      </c>
    </row>
    <row r="81" spans="1:42" x14ac:dyDescent="0.2">
      <c r="A81" s="92" t="s">
        <v>24</v>
      </c>
      <c r="B81" s="19" t="s">
        <v>12</v>
      </c>
      <c r="C81" s="18" t="s">
        <v>34</v>
      </c>
      <c r="D81" s="55" t="s">
        <v>194</v>
      </c>
      <c r="E81" s="55" t="s">
        <v>195</v>
      </c>
      <c r="F81" s="21">
        <f t="shared" si="24"/>
        <v>1912118.6147382166</v>
      </c>
      <c r="G81" s="22">
        <f t="shared" si="25"/>
        <v>1227.0262793555116</v>
      </c>
      <c r="H81" s="23">
        <f>'Distributor Secondary'!E17*'DSR con %'!H81</f>
        <v>58.31</v>
      </c>
      <c r="I81" s="23">
        <f>'Distributor Secondary'!F17*'DSR con %'!I81</f>
        <v>70.159744408945684</v>
      </c>
      <c r="J81" s="23">
        <f>'Distributor Secondary'!G17*'DSR con %'!J81</f>
        <v>144.06</v>
      </c>
      <c r="K81" s="23">
        <f>'Distributor Secondary'!H17*'DSR con %'!K81</f>
        <v>96.149999999999991</v>
      </c>
      <c r="L81" s="23">
        <f>'Distributor Secondary'!I17*'DSR con %'!L81</f>
        <v>77.178343949044589</v>
      </c>
      <c r="M81" s="23">
        <f>'Distributor Secondary'!J17*'DSR con %'!M81</f>
        <v>30.056603773584907</v>
      </c>
      <c r="N81" s="23">
        <f>'Distributor Secondary'!K17*'DSR con %'!N81</f>
        <v>39.625</v>
      </c>
      <c r="O81" s="23">
        <f>'Distributor Secondary'!L17*'DSR con %'!O81</f>
        <v>88.56</v>
      </c>
      <c r="P81" s="23">
        <f>'Distributor Secondary'!M17*'DSR con %'!P81</f>
        <v>68.88000000000001</v>
      </c>
      <c r="Q81" s="23">
        <f>'Distributor Secondary'!N17*'DSR con %'!Q81</f>
        <v>60.911483253588514</v>
      </c>
      <c r="R81" s="23">
        <f>'Distributor Secondary'!O17*'DSR con %'!R81</f>
        <v>93.48</v>
      </c>
      <c r="S81" s="23">
        <f>'Distributor Secondary'!P17*'DSR con %'!S81</f>
        <v>44</v>
      </c>
      <c r="T81" s="23">
        <f>'Distributor Secondary'!Q17*'DSR con %'!T81</f>
        <v>76.8</v>
      </c>
      <c r="U81" s="23">
        <f>'Distributor Secondary'!R17*'DSR con %'!U81</f>
        <v>33.82</v>
      </c>
      <c r="V81" s="23">
        <f>'Distributor Secondary'!S17*'DSR con %'!V81</f>
        <v>34.71</v>
      </c>
      <c r="W81" s="23">
        <f>'Distributor Secondary'!T17*'DSR con %'!W81</f>
        <v>42.9</v>
      </c>
      <c r="X81" s="23">
        <f>'Distributor Secondary'!U17*'DSR con %'!X81</f>
        <v>21.970000000000002</v>
      </c>
      <c r="Y81" s="23">
        <f>'Distributor Secondary'!V17*'DSR con %'!Y81</f>
        <v>20.240000000000002</v>
      </c>
      <c r="Z81" s="23">
        <f>'Distributor Secondary'!W17*'DSR con %'!Z81</f>
        <v>33.800000000000004</v>
      </c>
      <c r="AA81" s="23">
        <f>'Distributor Secondary'!X17*'DSR con %'!AA81</f>
        <v>13.25</v>
      </c>
      <c r="AB81" s="23">
        <f>'Distributor Secondary'!Y17*'DSR con %'!AB81</f>
        <v>1.0694444444444444</v>
      </c>
      <c r="AC81" s="23">
        <f>'Distributor Secondary'!Z17*'DSR con %'!AC81</f>
        <v>24</v>
      </c>
      <c r="AD81" s="23">
        <f>'Distributor Secondary'!AA17*'DSR con %'!AD81</f>
        <v>1.1111111111111112</v>
      </c>
      <c r="AE81" s="23">
        <f>'Distributor Secondary'!AB17*'DSR con %'!AE81</f>
        <v>4.4166666666666661</v>
      </c>
      <c r="AF81" s="23">
        <f>'Distributor Secondary'!AC17*'DSR con %'!AF81</f>
        <v>0.72916666666666674</v>
      </c>
      <c r="AG81" s="23">
        <f>'Distributor Secondary'!AD17*'DSR con %'!AG81</f>
        <v>12.965699208443271</v>
      </c>
      <c r="AH81" s="23">
        <f>'Distributor Secondary'!AE17*'DSR con %'!AH81</f>
        <v>8.6137566137566139</v>
      </c>
      <c r="AI81" s="23">
        <f>'Distributor Secondary'!AF17*'DSR con %'!AI81</f>
        <v>8.0317460317460316</v>
      </c>
      <c r="AJ81" s="23">
        <f>'Distributor Secondary'!AG17*'DSR con %'!AJ81</f>
        <v>8.6137566137566139</v>
      </c>
      <c r="AK81" s="23">
        <f>'Distributor Secondary'!AH17*'DSR con %'!AK81</f>
        <v>8.6137566137566139</v>
      </c>
    </row>
    <row r="82" spans="1:42" x14ac:dyDescent="0.2">
      <c r="A82" s="92" t="s">
        <v>24</v>
      </c>
      <c r="B82" s="19" t="s">
        <v>12</v>
      </c>
      <c r="C82" s="18" t="s">
        <v>34</v>
      </c>
      <c r="D82" s="55" t="s">
        <v>196</v>
      </c>
      <c r="E82" s="55" t="s">
        <v>197</v>
      </c>
      <c r="F82" s="21">
        <f t="shared" si="24"/>
        <v>1904410.0500219325</v>
      </c>
      <c r="G82" s="22">
        <f t="shared" si="25"/>
        <v>1167.3633243206264</v>
      </c>
      <c r="H82" s="23">
        <f>'Distributor Secondary'!E17*'DSR con %'!H82</f>
        <v>30.869999999999997</v>
      </c>
      <c r="I82" s="23">
        <f>'Distributor Secondary'!F17*'DSR con %'!I82</f>
        <v>60.39</v>
      </c>
      <c r="J82" s="23">
        <f>'Distributor Secondary'!G17*'DSR con %'!J82</f>
        <v>82.32</v>
      </c>
      <c r="K82" s="23">
        <f>'Distributor Secondary'!H17*'DSR con %'!K82</f>
        <v>38.46</v>
      </c>
      <c r="L82" s="23">
        <f>'Distributor Secondary'!I17*'DSR con %'!L82</f>
        <v>51.93</v>
      </c>
      <c r="M82" s="23">
        <f>'Distributor Secondary'!J17*'DSR con %'!M82</f>
        <v>28.32</v>
      </c>
      <c r="N82" s="23">
        <f>'Distributor Secondary'!K17*'DSR con %'!N82</f>
        <v>40.825757575757578</v>
      </c>
      <c r="O82" s="23">
        <f>'Distributor Secondary'!L17*'DSR con %'!O82</f>
        <v>44.28</v>
      </c>
      <c r="P82" s="23">
        <f>'Distributor Secondary'!M17*'DSR con %'!P82</f>
        <v>60.608695652173914</v>
      </c>
      <c r="Q82" s="23">
        <f>'Distributor Secondary'!N17*'DSR con %'!Q82</f>
        <v>47.97</v>
      </c>
      <c r="R82" s="23">
        <f>'Distributor Secondary'!O17*'DSR con %'!R82</f>
        <v>83.64</v>
      </c>
      <c r="S82" s="23">
        <f>'Distributor Secondary'!P17*'DSR con %'!S82</f>
        <v>56.000000000000007</v>
      </c>
      <c r="T82" s="23">
        <f>'Distributor Secondary'!Q17*'DSR con %'!T82</f>
        <v>112.94117647058825</v>
      </c>
      <c r="U82" s="23">
        <f>'Distributor Secondary'!R17*'DSR con %'!U82</f>
        <v>47.36480686695279</v>
      </c>
      <c r="V82" s="23">
        <f>'Distributor Secondary'!S17*'DSR con %'!V82</f>
        <v>58.103626943005182</v>
      </c>
      <c r="W82" s="23">
        <f>'Distributor Secondary'!T17*'DSR con %'!W82</f>
        <v>83.323442136498514</v>
      </c>
      <c r="X82" s="23">
        <f>'Distributor Secondary'!U17*'DSR con %'!X82</f>
        <v>19.925764192139738</v>
      </c>
      <c r="Y82" s="23">
        <f>'Distributor Secondary'!V17*'DSR con %'!Y82</f>
        <v>51.390625</v>
      </c>
      <c r="Z82" s="23">
        <f>'Distributor Secondary'!W17*'DSR con %'!Z82</f>
        <v>39.641975308641975</v>
      </c>
      <c r="AA82" s="23">
        <f>'Distributor Secondary'!X17*'DSR con %'!AA82</f>
        <v>49.6875</v>
      </c>
      <c r="AB82" s="23">
        <f>'Distributor Secondary'!Y17*'DSR con %'!AB82</f>
        <v>1.8333333333333333</v>
      </c>
      <c r="AC82" s="23">
        <f>'Distributor Secondary'!Z17*'DSR con %'!AC82</f>
        <v>18</v>
      </c>
      <c r="AD82" s="23">
        <f>'Distributor Secondary'!AA17*'DSR con %'!AD82</f>
        <v>1.4814814814814814</v>
      </c>
      <c r="AE82" s="23">
        <f>'Distributor Secondary'!AB17*'DSR con %'!AE82</f>
        <v>6.625</v>
      </c>
      <c r="AF82" s="23">
        <f>'Distributor Secondary'!AC17*'DSR con %'!AF82</f>
        <v>1.3541666666666665</v>
      </c>
      <c r="AG82" s="23">
        <f>'Distributor Secondary'!AD17*'DSR con %'!AG82</f>
        <v>19.282321899736147</v>
      </c>
      <c r="AH82" s="23">
        <f>'Distributor Secondary'!AE17*'DSR con %'!AH82</f>
        <v>7.8306878306878307</v>
      </c>
      <c r="AI82" s="23">
        <f>'Distributor Secondary'!AF17*'DSR con %'!AI82</f>
        <v>7.3015873015873014</v>
      </c>
      <c r="AJ82" s="23">
        <f>'Distributor Secondary'!AG17*'DSR con %'!AJ82</f>
        <v>7.8306878306878307</v>
      </c>
      <c r="AK82" s="23">
        <f>'Distributor Secondary'!AH17*'DSR con %'!AK82</f>
        <v>7.8306878306878307</v>
      </c>
    </row>
    <row r="83" spans="1:42" x14ac:dyDescent="0.2">
      <c r="A83" s="92" t="s">
        <v>24</v>
      </c>
      <c r="B83" s="19" t="s">
        <v>12</v>
      </c>
      <c r="C83" s="18" t="s">
        <v>34</v>
      </c>
      <c r="D83" s="55" t="s">
        <v>198</v>
      </c>
      <c r="E83" s="55" t="s">
        <v>199</v>
      </c>
      <c r="F83" s="21">
        <f t="shared" si="24"/>
        <v>2331974.2999999998</v>
      </c>
      <c r="G83" s="22">
        <f t="shared" si="25"/>
        <v>1277.8800000000006</v>
      </c>
      <c r="H83" s="23">
        <f>'Distributor Secondary'!E17*'DSR con %'!H83</f>
        <v>41.16</v>
      </c>
      <c r="I83" s="23">
        <f>'Distributor Secondary'!F17*'DSR con %'!I83</f>
        <v>65.88</v>
      </c>
      <c r="J83" s="23">
        <f>'Distributor Secondary'!G17*'DSR con %'!J83</f>
        <v>68.600000000000009</v>
      </c>
      <c r="K83" s="23">
        <f>'Distributor Secondary'!H17*'DSR con %'!K83</f>
        <v>57.69</v>
      </c>
      <c r="L83" s="23">
        <f>'Distributor Secondary'!I17*'DSR con %'!L83</f>
        <v>86.55</v>
      </c>
      <c r="M83" s="23">
        <f>'Distributor Secondary'!J17*'DSR con %'!M83</f>
        <v>30.68</v>
      </c>
      <c r="N83" s="23">
        <f>'Distributor Secondary'!K17*'DSR con %'!N83</f>
        <v>72.91</v>
      </c>
      <c r="O83" s="23">
        <f>'Distributor Secondary'!L17*'DSR con %'!O83</f>
        <v>78.72</v>
      </c>
      <c r="P83" s="23">
        <f>'Distributor Secondary'!M17*'DSR con %'!P83</f>
        <v>73.8</v>
      </c>
      <c r="Q83" s="23">
        <f>'Distributor Secondary'!N17*'DSR con %'!Q83</f>
        <v>73.8</v>
      </c>
      <c r="R83" s="23">
        <f>'Distributor Secondary'!O17*'DSR con %'!R83</f>
        <v>108.24</v>
      </c>
      <c r="S83" s="23">
        <f>'Distributor Secondary'!P17*'DSR con %'!S83</f>
        <v>64</v>
      </c>
      <c r="T83" s="23">
        <f>'Distributor Secondary'!Q17*'DSR con %'!T83</f>
        <v>121.6</v>
      </c>
      <c r="U83" s="23">
        <f>'Distributor Secondary'!R17*'DSR con %'!U83</f>
        <v>12.46</v>
      </c>
      <c r="V83" s="23">
        <f>'Distributor Secondary'!S17*'DSR con %'!V83</f>
        <v>53.400000000000006</v>
      </c>
      <c r="W83" s="23">
        <f>'Distributor Secondary'!T17*'DSR con %'!W83</f>
        <v>62.4</v>
      </c>
      <c r="X83" s="23">
        <f>'Distributor Secondary'!U17*'DSR con %'!X83</f>
        <v>38.870000000000005</v>
      </c>
      <c r="Y83" s="23">
        <f>'Distributor Secondary'!V17*'DSR con %'!Y83</f>
        <v>20.240000000000002</v>
      </c>
      <c r="Z83" s="23">
        <f>'Distributor Secondary'!W17*'DSR con %'!Z83</f>
        <v>11.830000000000002</v>
      </c>
      <c r="AA83" s="23">
        <f>'Distributor Secondary'!X17*'DSR con %'!AA83</f>
        <v>16.96</v>
      </c>
      <c r="AB83" s="23">
        <f>'Distributor Secondary'!Y17*'DSR con %'!AB83</f>
        <v>0.88</v>
      </c>
      <c r="AC83" s="23">
        <f>'Distributor Secondary'!Z17*'DSR con %'!AC83</f>
        <v>14.219999999999999</v>
      </c>
      <c r="AD83" s="23">
        <f>'Distributor Secondary'!AA17*'DSR con %'!AD83</f>
        <v>0.89999999999999991</v>
      </c>
      <c r="AE83" s="23">
        <f>'Distributor Secondary'!AB17*'DSR con %'!AE83</f>
        <v>15.899999999999999</v>
      </c>
      <c r="AF83" s="23">
        <f>'Distributor Secondary'!AC17*'DSR con %'!AF83</f>
        <v>2.4</v>
      </c>
      <c r="AG83" s="23">
        <f>'Distributor Secondary'!AD17*'DSR con %'!AG83</f>
        <v>22.68</v>
      </c>
      <c r="AH83" s="23">
        <f>'Distributor Secondary'!AE17*'DSR con %'!AH83</f>
        <v>15.54</v>
      </c>
      <c r="AI83" s="23">
        <f>'Distributor Secondary'!AF17*'DSR con %'!AI83</f>
        <v>14.49</v>
      </c>
      <c r="AJ83" s="23">
        <f>'Distributor Secondary'!AG17*'DSR con %'!AJ83</f>
        <v>15.54</v>
      </c>
      <c r="AK83" s="23">
        <f>'Distributor Secondary'!AH17*'DSR con %'!AK83</f>
        <v>15.54</v>
      </c>
    </row>
    <row r="84" spans="1:42" x14ac:dyDescent="0.2">
      <c r="A84" s="92" t="s">
        <v>24</v>
      </c>
      <c r="B84" s="19" t="s">
        <v>12</v>
      </c>
      <c r="C84" s="18" t="s">
        <v>34</v>
      </c>
      <c r="D84" s="55" t="s">
        <v>200</v>
      </c>
      <c r="E84" s="55" t="s">
        <v>201</v>
      </c>
      <c r="F84" s="21">
        <f t="shared" si="24"/>
        <v>1707744.5696843422</v>
      </c>
      <c r="G84" s="22">
        <f t="shared" si="25"/>
        <v>1069.1548336596991</v>
      </c>
      <c r="H84" s="23">
        <f>'Distributor Secondary'!E17*'DSR con %'!H84</f>
        <v>51.449999999999996</v>
      </c>
      <c r="I84" s="23">
        <f>'Distributor Secondary'!F17*'DSR con %'!I84</f>
        <v>76.860000000000014</v>
      </c>
      <c r="J84" s="23">
        <f>'Distributor Secondary'!G17*'DSR con %'!J84</f>
        <v>102.89999999999999</v>
      </c>
      <c r="K84" s="23">
        <f>'Distributor Secondary'!H17*'DSR con %'!K84</f>
        <v>70.109375</v>
      </c>
      <c r="L84" s="23">
        <f>'Distributor Secondary'!I17*'DSR con %'!L84</f>
        <v>88.203821656050948</v>
      </c>
      <c r="M84" s="23">
        <f>'Distributor Secondary'!J17*'DSR con %'!M84</f>
        <v>44.84</v>
      </c>
      <c r="N84" s="23">
        <f>'Distributor Secondary'!K17*'DSR con %'!N84</f>
        <v>19.02</v>
      </c>
      <c r="O84" s="23">
        <f>'Distributor Secondary'!L17*'DSR con %'!O84</f>
        <v>73.8</v>
      </c>
      <c r="P84" s="23">
        <f>'Distributor Secondary'!M17*'DSR con %'!P84</f>
        <v>127.92</v>
      </c>
      <c r="Q84" s="23">
        <f>'Distributor Secondary'!N17*'DSR con %'!Q84</f>
        <v>29.52</v>
      </c>
      <c r="R84" s="23">
        <f>'Distributor Secondary'!O17*'DSR con %'!R84</f>
        <v>34.440000000000005</v>
      </c>
      <c r="S84" s="23">
        <f>'Distributor Secondary'!P17*'DSR con %'!S84</f>
        <v>28.000000000000004</v>
      </c>
      <c r="T84" s="23">
        <f>'Distributor Secondary'!Q17*'DSR con %'!T84</f>
        <v>44.800000000000004</v>
      </c>
      <c r="U84" s="23">
        <f>'Distributor Secondary'!R17*'DSR con %'!U84</f>
        <v>26.7</v>
      </c>
      <c r="V84" s="23">
        <f>'Distributor Secondary'!S17*'DSR con %'!V84</f>
        <v>45.39</v>
      </c>
      <c r="W84" s="23">
        <f>'Distributor Secondary'!T17*'DSR con %'!W84</f>
        <v>42.9</v>
      </c>
      <c r="X84" s="23">
        <f>'Distributor Secondary'!U17*'DSR con %'!X84</f>
        <v>16.900000000000002</v>
      </c>
      <c r="Y84" s="23">
        <f>'Distributor Secondary'!V17*'DSR con %'!Y84</f>
        <v>35.578125</v>
      </c>
      <c r="Z84" s="23">
        <f>'Distributor Secondary'!W17*'DSR con %'!Z84</f>
        <v>14.604938271604938</v>
      </c>
      <c r="AA84" s="23">
        <f>'Distributor Secondary'!X17*'DSR con %'!AA84</f>
        <v>16.5625</v>
      </c>
      <c r="AB84" s="23">
        <f>'Distributor Secondary'!Y17*'DSR con %'!AB84</f>
        <v>1.0694444444444444</v>
      </c>
      <c r="AC84" s="23">
        <f>'Distributor Secondary'!Z17*'DSR con %'!AC84</f>
        <v>22</v>
      </c>
      <c r="AD84" s="23">
        <f>'Distributor Secondary'!AA17*'DSR con %'!AD84</f>
        <v>1</v>
      </c>
      <c r="AE84" s="23">
        <f>'Distributor Secondary'!AB17*'DSR con %'!AE84</f>
        <v>9.01</v>
      </c>
      <c r="AF84" s="23">
        <f>'Distributor Secondary'!AC17*'DSR con %'!AF84</f>
        <v>0.9375</v>
      </c>
      <c r="AG84" s="23">
        <f>'Distributor Secondary'!AD17*'DSR con %'!AG84</f>
        <v>24.269129287598943</v>
      </c>
      <c r="AH84" s="23">
        <f>'Distributor Secondary'!AE17*'DSR con %'!AH84</f>
        <v>5.1800000000000006</v>
      </c>
      <c r="AI84" s="23">
        <f>'Distributor Secondary'!AF17*'DSR con %'!AI84</f>
        <v>4.83</v>
      </c>
      <c r="AJ84" s="23">
        <f>'Distributor Secondary'!AG17*'DSR con %'!AJ84</f>
        <v>5.1800000000000006</v>
      </c>
      <c r="AK84" s="23">
        <f>'Distributor Secondary'!AH17*'DSR con %'!AK84</f>
        <v>5.1800000000000006</v>
      </c>
    </row>
    <row r="85" spans="1:42" x14ac:dyDescent="0.2">
      <c r="A85" s="92" t="s">
        <v>24</v>
      </c>
      <c r="B85" s="19" t="s">
        <v>12</v>
      </c>
      <c r="C85" s="18" t="s">
        <v>34</v>
      </c>
      <c r="D85" s="55" t="s">
        <v>202</v>
      </c>
      <c r="E85" s="55" t="s">
        <v>203</v>
      </c>
      <c r="F85" s="21">
        <f t="shared" si="24"/>
        <v>2456046.8000000003</v>
      </c>
      <c r="G85" s="22">
        <f t="shared" si="25"/>
        <v>1353.8300000000002</v>
      </c>
      <c r="H85" s="23">
        <f>'Distributor Secondary'!E17*'DSR con %'!H85</f>
        <v>58.31</v>
      </c>
      <c r="I85" s="23">
        <f>'Distributor Secondary'!F17*'DSR con %'!I85</f>
        <v>93.330000000000013</v>
      </c>
      <c r="J85" s="23">
        <f>'Distributor Secondary'!G17*'DSR con %'!J85</f>
        <v>96.04</v>
      </c>
      <c r="K85" s="23">
        <f>'Distributor Secondary'!H17*'DSR con %'!K85</f>
        <v>160.25</v>
      </c>
      <c r="L85" s="23">
        <f>'Distributor Secondary'!I17*'DSR con %'!L85</f>
        <v>86.55</v>
      </c>
      <c r="M85" s="23">
        <f>'Distributor Secondary'!J17*'DSR con %'!M85</f>
        <v>25.96</v>
      </c>
      <c r="N85" s="23">
        <f>'Distributor Secondary'!K17*'DSR con %'!N85</f>
        <v>41.21</v>
      </c>
      <c r="O85" s="23">
        <f>'Distributor Secondary'!L17*'DSR con %'!O85</f>
        <v>68.88000000000001</v>
      </c>
      <c r="P85" s="23">
        <f>'Distributor Secondary'!M17*'DSR con %'!P85</f>
        <v>59.04</v>
      </c>
      <c r="Q85" s="23">
        <f>'Distributor Secondary'!N17*'DSR con %'!Q85</f>
        <v>40.590000000000003</v>
      </c>
      <c r="R85" s="23">
        <f>'Distributor Secondary'!O17*'DSR con %'!R85</f>
        <v>34.440000000000005</v>
      </c>
      <c r="S85" s="23">
        <f>'Distributor Secondary'!P17*'DSR con %'!S85</f>
        <v>80</v>
      </c>
      <c r="T85" s="23">
        <f>'Distributor Secondary'!Q17*'DSR con %'!T85</f>
        <v>102.4</v>
      </c>
      <c r="U85" s="23">
        <f>'Distributor Secondary'!R17*'DSR con %'!U85</f>
        <v>21.36</v>
      </c>
      <c r="V85" s="23">
        <f>'Distributor Secondary'!S17*'DSR con %'!V85</f>
        <v>16.02</v>
      </c>
      <c r="W85" s="23">
        <f>'Distributor Secondary'!T17*'DSR con %'!W85</f>
        <v>78</v>
      </c>
      <c r="X85" s="23">
        <f>'Distributor Secondary'!U17*'DSR con %'!X85</f>
        <v>35.49</v>
      </c>
      <c r="Y85" s="23">
        <f>'Distributor Secondary'!V17*'DSR con %'!Y85</f>
        <v>50.6</v>
      </c>
      <c r="Z85" s="23">
        <f>'Distributor Secondary'!W17*'DSR con %'!Z85</f>
        <v>32.11</v>
      </c>
      <c r="AA85" s="23">
        <f>'Distributor Secondary'!X17*'DSR con %'!AA85</f>
        <v>42.400000000000006</v>
      </c>
      <c r="AB85" s="23">
        <f>'Distributor Secondary'!Y17*'DSR con %'!AB85</f>
        <v>2.6399999999999997</v>
      </c>
      <c r="AC85" s="23">
        <f>'Distributor Secondary'!Z17*'DSR con %'!AC85</f>
        <v>23.7</v>
      </c>
      <c r="AD85" s="23">
        <f>'Distributor Secondary'!AA17*'DSR con %'!AD85</f>
        <v>1.9</v>
      </c>
      <c r="AE85" s="23">
        <f>'Distributor Secondary'!AB17*'DSR con %'!AE85</f>
        <v>9.5399999999999991</v>
      </c>
      <c r="AF85" s="23">
        <f>'Distributor Secondary'!AC17*'DSR con %'!AF85</f>
        <v>2.2000000000000002</v>
      </c>
      <c r="AG85" s="23">
        <f>'Distributor Secondary'!AD17*'DSR con %'!AG85</f>
        <v>23.94</v>
      </c>
      <c r="AH85" s="23">
        <f>'Distributor Secondary'!AE17*'DSR con %'!AH85</f>
        <v>17.02</v>
      </c>
      <c r="AI85" s="23">
        <f>'Distributor Secondary'!AF17*'DSR con %'!AI85</f>
        <v>15.870000000000001</v>
      </c>
      <c r="AJ85" s="23">
        <f>'Distributor Secondary'!AG17*'DSR con %'!AJ85</f>
        <v>17.02</v>
      </c>
      <c r="AK85" s="23">
        <f>'Distributor Secondary'!AH17*'DSR con %'!AK85</f>
        <v>17.02</v>
      </c>
    </row>
    <row r="86" spans="1:42" s="29" customFormat="1" x14ac:dyDescent="0.2">
      <c r="A86" s="93"/>
      <c r="B86" s="25"/>
      <c r="C86" s="24"/>
      <c r="D86" s="56"/>
      <c r="E86" s="56"/>
      <c r="F86" s="40">
        <f t="shared" ref="F86:AH86" si="30">SUM(F79:F85)</f>
        <v>14242003.985331189</v>
      </c>
      <c r="G86" s="54">
        <f t="shared" si="30"/>
        <v>8529.6622241887744</v>
      </c>
      <c r="H86" s="27">
        <f t="shared" si="30"/>
        <v>343</v>
      </c>
      <c r="I86" s="27">
        <f t="shared" si="30"/>
        <v>547.78974440894569</v>
      </c>
      <c r="J86" s="27">
        <f t="shared" si="30"/>
        <v>686</v>
      </c>
      <c r="K86" s="27">
        <f t="shared" si="30"/>
        <v>643.80437499999994</v>
      </c>
      <c r="L86" s="27">
        <f t="shared" si="30"/>
        <v>574.86840764331203</v>
      </c>
      <c r="M86" s="27">
        <f t="shared" si="30"/>
        <v>236.1335849056604</v>
      </c>
      <c r="N86" s="27">
        <f t="shared" si="30"/>
        <v>315.94333333333333</v>
      </c>
      <c r="O86" s="27">
        <f t="shared" si="30"/>
        <v>492.00000000000006</v>
      </c>
      <c r="P86" s="27">
        <f t="shared" si="30"/>
        <v>492.42782608695654</v>
      </c>
      <c r="Q86" s="27">
        <f t="shared" si="30"/>
        <v>368.48799043062195</v>
      </c>
      <c r="R86" s="27">
        <f t="shared" si="30"/>
        <v>492</v>
      </c>
      <c r="S86" s="27">
        <f t="shared" si="30"/>
        <v>398.7397260273973</v>
      </c>
      <c r="T86" s="27">
        <f t="shared" si="30"/>
        <v>637.74117647058813</v>
      </c>
      <c r="U86" s="27">
        <f t="shared" si="30"/>
        <v>178.59587982832619</v>
      </c>
      <c r="V86" s="27">
        <f t="shared" si="30"/>
        <v>266.36362694300516</v>
      </c>
      <c r="W86" s="27">
        <f t="shared" si="30"/>
        <v>391.21513353115722</v>
      </c>
      <c r="X86" s="27">
        <f t="shared" si="30"/>
        <v>169.14759825327513</v>
      </c>
      <c r="Y86" s="27">
        <f t="shared" si="30"/>
        <v>253.31625</v>
      </c>
      <c r="Z86" s="27">
        <f t="shared" si="30"/>
        <v>169.25037037037038</v>
      </c>
      <c r="AA86" s="27">
        <f t="shared" si="30"/>
        <v>211.73500000000001</v>
      </c>
      <c r="AB86" s="27">
        <f t="shared" si="30"/>
        <v>11.00611111111111</v>
      </c>
      <c r="AC86" s="27">
        <f t="shared" si="30"/>
        <v>157.91999999999999</v>
      </c>
      <c r="AD86" s="27">
        <f t="shared" si="30"/>
        <v>10.020987654320988</v>
      </c>
      <c r="AE86" s="27">
        <f t="shared" si="30"/>
        <v>53.088333333333324</v>
      </c>
      <c r="AF86" s="27">
        <f t="shared" si="30"/>
        <v>10.016666666666666</v>
      </c>
      <c r="AG86" s="27">
        <f t="shared" si="30"/>
        <v>126.74137203166227</v>
      </c>
      <c r="AH86" s="27">
        <f t="shared" si="30"/>
        <v>74.332804232804236</v>
      </c>
      <c r="AI86" s="27">
        <f t="shared" ref="AI86:AK86" si="31">SUM(AI79:AI85)</f>
        <v>69.310317460317464</v>
      </c>
      <c r="AJ86" s="27">
        <f t="shared" si="31"/>
        <v>74.332804232804236</v>
      </c>
      <c r="AK86" s="27">
        <f t="shared" si="31"/>
        <v>74.332804232804236</v>
      </c>
      <c r="AL86" s="16"/>
      <c r="AM86" s="16"/>
      <c r="AN86" s="16"/>
      <c r="AO86" s="16"/>
      <c r="AP86" s="16"/>
    </row>
    <row r="87" spans="1:42" ht="22.5" x14ac:dyDescent="0.2">
      <c r="A87" s="96" t="s">
        <v>58</v>
      </c>
      <c r="B87" s="19" t="s">
        <v>12</v>
      </c>
      <c r="C87" s="59" t="s">
        <v>57</v>
      </c>
      <c r="D87" s="60" t="s">
        <v>204</v>
      </c>
      <c r="E87" s="60" t="s">
        <v>205</v>
      </c>
      <c r="F87" s="21">
        <f t="shared" si="24"/>
        <v>3645142.0999999996</v>
      </c>
      <c r="G87" s="22">
        <f t="shared" si="25"/>
        <v>1683.44</v>
      </c>
      <c r="H87" s="23">
        <f>'Distributor Secondary'!E18*'DSR con %'!H87</f>
        <v>57.9</v>
      </c>
      <c r="I87" s="23">
        <f>'Distributor Secondary'!F18*'DSR con %'!I87</f>
        <v>92.7</v>
      </c>
      <c r="J87" s="23">
        <f>'Distributor Secondary'!G18*'DSR con %'!J87</f>
        <v>115.8</v>
      </c>
      <c r="K87" s="23">
        <f>'Distributor Secondary'!H18*'DSR con %'!K87</f>
        <v>108</v>
      </c>
      <c r="L87" s="23">
        <f>'Distributor Secondary'!I18*'DSR con %'!L87</f>
        <v>97.5</v>
      </c>
      <c r="M87" s="23">
        <f>'Distributor Secondary'!J18*'DSR con %'!M87</f>
        <v>39.9</v>
      </c>
      <c r="N87" s="23">
        <f>'Distributor Secondary'!K18*'DSR con %'!N87</f>
        <v>53.4</v>
      </c>
      <c r="O87" s="23">
        <f>'Distributor Secondary'!L18*'DSR con %'!O87</f>
        <v>83.1</v>
      </c>
      <c r="P87" s="23">
        <f>'Distributor Secondary'!M18*'DSR con %'!P87</f>
        <v>83.1</v>
      </c>
      <c r="Q87" s="23">
        <f>'Distributor Secondary'!N18*'DSR con %'!Q87</f>
        <v>62.4</v>
      </c>
      <c r="R87" s="23">
        <f>'Distributor Secondary'!O18*'DSR con %'!R87</f>
        <v>83.1</v>
      </c>
      <c r="S87" s="23">
        <f>'Distributor Secondary'!P18*'DSR con %'!S87</f>
        <v>67.5</v>
      </c>
      <c r="T87" s="23">
        <f>'Distributor Secondary'!Q18*'DSR con %'!T87</f>
        <v>108</v>
      </c>
      <c r="U87" s="23">
        <f>'Distributor Secondary'!R18*'DSR con %'!U87</f>
        <v>30</v>
      </c>
      <c r="V87" s="23">
        <f>'Distributor Secondary'!S18*'DSR con %'!V87</f>
        <v>45</v>
      </c>
      <c r="W87" s="23">
        <f>'Distributor Secondary'!T18*'DSR con %'!W87</f>
        <v>65.7</v>
      </c>
      <c r="X87" s="23">
        <f>'Distributor Secondary'!U18*'DSR con %'!X87</f>
        <v>36</v>
      </c>
      <c r="Y87" s="23">
        <f>'Distributor Secondary'!V18*'DSR con %'!Y87</f>
        <v>81.45</v>
      </c>
      <c r="Z87" s="23">
        <f>'Distributor Secondary'!W18*'DSR con %'!Z87</f>
        <v>54</v>
      </c>
      <c r="AA87" s="23">
        <f>'Distributor Secondary'!X18*'DSR con %'!AA87</f>
        <v>71.44</v>
      </c>
      <c r="AB87" s="23">
        <f>'Distributor Secondary'!Y18*'DSR con %'!AB87</f>
        <v>3.76</v>
      </c>
      <c r="AC87" s="23">
        <f>'Distributor Secondary'!Z18*'DSR con %'!AC87</f>
        <v>56.87</v>
      </c>
      <c r="AD87" s="23">
        <f>'Distributor Secondary'!AA18*'DSR con %'!AD87</f>
        <v>3.76</v>
      </c>
      <c r="AE87" s="23">
        <f>'Distributor Secondary'!AB18*'DSR con %'!AE87</f>
        <v>18.799999999999997</v>
      </c>
      <c r="AF87" s="23">
        <f>'Distributor Secondary'!AC18*'DSR con %'!AF87</f>
        <v>3.76</v>
      </c>
      <c r="AG87" s="23">
        <f>'Distributor Secondary'!AD18*'DSR con %'!AG87</f>
        <v>48.5</v>
      </c>
      <c r="AH87" s="23">
        <f>'Distributor Secondary'!AE18*'DSR con %'!AH87</f>
        <v>28.5</v>
      </c>
      <c r="AI87" s="23">
        <f>'Distributor Secondary'!AF18*'DSR con %'!AI87</f>
        <v>26.5</v>
      </c>
      <c r="AJ87" s="23">
        <f>'Distributor Secondary'!AG18*'DSR con %'!AJ87</f>
        <v>28.5</v>
      </c>
      <c r="AK87" s="23">
        <f>'Distributor Secondary'!AH18*'DSR con %'!AK87</f>
        <v>28.5</v>
      </c>
    </row>
    <row r="88" spans="1:42" ht="22.5" x14ac:dyDescent="0.2">
      <c r="A88" s="96" t="s">
        <v>58</v>
      </c>
      <c r="B88" s="19" t="s">
        <v>12</v>
      </c>
      <c r="C88" s="59" t="s">
        <v>57</v>
      </c>
      <c r="D88" s="60" t="s">
        <v>206</v>
      </c>
      <c r="E88" s="60" t="s">
        <v>207</v>
      </c>
      <c r="F88" s="21">
        <f t="shared" si="24"/>
        <v>2214387</v>
      </c>
      <c r="G88" s="22">
        <f t="shared" si="25"/>
        <v>1302.47</v>
      </c>
      <c r="H88" s="23">
        <f>'Distributor Secondary'!E18*'DSR con %'!H88</f>
        <v>52.110000000000007</v>
      </c>
      <c r="I88" s="23">
        <f>'Distributor Secondary'!F18*'DSR con %'!I88</f>
        <v>83.43</v>
      </c>
      <c r="J88" s="23">
        <f>'Distributor Secondary'!G18*'DSR con %'!J88</f>
        <v>104.22000000000001</v>
      </c>
      <c r="K88" s="23">
        <f>'Distributor Secondary'!H18*'DSR con %'!K88</f>
        <v>97.2</v>
      </c>
      <c r="L88" s="23">
        <f>'Distributor Secondary'!I18*'DSR con %'!L88</f>
        <v>87.75</v>
      </c>
      <c r="M88" s="23">
        <f>'Distributor Secondary'!J18*'DSR con %'!M88</f>
        <v>35.910000000000004</v>
      </c>
      <c r="N88" s="23">
        <f>'Distributor Secondary'!K18*'DSR con %'!N88</f>
        <v>48.06</v>
      </c>
      <c r="O88" s="23">
        <f>'Distributor Secondary'!L18*'DSR con %'!O88</f>
        <v>74.790000000000006</v>
      </c>
      <c r="P88" s="23">
        <f>'Distributor Secondary'!M18*'DSR con %'!P88</f>
        <v>74.790000000000006</v>
      </c>
      <c r="Q88" s="23">
        <f>'Distributor Secondary'!N18*'DSR con %'!Q88</f>
        <v>56.160000000000004</v>
      </c>
      <c r="R88" s="23">
        <f>'Distributor Secondary'!O18*'DSR con %'!R88</f>
        <v>74.790000000000006</v>
      </c>
      <c r="S88" s="23">
        <f>'Distributor Secondary'!P18*'DSR con %'!S88</f>
        <v>60.750000000000007</v>
      </c>
      <c r="T88" s="23">
        <f>'Distributor Secondary'!Q18*'DSR con %'!T88</f>
        <v>97.2</v>
      </c>
      <c r="U88" s="23">
        <f>'Distributor Secondary'!R18*'DSR con %'!U88</f>
        <v>27</v>
      </c>
      <c r="V88" s="23">
        <f>'Distributor Secondary'!S18*'DSR con %'!V88</f>
        <v>40.5</v>
      </c>
      <c r="W88" s="23">
        <f>'Distributor Secondary'!T18*'DSR con %'!W88</f>
        <v>59.13</v>
      </c>
      <c r="X88" s="23">
        <f>'Distributor Secondary'!U18*'DSR con %'!X88</f>
        <v>32.400000000000006</v>
      </c>
      <c r="Y88" s="23">
        <f>'Distributor Secondary'!V18*'DSR con %'!Y88</f>
        <v>36.200000000000003</v>
      </c>
      <c r="Z88" s="23">
        <f>'Distributor Secondary'!W18*'DSR con %'!Z88</f>
        <v>24</v>
      </c>
      <c r="AA88" s="23">
        <f>'Distributor Secondary'!X18*'DSR con %'!AA88</f>
        <v>30.400000000000002</v>
      </c>
      <c r="AB88" s="23">
        <f>'Distributor Secondary'!Y18*'DSR con %'!AB88</f>
        <v>1.6</v>
      </c>
      <c r="AC88" s="23">
        <f>'Distributor Secondary'!Z18*'DSR con %'!AC88</f>
        <v>24.200000000000003</v>
      </c>
      <c r="AD88" s="23">
        <f>'Distributor Secondary'!AA18*'DSR con %'!AD88</f>
        <v>1.6</v>
      </c>
      <c r="AE88" s="23">
        <f>'Distributor Secondary'!AB18*'DSR con %'!AE88</f>
        <v>8</v>
      </c>
      <c r="AF88" s="23">
        <f>'Distributor Secondary'!AC18*'DSR con %'!AF88</f>
        <v>1.6</v>
      </c>
      <c r="AG88" s="23">
        <f>'Distributor Secondary'!AD18*'DSR con %'!AG88</f>
        <v>19.400000000000002</v>
      </c>
      <c r="AH88" s="23">
        <f>'Distributor Secondary'!AE18*'DSR con %'!AH88</f>
        <v>12.540000000000001</v>
      </c>
      <c r="AI88" s="23">
        <f>'Distributor Secondary'!AF18*'DSR con %'!AI88</f>
        <v>11.66</v>
      </c>
      <c r="AJ88" s="23">
        <f>'Distributor Secondary'!AG18*'DSR con %'!AJ88</f>
        <v>12.540000000000001</v>
      </c>
      <c r="AK88" s="23">
        <f>'Distributor Secondary'!AH18*'DSR con %'!AK88</f>
        <v>12.540000000000001</v>
      </c>
    </row>
    <row r="89" spans="1:42" ht="22.5" x14ac:dyDescent="0.2">
      <c r="A89" s="96" t="s">
        <v>58</v>
      </c>
      <c r="B89" s="19" t="s">
        <v>12</v>
      </c>
      <c r="C89" s="59" t="s">
        <v>57</v>
      </c>
      <c r="D89" s="60" t="s">
        <v>208</v>
      </c>
      <c r="E89" s="60" t="s">
        <v>209</v>
      </c>
      <c r="F89" s="21">
        <f t="shared" si="24"/>
        <v>1307980.9000000001</v>
      </c>
      <c r="G89" s="22">
        <f t="shared" si="25"/>
        <v>854.03999999999974</v>
      </c>
      <c r="H89" s="23">
        <f>'Distributor Secondary'!E18*'DSR con %'!H89</f>
        <v>34.74</v>
      </c>
      <c r="I89" s="23">
        <f>'Distributor Secondary'!F18*'DSR con %'!I89</f>
        <v>55.62</v>
      </c>
      <c r="J89" s="23">
        <f>'Distributor Secondary'!G18*'DSR con %'!J89</f>
        <v>69.48</v>
      </c>
      <c r="K89" s="23">
        <f>'Distributor Secondary'!H18*'DSR con %'!K89</f>
        <v>64.8</v>
      </c>
      <c r="L89" s="23">
        <f>'Distributor Secondary'!I18*'DSR con %'!L89</f>
        <v>58.5</v>
      </c>
      <c r="M89" s="23">
        <f>'Distributor Secondary'!J18*'DSR con %'!M89</f>
        <v>23.939999999999998</v>
      </c>
      <c r="N89" s="23">
        <f>'Distributor Secondary'!K18*'DSR con %'!N89</f>
        <v>32.04</v>
      </c>
      <c r="O89" s="23">
        <f>'Distributor Secondary'!L18*'DSR con %'!O89</f>
        <v>49.86</v>
      </c>
      <c r="P89" s="23">
        <f>'Distributor Secondary'!M18*'DSR con %'!P89</f>
        <v>49.86</v>
      </c>
      <c r="Q89" s="23">
        <f>'Distributor Secondary'!N18*'DSR con %'!Q89</f>
        <v>37.44</v>
      </c>
      <c r="R89" s="23">
        <f>'Distributor Secondary'!O18*'DSR con %'!R89</f>
        <v>49.86</v>
      </c>
      <c r="S89" s="23">
        <f>'Distributor Secondary'!P18*'DSR con %'!S89</f>
        <v>40.5</v>
      </c>
      <c r="T89" s="23">
        <f>'Distributor Secondary'!Q18*'DSR con %'!T89</f>
        <v>64.8</v>
      </c>
      <c r="U89" s="23">
        <f>'Distributor Secondary'!R18*'DSR con %'!U89</f>
        <v>18</v>
      </c>
      <c r="V89" s="23">
        <f>'Distributor Secondary'!S18*'DSR con %'!V89</f>
        <v>27</v>
      </c>
      <c r="W89" s="23">
        <f>'Distributor Secondary'!T18*'DSR con %'!W89</f>
        <v>39.42</v>
      </c>
      <c r="X89" s="23">
        <f>'Distributor Secondary'!U18*'DSR con %'!X89</f>
        <v>21.599999999999998</v>
      </c>
      <c r="Y89" s="23">
        <f>'Distributor Secondary'!V18*'DSR con %'!Y89</f>
        <v>27.15</v>
      </c>
      <c r="Z89" s="23">
        <f>'Distributor Secondary'!W18*'DSR con %'!Z89</f>
        <v>18</v>
      </c>
      <c r="AA89" s="23">
        <f>'Distributor Secondary'!X18*'DSR con %'!AA89</f>
        <v>19.760000000000002</v>
      </c>
      <c r="AB89" s="23">
        <f>'Distributor Secondary'!Y18*'DSR con %'!AB89</f>
        <v>1.04</v>
      </c>
      <c r="AC89" s="23">
        <f>'Distributor Secondary'!Z18*'DSR con %'!AC89</f>
        <v>15.73</v>
      </c>
      <c r="AD89" s="23">
        <f>'Distributor Secondary'!AA18*'DSR con %'!AD89</f>
        <v>1.04</v>
      </c>
      <c r="AE89" s="23">
        <f>'Distributor Secondary'!AB18*'DSR con %'!AE89</f>
        <v>5.2</v>
      </c>
      <c r="AF89" s="23">
        <f>'Distributor Secondary'!AC18*'DSR con %'!AF89</f>
        <v>1.04</v>
      </c>
      <c r="AG89" s="23">
        <f>'Distributor Secondary'!AD18*'DSR con %'!AG89</f>
        <v>9.7000000000000011</v>
      </c>
      <c r="AH89" s="23">
        <f>'Distributor Secondary'!AE18*'DSR con %'!AH89</f>
        <v>4.5600000000000005</v>
      </c>
      <c r="AI89" s="23">
        <f>'Distributor Secondary'!AF18*'DSR con %'!AI89</f>
        <v>4.24</v>
      </c>
      <c r="AJ89" s="23">
        <f>'Distributor Secondary'!AG18*'DSR con %'!AJ89</f>
        <v>4.5600000000000005</v>
      </c>
      <c r="AK89" s="23">
        <f>'Distributor Secondary'!AH18*'DSR con %'!AK89</f>
        <v>4.5600000000000005</v>
      </c>
    </row>
    <row r="90" spans="1:42" ht="22.5" x14ac:dyDescent="0.2">
      <c r="A90" s="96" t="s">
        <v>58</v>
      </c>
      <c r="B90" s="19" t="s">
        <v>12</v>
      </c>
      <c r="C90" s="59" t="s">
        <v>57</v>
      </c>
      <c r="D90" s="60" t="s">
        <v>210</v>
      </c>
      <c r="E90" s="60" t="s">
        <v>211</v>
      </c>
      <c r="F90" s="21">
        <f t="shared" si="24"/>
        <v>2078930</v>
      </c>
      <c r="G90" s="22">
        <f t="shared" si="25"/>
        <v>1216.0500000000002</v>
      </c>
      <c r="H90" s="23">
        <f>'Distributor Secondary'!E18*'DSR con %'!H90</f>
        <v>48.25</v>
      </c>
      <c r="I90" s="23">
        <f>'Distributor Secondary'!F18*'DSR con %'!I90</f>
        <v>77.25</v>
      </c>
      <c r="J90" s="23">
        <f>'Distributor Secondary'!G18*'DSR con %'!J90</f>
        <v>96.5</v>
      </c>
      <c r="K90" s="23">
        <f>'Distributor Secondary'!H18*'DSR con %'!K90</f>
        <v>90</v>
      </c>
      <c r="L90" s="23">
        <f>'Distributor Secondary'!I18*'DSR con %'!L90</f>
        <v>81.25</v>
      </c>
      <c r="M90" s="23">
        <f>'Distributor Secondary'!J18*'DSR con %'!M90</f>
        <v>33.25</v>
      </c>
      <c r="N90" s="23">
        <f>'Distributor Secondary'!K18*'DSR con %'!N90</f>
        <v>44.5</v>
      </c>
      <c r="O90" s="23">
        <f>'Distributor Secondary'!L18*'DSR con %'!O90</f>
        <v>69.25</v>
      </c>
      <c r="P90" s="23">
        <f>'Distributor Secondary'!M18*'DSR con %'!P90</f>
        <v>69.25</v>
      </c>
      <c r="Q90" s="23">
        <f>'Distributor Secondary'!N18*'DSR con %'!Q90</f>
        <v>52</v>
      </c>
      <c r="R90" s="23">
        <f>'Distributor Secondary'!O18*'DSR con %'!R90</f>
        <v>69.25</v>
      </c>
      <c r="S90" s="23">
        <f>'Distributor Secondary'!P18*'DSR con %'!S90</f>
        <v>56.25</v>
      </c>
      <c r="T90" s="23">
        <f>'Distributor Secondary'!Q18*'DSR con %'!T90</f>
        <v>90</v>
      </c>
      <c r="U90" s="23">
        <f>'Distributor Secondary'!R18*'DSR con %'!U90</f>
        <v>25</v>
      </c>
      <c r="V90" s="23">
        <f>'Distributor Secondary'!S18*'DSR con %'!V90</f>
        <v>37.5</v>
      </c>
      <c r="W90" s="23">
        <f>'Distributor Secondary'!T18*'DSR con %'!W90</f>
        <v>54.75</v>
      </c>
      <c r="X90" s="23">
        <f>'Distributor Secondary'!U18*'DSR con %'!X90</f>
        <v>30</v>
      </c>
      <c r="Y90" s="23">
        <f>'Distributor Secondary'!V18*'DSR con %'!Y90</f>
        <v>36.200000000000003</v>
      </c>
      <c r="Z90" s="23">
        <f>'Distributor Secondary'!W18*'DSR con %'!Z90</f>
        <v>24</v>
      </c>
      <c r="AA90" s="23">
        <f>'Distributor Secondary'!X18*'DSR con %'!AA90</f>
        <v>30.400000000000002</v>
      </c>
      <c r="AB90" s="23">
        <f>'Distributor Secondary'!Y18*'DSR con %'!AB90</f>
        <v>1.6</v>
      </c>
      <c r="AC90" s="23">
        <f>'Distributor Secondary'!Z18*'DSR con %'!AC90</f>
        <v>24.200000000000003</v>
      </c>
      <c r="AD90" s="23">
        <f>'Distributor Secondary'!AA18*'DSR con %'!AD90</f>
        <v>1.6</v>
      </c>
      <c r="AE90" s="23">
        <f>'Distributor Secondary'!AB18*'DSR con %'!AE90</f>
        <v>8</v>
      </c>
      <c r="AF90" s="23">
        <f>'Distributor Secondary'!AC18*'DSR con %'!AF90</f>
        <v>1.6</v>
      </c>
      <c r="AG90" s="23">
        <f>'Distributor Secondary'!AD18*'DSR con %'!AG90</f>
        <v>19.400000000000002</v>
      </c>
      <c r="AH90" s="23">
        <f>'Distributor Secondary'!AE18*'DSR con %'!AH90</f>
        <v>11.4</v>
      </c>
      <c r="AI90" s="23">
        <f>'Distributor Secondary'!AF18*'DSR con %'!AI90</f>
        <v>10.600000000000001</v>
      </c>
      <c r="AJ90" s="23">
        <f>'Distributor Secondary'!AG18*'DSR con %'!AJ90</f>
        <v>11.4</v>
      </c>
      <c r="AK90" s="23">
        <f>'Distributor Secondary'!AH18*'DSR con %'!AK90</f>
        <v>11.4</v>
      </c>
    </row>
    <row r="91" spans="1:42" s="29" customFormat="1" x14ac:dyDescent="0.2">
      <c r="A91" s="97"/>
      <c r="B91" s="62"/>
      <c r="C91" s="63"/>
      <c r="D91" s="64"/>
      <c r="E91" s="64"/>
      <c r="F91" s="40">
        <f>SUM(F87:F90)</f>
        <v>9246440</v>
      </c>
      <c r="G91" s="41">
        <f>SUM(G87:G90)</f>
        <v>5056</v>
      </c>
      <c r="H91" s="27">
        <f>SUM(H87:H90)</f>
        <v>193</v>
      </c>
      <c r="I91" s="27">
        <f t="shared" ref="I91:AH91" si="32">SUM(I87:I90)</f>
        <v>309</v>
      </c>
      <c r="J91" s="27">
        <f t="shared" si="32"/>
        <v>386</v>
      </c>
      <c r="K91" s="27">
        <f t="shared" si="32"/>
        <v>360</v>
      </c>
      <c r="L91" s="27">
        <f t="shared" si="32"/>
        <v>325</v>
      </c>
      <c r="M91" s="27">
        <f t="shared" si="32"/>
        <v>133</v>
      </c>
      <c r="N91" s="27">
        <f t="shared" si="32"/>
        <v>178</v>
      </c>
      <c r="O91" s="27">
        <f t="shared" si="32"/>
        <v>277</v>
      </c>
      <c r="P91" s="27">
        <f t="shared" si="32"/>
        <v>277</v>
      </c>
      <c r="Q91" s="27">
        <f t="shared" si="32"/>
        <v>208</v>
      </c>
      <c r="R91" s="27">
        <f t="shared" si="32"/>
        <v>277</v>
      </c>
      <c r="S91" s="27">
        <f t="shared" si="32"/>
        <v>225</v>
      </c>
      <c r="T91" s="27">
        <f t="shared" si="32"/>
        <v>360</v>
      </c>
      <c r="U91" s="27">
        <f t="shared" si="32"/>
        <v>100</v>
      </c>
      <c r="V91" s="27">
        <f t="shared" si="32"/>
        <v>150</v>
      </c>
      <c r="W91" s="27">
        <f t="shared" si="32"/>
        <v>219</v>
      </c>
      <c r="X91" s="27">
        <f t="shared" si="32"/>
        <v>120</v>
      </c>
      <c r="Y91" s="27">
        <f t="shared" si="32"/>
        <v>181</v>
      </c>
      <c r="Z91" s="27">
        <f t="shared" si="32"/>
        <v>120</v>
      </c>
      <c r="AA91" s="27">
        <f t="shared" si="32"/>
        <v>152</v>
      </c>
      <c r="AB91" s="27">
        <f t="shared" si="32"/>
        <v>8</v>
      </c>
      <c r="AC91" s="27">
        <f t="shared" si="32"/>
        <v>121</v>
      </c>
      <c r="AD91" s="27">
        <f t="shared" si="32"/>
        <v>8</v>
      </c>
      <c r="AE91" s="27">
        <f t="shared" si="32"/>
        <v>40</v>
      </c>
      <c r="AF91" s="27">
        <f t="shared" si="32"/>
        <v>8</v>
      </c>
      <c r="AG91" s="27">
        <f t="shared" si="32"/>
        <v>97.000000000000014</v>
      </c>
      <c r="AH91" s="27">
        <f t="shared" si="32"/>
        <v>57</v>
      </c>
      <c r="AI91" s="27">
        <f t="shared" ref="AI91:AK91" si="33">SUM(AI87:AI90)</f>
        <v>53</v>
      </c>
      <c r="AJ91" s="27">
        <f t="shared" si="33"/>
        <v>57</v>
      </c>
      <c r="AK91" s="27">
        <f t="shared" si="33"/>
        <v>57</v>
      </c>
      <c r="AL91" s="16"/>
      <c r="AM91" s="16"/>
      <c r="AN91" s="16"/>
      <c r="AO91" s="16"/>
      <c r="AP91" s="16"/>
    </row>
    <row r="92" spans="1:42" x14ac:dyDescent="0.2">
      <c r="A92" s="98" t="s">
        <v>25</v>
      </c>
      <c r="B92" s="19" t="s">
        <v>12</v>
      </c>
      <c r="C92" s="59" t="s">
        <v>57</v>
      </c>
      <c r="D92" s="66" t="s">
        <v>212</v>
      </c>
      <c r="E92" s="66" t="s">
        <v>213</v>
      </c>
      <c r="F92" s="21">
        <f t="shared" si="24"/>
        <v>3388338.7387968618</v>
      </c>
      <c r="G92" s="22">
        <f t="shared" si="25"/>
        <v>1622.0832731348858</v>
      </c>
      <c r="H92" s="23">
        <f>'Distributor Secondary'!E19*'DSR con %'!H92</f>
        <v>55.64</v>
      </c>
      <c r="I92" s="23">
        <f>'Distributor Secondary'!F19*'DSR con %'!I92</f>
        <v>89.18</v>
      </c>
      <c r="J92" s="23">
        <f>'Distributor Secondary'!G19*'DSR con %'!J92</f>
        <v>111.54</v>
      </c>
      <c r="K92" s="23">
        <f>'Distributor Secondary'!H19*'DSR con %'!K92</f>
        <v>104</v>
      </c>
      <c r="L92" s="23">
        <f>'Distributor Secondary'!I19*'DSR con %'!L92</f>
        <v>93.86</v>
      </c>
      <c r="M92" s="23">
        <f>'Distributor Secondary'!J19*'DSR con %'!M92</f>
        <v>38.480000000000004</v>
      </c>
      <c r="N92" s="23">
        <f>'Distributor Secondary'!K19*'DSR con %'!N92</f>
        <v>51.480000000000004</v>
      </c>
      <c r="O92" s="23">
        <f>'Distributor Secondary'!L19*'DSR con %'!O92</f>
        <v>80.08</v>
      </c>
      <c r="P92" s="23">
        <f>'Distributor Secondary'!M19*'DSR con %'!P92</f>
        <v>80.08</v>
      </c>
      <c r="Q92" s="23">
        <f>'Distributor Secondary'!N19*'DSR con %'!Q92</f>
        <v>60.06</v>
      </c>
      <c r="R92" s="23">
        <f>'Distributor Secondary'!O19*'DSR con %'!R92</f>
        <v>80.08</v>
      </c>
      <c r="S92" s="23">
        <f>'Distributor Secondary'!P19*'DSR con %'!S92</f>
        <v>65</v>
      </c>
      <c r="T92" s="23">
        <f>'Distributor Secondary'!Q19*'DSR con %'!T92</f>
        <v>104</v>
      </c>
      <c r="U92" s="23">
        <f>'Distributor Secondary'!R19*'DSR con %'!U92</f>
        <v>28.86</v>
      </c>
      <c r="V92" s="23">
        <f>'Distributor Secondary'!S19*'DSR con %'!V92</f>
        <v>43.42</v>
      </c>
      <c r="W92" s="23">
        <f>'Distributor Secondary'!T19*'DSR con %'!W92</f>
        <v>63.440000000000005</v>
      </c>
      <c r="X92" s="23">
        <f>'Distributor Secondary'!U19*'DSR con %'!X92</f>
        <v>50.945945945945951</v>
      </c>
      <c r="Y92" s="23">
        <f>'Distributor Secondary'!V19*'DSR con %'!Y92</f>
        <v>75.285714285714292</v>
      </c>
      <c r="Z92" s="23">
        <f>'Distributor Secondary'!W19*'DSR con %'!Z92</f>
        <v>51.451612903225808</v>
      </c>
      <c r="AA92" s="23">
        <f>'Distributor Secondary'!X19*'DSR con %'!AA92</f>
        <v>72.8</v>
      </c>
      <c r="AB92" s="23">
        <f>'Distributor Secondary'!Y19*'DSR con %'!AB92</f>
        <v>3.6</v>
      </c>
      <c r="AC92" s="23">
        <f>'Distributor Secondary'!Z19*'DSR con %'!AC92</f>
        <v>53.6</v>
      </c>
      <c r="AD92" s="23">
        <f>'Distributor Secondary'!AA19*'DSR con %'!AD92</f>
        <v>3.6</v>
      </c>
      <c r="AE92" s="23">
        <f>'Distributor Secondary'!AB19*'DSR con %'!AE92</f>
        <v>17.600000000000001</v>
      </c>
      <c r="AF92" s="23">
        <f>'Distributor Secondary'!AC19*'DSR con %'!AF92</f>
        <v>3.6</v>
      </c>
      <c r="AG92" s="23">
        <f>'Distributor Secondary'!AD19*'DSR con %'!AG92</f>
        <v>42.800000000000004</v>
      </c>
      <c r="AH92" s="23">
        <f>'Distributor Secondary'!AE19*'DSR con %'!AH92</f>
        <v>24.8</v>
      </c>
      <c r="AI92" s="23">
        <f>'Distributor Secondary'!AF19*'DSR con %'!AI92</f>
        <v>23.200000000000003</v>
      </c>
      <c r="AJ92" s="23">
        <f>'Distributor Secondary'!AG19*'DSR con %'!AJ92</f>
        <v>24.8</v>
      </c>
      <c r="AK92" s="23">
        <f>'Distributor Secondary'!AH19*'DSR con %'!AK92</f>
        <v>24.8</v>
      </c>
    </row>
    <row r="93" spans="1:42" x14ac:dyDescent="0.2">
      <c r="A93" s="98" t="s">
        <v>25</v>
      </c>
      <c r="B93" s="19" t="s">
        <v>12</v>
      </c>
      <c r="C93" s="59" t="s">
        <v>57</v>
      </c>
      <c r="D93" s="66" t="s">
        <v>214</v>
      </c>
      <c r="E93" s="66" t="s">
        <v>215</v>
      </c>
      <c r="F93" s="21">
        <f t="shared" si="24"/>
        <v>2478790.5709677418</v>
      </c>
      <c r="G93" s="22">
        <f t="shared" si="25"/>
        <v>1401.5522119815662</v>
      </c>
      <c r="H93" s="23">
        <f>'Distributor Secondary'!E19*'DSR con %'!H93</f>
        <v>53.5</v>
      </c>
      <c r="I93" s="23">
        <f>'Distributor Secondary'!F19*'DSR con %'!I93</f>
        <v>85.75</v>
      </c>
      <c r="J93" s="23">
        <f>'Distributor Secondary'!G19*'DSR con %'!J93</f>
        <v>107.25</v>
      </c>
      <c r="K93" s="23">
        <f>'Distributor Secondary'!H19*'DSR con %'!K93</f>
        <v>100</v>
      </c>
      <c r="L93" s="23">
        <f>'Distributor Secondary'!I19*'DSR con %'!L93</f>
        <v>90.25</v>
      </c>
      <c r="M93" s="23">
        <f>'Distributor Secondary'!J19*'DSR con %'!M93</f>
        <v>37</v>
      </c>
      <c r="N93" s="23">
        <f>'Distributor Secondary'!K19*'DSR con %'!N93</f>
        <v>49.5</v>
      </c>
      <c r="O93" s="23">
        <f>'Distributor Secondary'!L19*'DSR con %'!O93</f>
        <v>77</v>
      </c>
      <c r="P93" s="23">
        <f>'Distributor Secondary'!M19*'DSR con %'!P93</f>
        <v>77</v>
      </c>
      <c r="Q93" s="23">
        <f>'Distributor Secondary'!N19*'DSR con %'!Q93</f>
        <v>57.75</v>
      </c>
      <c r="R93" s="23">
        <f>'Distributor Secondary'!O19*'DSR con %'!R93</f>
        <v>77</v>
      </c>
      <c r="S93" s="23">
        <f>'Distributor Secondary'!P19*'DSR con %'!S93</f>
        <v>62.5</v>
      </c>
      <c r="T93" s="23">
        <f>'Distributor Secondary'!Q19*'DSR con %'!T93</f>
        <v>100</v>
      </c>
      <c r="U93" s="23">
        <f>'Distributor Secondary'!R19*'DSR con %'!U93</f>
        <v>27.75</v>
      </c>
      <c r="V93" s="23">
        <f>'Distributor Secondary'!S19*'DSR con %'!V93</f>
        <v>41.75</v>
      </c>
      <c r="W93" s="23">
        <f>'Distributor Secondary'!T19*'DSR con %'!W93</f>
        <v>61</v>
      </c>
      <c r="X93" s="23">
        <f>'Distributor Secondary'!U19*'DSR con %'!X93</f>
        <v>36.25</v>
      </c>
      <c r="Y93" s="23">
        <f>'Distributor Secondary'!V19*'DSR con %'!Y93</f>
        <v>53.142857142857139</v>
      </c>
      <c r="Z93" s="23">
        <f>'Distributor Secondary'!W19*'DSR con %'!Z93</f>
        <v>37.41935483870968</v>
      </c>
      <c r="AA93" s="23">
        <f>'Distributor Secondary'!X19*'DSR con %'!AA93</f>
        <v>41.86</v>
      </c>
      <c r="AB93" s="23">
        <f>'Distributor Secondary'!Y19*'DSR con %'!AB93</f>
        <v>2.0700000000000003</v>
      </c>
      <c r="AC93" s="23">
        <f>'Distributor Secondary'!Z19*'DSR con %'!AC93</f>
        <v>30.82</v>
      </c>
      <c r="AD93" s="23">
        <f>'Distributor Secondary'!AA19*'DSR con %'!AD93</f>
        <v>2.0700000000000003</v>
      </c>
      <c r="AE93" s="23">
        <f>'Distributor Secondary'!AB19*'DSR con %'!AE93</f>
        <v>10.120000000000001</v>
      </c>
      <c r="AF93" s="23">
        <f>'Distributor Secondary'!AC19*'DSR con %'!AF93</f>
        <v>2.0700000000000003</v>
      </c>
      <c r="AG93" s="23">
        <f>'Distributor Secondary'!AD19*'DSR con %'!AG93</f>
        <v>24.61</v>
      </c>
      <c r="AH93" s="23">
        <f>'Distributor Secondary'!AE19*'DSR con %'!AH93</f>
        <v>14.26</v>
      </c>
      <c r="AI93" s="23">
        <f>'Distributor Secondary'!AF19*'DSR con %'!AI93</f>
        <v>13.34</v>
      </c>
      <c r="AJ93" s="23">
        <f>'Distributor Secondary'!AG19*'DSR con %'!AJ93</f>
        <v>14.26</v>
      </c>
      <c r="AK93" s="23">
        <f>'Distributor Secondary'!AH19*'DSR con %'!AK93</f>
        <v>14.26</v>
      </c>
    </row>
    <row r="94" spans="1:42" x14ac:dyDescent="0.2">
      <c r="A94" s="98" t="s">
        <v>25</v>
      </c>
      <c r="B94" s="19" t="s">
        <v>12</v>
      </c>
      <c r="C94" s="59" t="s">
        <v>57</v>
      </c>
      <c r="D94" s="66" t="s">
        <v>216</v>
      </c>
      <c r="E94" s="66" t="s">
        <v>217</v>
      </c>
      <c r="F94" s="21">
        <f t="shared" si="24"/>
        <v>2161973.2951176981</v>
      </c>
      <c r="G94" s="22">
        <f t="shared" si="25"/>
        <v>1294.8922574417734</v>
      </c>
      <c r="H94" s="23">
        <f>'Distributor Secondary'!E19*'DSR con %'!H94</f>
        <v>51.36</v>
      </c>
      <c r="I94" s="23">
        <f>'Distributor Secondary'!F19*'DSR con %'!I94</f>
        <v>82.32</v>
      </c>
      <c r="J94" s="23">
        <f>'Distributor Secondary'!G19*'DSR con %'!J94</f>
        <v>102.96</v>
      </c>
      <c r="K94" s="23">
        <f>'Distributor Secondary'!H19*'DSR con %'!K94</f>
        <v>96</v>
      </c>
      <c r="L94" s="23">
        <f>'Distributor Secondary'!I19*'DSR con %'!L94</f>
        <v>86.64</v>
      </c>
      <c r="M94" s="23">
        <f>'Distributor Secondary'!J19*'DSR con %'!M94</f>
        <v>35.519999999999996</v>
      </c>
      <c r="N94" s="23">
        <f>'Distributor Secondary'!K19*'DSR con %'!N94</f>
        <v>47.519999999999996</v>
      </c>
      <c r="O94" s="23">
        <f>'Distributor Secondary'!L19*'DSR con %'!O94</f>
        <v>73.92</v>
      </c>
      <c r="P94" s="23">
        <f>'Distributor Secondary'!M19*'DSR con %'!P94</f>
        <v>73.92</v>
      </c>
      <c r="Q94" s="23">
        <f>'Distributor Secondary'!N19*'DSR con %'!Q94</f>
        <v>55.44</v>
      </c>
      <c r="R94" s="23">
        <f>'Distributor Secondary'!O19*'DSR con %'!R94</f>
        <v>73.92</v>
      </c>
      <c r="S94" s="23">
        <f>'Distributor Secondary'!P19*'DSR con %'!S94</f>
        <v>60</v>
      </c>
      <c r="T94" s="23">
        <f>'Distributor Secondary'!Q19*'DSR con %'!T94</f>
        <v>96</v>
      </c>
      <c r="U94" s="23">
        <f>'Distributor Secondary'!R19*'DSR con %'!U94</f>
        <v>26.64</v>
      </c>
      <c r="V94" s="23">
        <f>'Distributor Secondary'!S19*'DSR con %'!V94</f>
        <v>40.08</v>
      </c>
      <c r="W94" s="23">
        <f>'Distributor Secondary'!T19*'DSR con %'!W94</f>
        <v>58.559999999999995</v>
      </c>
      <c r="X94" s="23">
        <f>'Distributor Secondary'!U19*'DSR con %'!X94</f>
        <v>28.902027027027025</v>
      </c>
      <c r="Y94" s="23">
        <f>'Distributor Secondary'!V19*'DSR con %'!Y94</f>
        <v>44.285714285714285</v>
      </c>
      <c r="Z94" s="23">
        <f>'Distributor Secondary'!W19*'DSR con %'!Z94</f>
        <v>28.064516129032256</v>
      </c>
      <c r="AA94" s="23">
        <f>'Distributor Secondary'!X19*'DSR con %'!AA94</f>
        <v>32.76</v>
      </c>
      <c r="AB94" s="23">
        <f>'Distributor Secondary'!Y19*'DSR con %'!AB94</f>
        <v>1.6199999999999999</v>
      </c>
      <c r="AC94" s="23">
        <f>'Distributor Secondary'!Z19*'DSR con %'!AC94</f>
        <v>24.119999999999997</v>
      </c>
      <c r="AD94" s="23">
        <f>'Distributor Secondary'!AA19*'DSR con %'!AD94</f>
        <v>1.6199999999999999</v>
      </c>
      <c r="AE94" s="23">
        <f>'Distributor Secondary'!AB19*'DSR con %'!AE94</f>
        <v>7.92</v>
      </c>
      <c r="AF94" s="23">
        <f>'Distributor Secondary'!AC19*'DSR con %'!AF94</f>
        <v>1.6199999999999999</v>
      </c>
      <c r="AG94" s="23">
        <f>'Distributor Secondary'!AD19*'DSR con %'!AG94</f>
        <v>19.259999999999998</v>
      </c>
      <c r="AH94" s="23">
        <f>'Distributor Secondary'!AE19*'DSR con %'!AH94</f>
        <v>11.16</v>
      </c>
      <c r="AI94" s="23">
        <f>'Distributor Secondary'!AF19*'DSR con %'!AI94</f>
        <v>10.44</v>
      </c>
      <c r="AJ94" s="23">
        <f>'Distributor Secondary'!AG19*'DSR con %'!AJ94</f>
        <v>11.16</v>
      </c>
      <c r="AK94" s="23">
        <f>'Distributor Secondary'!AH19*'DSR con %'!AK94</f>
        <v>11.16</v>
      </c>
    </row>
    <row r="95" spans="1:42" x14ac:dyDescent="0.2">
      <c r="A95" s="98" t="s">
        <v>25</v>
      </c>
      <c r="B95" s="19" t="s">
        <v>12</v>
      </c>
      <c r="C95" s="59" t="s">
        <v>57</v>
      </c>
      <c r="D95" s="66" t="s">
        <v>218</v>
      </c>
      <c r="E95" s="66" t="s">
        <v>219</v>
      </c>
      <c r="F95" s="21">
        <f t="shared" si="24"/>
        <v>2258007.3951176982</v>
      </c>
      <c r="G95" s="22">
        <f t="shared" si="25"/>
        <v>1346.4722574417733</v>
      </c>
      <c r="H95" s="23">
        <f>'Distributor Secondary'!E19*'DSR con %'!H95</f>
        <v>53.5</v>
      </c>
      <c r="I95" s="23">
        <f>'Distributor Secondary'!F19*'DSR con %'!I95</f>
        <v>85.75</v>
      </c>
      <c r="J95" s="23">
        <f>'Distributor Secondary'!G19*'DSR con %'!J95</f>
        <v>107.25</v>
      </c>
      <c r="K95" s="23">
        <f>'Distributor Secondary'!H19*'DSR con %'!K95</f>
        <v>100</v>
      </c>
      <c r="L95" s="23">
        <f>'Distributor Secondary'!I19*'DSR con %'!L95</f>
        <v>90.25</v>
      </c>
      <c r="M95" s="23">
        <f>'Distributor Secondary'!J19*'DSR con %'!M95</f>
        <v>37</v>
      </c>
      <c r="N95" s="23">
        <f>'Distributor Secondary'!K19*'DSR con %'!N95</f>
        <v>49.5</v>
      </c>
      <c r="O95" s="23">
        <f>'Distributor Secondary'!L19*'DSR con %'!O95</f>
        <v>77</v>
      </c>
      <c r="P95" s="23">
        <f>'Distributor Secondary'!M19*'DSR con %'!P95</f>
        <v>77</v>
      </c>
      <c r="Q95" s="23">
        <f>'Distributor Secondary'!N19*'DSR con %'!Q95</f>
        <v>57.75</v>
      </c>
      <c r="R95" s="23">
        <f>'Distributor Secondary'!O19*'DSR con %'!R95</f>
        <v>77</v>
      </c>
      <c r="S95" s="23">
        <f>'Distributor Secondary'!P19*'DSR con %'!S95</f>
        <v>62.5</v>
      </c>
      <c r="T95" s="23">
        <f>'Distributor Secondary'!Q19*'DSR con %'!T95</f>
        <v>100</v>
      </c>
      <c r="U95" s="23">
        <f>'Distributor Secondary'!R19*'DSR con %'!U95</f>
        <v>27.75</v>
      </c>
      <c r="V95" s="23">
        <f>'Distributor Secondary'!S19*'DSR con %'!V95</f>
        <v>41.75</v>
      </c>
      <c r="W95" s="23">
        <f>'Distributor Secondary'!T19*'DSR con %'!W95</f>
        <v>61</v>
      </c>
      <c r="X95" s="23">
        <f>'Distributor Secondary'!U19*'DSR con %'!X95</f>
        <v>28.902027027027025</v>
      </c>
      <c r="Y95" s="23">
        <f>'Distributor Secondary'!V19*'DSR con %'!Y95</f>
        <v>44.285714285714285</v>
      </c>
      <c r="Z95" s="23">
        <f>'Distributor Secondary'!W19*'DSR con %'!Z95</f>
        <v>28.064516129032256</v>
      </c>
      <c r="AA95" s="23">
        <f>'Distributor Secondary'!X19*'DSR con %'!AA95</f>
        <v>34.58</v>
      </c>
      <c r="AB95" s="23">
        <f>'Distributor Secondary'!Y19*'DSR con %'!AB95</f>
        <v>1.71</v>
      </c>
      <c r="AC95" s="23">
        <f>'Distributor Secondary'!Z19*'DSR con %'!AC95</f>
        <v>25.46</v>
      </c>
      <c r="AD95" s="23">
        <f>'Distributor Secondary'!AA19*'DSR con %'!AD95</f>
        <v>1.71</v>
      </c>
      <c r="AE95" s="23">
        <f>'Distributor Secondary'!AB19*'DSR con %'!AE95</f>
        <v>8.36</v>
      </c>
      <c r="AF95" s="23">
        <f>'Distributor Secondary'!AC19*'DSR con %'!AF95</f>
        <v>1.71</v>
      </c>
      <c r="AG95" s="23">
        <f>'Distributor Secondary'!AD19*'DSR con %'!AG95</f>
        <v>20.330000000000002</v>
      </c>
      <c r="AH95" s="23">
        <f>'Distributor Secondary'!AE19*'DSR con %'!AH95</f>
        <v>11.78</v>
      </c>
      <c r="AI95" s="23">
        <f>'Distributor Secondary'!AF19*'DSR con %'!AI95</f>
        <v>11.02</v>
      </c>
      <c r="AJ95" s="23">
        <f>'Distributor Secondary'!AG19*'DSR con %'!AJ95</f>
        <v>11.78</v>
      </c>
      <c r="AK95" s="23">
        <f>'Distributor Secondary'!AH19*'DSR con %'!AK95</f>
        <v>11.78</v>
      </c>
    </row>
    <row r="96" spans="1:42" s="29" customFormat="1" x14ac:dyDescent="0.2">
      <c r="A96" s="99"/>
      <c r="B96" s="62"/>
      <c r="C96" s="63"/>
      <c r="D96" s="68"/>
      <c r="E96" s="68"/>
      <c r="F96" s="40">
        <f>SUM(F92:F95)</f>
        <v>10287110</v>
      </c>
      <c r="G96" s="41">
        <f>SUM(G92:G95)</f>
        <v>5664.9999999999982</v>
      </c>
      <c r="H96" s="27">
        <f>SUM(H92:H95)</f>
        <v>214</v>
      </c>
      <c r="I96" s="27">
        <f t="shared" ref="I96:AH96" si="34">SUM(I92:I95)</f>
        <v>343</v>
      </c>
      <c r="J96" s="27">
        <f t="shared" si="34"/>
        <v>429</v>
      </c>
      <c r="K96" s="27">
        <f t="shared" si="34"/>
        <v>400</v>
      </c>
      <c r="L96" s="27">
        <f t="shared" si="34"/>
        <v>361</v>
      </c>
      <c r="M96" s="27">
        <f t="shared" si="34"/>
        <v>148</v>
      </c>
      <c r="N96" s="27">
        <f t="shared" si="34"/>
        <v>198</v>
      </c>
      <c r="O96" s="27">
        <f t="shared" si="34"/>
        <v>308</v>
      </c>
      <c r="P96" s="27">
        <f t="shared" si="34"/>
        <v>308</v>
      </c>
      <c r="Q96" s="27">
        <f t="shared" si="34"/>
        <v>231</v>
      </c>
      <c r="R96" s="27">
        <f t="shared" si="34"/>
        <v>308</v>
      </c>
      <c r="S96" s="27">
        <f t="shared" si="34"/>
        <v>250</v>
      </c>
      <c r="T96" s="27">
        <f t="shared" si="34"/>
        <v>400</v>
      </c>
      <c r="U96" s="27">
        <f t="shared" si="34"/>
        <v>111</v>
      </c>
      <c r="V96" s="27">
        <f t="shared" si="34"/>
        <v>167</v>
      </c>
      <c r="W96" s="27">
        <f t="shared" si="34"/>
        <v>244</v>
      </c>
      <c r="X96" s="27">
        <f t="shared" si="34"/>
        <v>145</v>
      </c>
      <c r="Y96" s="27">
        <f t="shared" si="34"/>
        <v>217</v>
      </c>
      <c r="Z96" s="27">
        <f t="shared" si="34"/>
        <v>145</v>
      </c>
      <c r="AA96" s="27">
        <f t="shared" si="34"/>
        <v>182</v>
      </c>
      <c r="AB96" s="27">
        <f t="shared" si="34"/>
        <v>9</v>
      </c>
      <c r="AC96" s="27">
        <f t="shared" si="34"/>
        <v>134</v>
      </c>
      <c r="AD96" s="27">
        <f t="shared" si="34"/>
        <v>9</v>
      </c>
      <c r="AE96" s="27">
        <f t="shared" si="34"/>
        <v>44</v>
      </c>
      <c r="AF96" s="27">
        <f t="shared" si="34"/>
        <v>9</v>
      </c>
      <c r="AG96" s="27">
        <f t="shared" si="34"/>
        <v>106.99999999999999</v>
      </c>
      <c r="AH96" s="27">
        <f t="shared" si="34"/>
        <v>62</v>
      </c>
      <c r="AI96" s="27">
        <f t="shared" ref="AI96:AK96" si="35">SUM(AI92:AI95)</f>
        <v>58</v>
      </c>
      <c r="AJ96" s="27">
        <f t="shared" si="35"/>
        <v>62</v>
      </c>
      <c r="AK96" s="27">
        <f t="shared" si="35"/>
        <v>62</v>
      </c>
      <c r="AL96" s="16"/>
      <c r="AM96" s="16"/>
      <c r="AN96" s="16"/>
      <c r="AO96" s="16"/>
      <c r="AP96" s="16"/>
    </row>
    <row r="97" spans="1:42" x14ac:dyDescent="0.2">
      <c r="A97" s="100" t="s">
        <v>26</v>
      </c>
      <c r="B97" s="19" t="s">
        <v>12</v>
      </c>
      <c r="C97" s="59" t="s">
        <v>57</v>
      </c>
      <c r="D97" s="60" t="s">
        <v>220</v>
      </c>
      <c r="E97" s="60" t="s">
        <v>221</v>
      </c>
      <c r="F97" s="21">
        <f t="shared" si="24"/>
        <v>3433388.6238095239</v>
      </c>
      <c r="G97" s="22">
        <f t="shared" si="25"/>
        <v>1741.9157142857139</v>
      </c>
      <c r="H97" s="23">
        <f>'Distributor Secondary'!E20*'DSR con %'!H97</f>
        <v>61.76</v>
      </c>
      <c r="I97" s="23">
        <f>'Distributor Secondary'!F20*'DSR con %'!I97</f>
        <v>98.88</v>
      </c>
      <c r="J97" s="23">
        <f>'Distributor Secondary'!G20*'DSR con %'!J97</f>
        <v>123.52</v>
      </c>
      <c r="K97" s="23">
        <f>'Distributor Secondary'!H20*'DSR con %'!K97</f>
        <v>115.36</v>
      </c>
      <c r="L97" s="23">
        <f>'Distributor Secondary'!I20*'DSR con %'!L97</f>
        <v>103.84</v>
      </c>
      <c r="M97" s="23">
        <f>'Distributor Secondary'!J20*'DSR con %'!M97</f>
        <v>42.4</v>
      </c>
      <c r="N97" s="23">
        <f>'Distributor Secondary'!K20*'DSR con %'!N97</f>
        <v>56.96</v>
      </c>
      <c r="O97" s="23">
        <f>'Distributor Secondary'!L20*'DSR con %'!O97</f>
        <v>88.64</v>
      </c>
      <c r="P97" s="23">
        <f>'Distributor Secondary'!M20*'DSR con %'!P97</f>
        <v>88.64</v>
      </c>
      <c r="Q97" s="23">
        <f>'Distributor Secondary'!N20*'DSR con %'!Q97</f>
        <v>66.400000000000006</v>
      </c>
      <c r="R97" s="23">
        <f>'Distributor Secondary'!O20*'DSR con %'!R97</f>
        <v>88.64</v>
      </c>
      <c r="S97" s="23">
        <f>'Distributor Secondary'!P20*'DSR con %'!S97</f>
        <v>71.680000000000007</v>
      </c>
      <c r="T97" s="23">
        <f>'Distributor Secondary'!Q20*'DSR con %'!T97</f>
        <v>114.88</v>
      </c>
      <c r="U97" s="23">
        <f>'Distributor Secondary'!R20*'DSR con %'!U97</f>
        <v>32</v>
      </c>
      <c r="V97" s="23">
        <f>'Distributor Secondary'!S20*'DSR con %'!V97</f>
        <v>48</v>
      </c>
      <c r="W97" s="23">
        <f>'Distributor Secondary'!T20*'DSR con %'!W97</f>
        <v>69.760000000000005</v>
      </c>
      <c r="X97" s="23">
        <f>'Distributor Secondary'!U20*'DSR con %'!X97</f>
        <v>50.24</v>
      </c>
      <c r="Y97" s="23">
        <f>'Distributor Secondary'!V20*'DSR con %'!Y97</f>
        <v>85.047619047619051</v>
      </c>
      <c r="Z97" s="23">
        <f>'Distributor Secondary'!W20*'DSR con %'!Z97</f>
        <v>56.638095238095239</v>
      </c>
      <c r="AA97" s="23">
        <f>'Distributor Secondary'!X20*'DSR con %'!AA97</f>
        <v>66.98</v>
      </c>
      <c r="AB97" s="23">
        <f>'Distributor Secondary'!Y20*'DSR con %'!AB97</f>
        <v>3.4000000000000004</v>
      </c>
      <c r="AC97" s="23">
        <f>'Distributor Secondary'!Z20*'DSR con %'!AC97</f>
        <v>53.720000000000006</v>
      </c>
      <c r="AD97" s="23">
        <f>'Distributor Secondary'!AA20*'DSR con %'!AD97</f>
        <v>3.5700000000000003</v>
      </c>
      <c r="AE97" s="23">
        <f>'Distributor Secondary'!AB20*'DSR con %'!AE97</f>
        <v>17.850000000000001</v>
      </c>
      <c r="AF97" s="23">
        <f>'Distributor Secondary'!AC20*'DSR con %'!AF97</f>
        <v>3.5700000000000003</v>
      </c>
      <c r="AG97" s="23">
        <f>'Distributor Secondary'!AD20*'DSR con %'!AG97</f>
        <v>42.84</v>
      </c>
      <c r="AH97" s="23">
        <f>'Distributor Secondary'!AE20*'DSR con %'!AH97</f>
        <v>22.05</v>
      </c>
      <c r="AI97" s="23">
        <f>'Distributor Secondary'!AF20*'DSR con %'!AI97</f>
        <v>20.55</v>
      </c>
      <c r="AJ97" s="23">
        <f>'Distributor Secondary'!AG20*'DSR con %'!AJ97</f>
        <v>22.05</v>
      </c>
      <c r="AK97" s="23">
        <f>'Distributor Secondary'!AH20*'DSR con %'!AK97</f>
        <v>22.05</v>
      </c>
    </row>
    <row r="98" spans="1:42" x14ac:dyDescent="0.2">
      <c r="A98" s="100" t="s">
        <v>26</v>
      </c>
      <c r="B98" s="19" t="s">
        <v>12</v>
      </c>
      <c r="C98" s="59" t="s">
        <v>57</v>
      </c>
      <c r="D98" s="60" t="s">
        <v>222</v>
      </c>
      <c r="E98" s="60" t="s">
        <v>223</v>
      </c>
      <c r="F98" s="21">
        <f t="shared" si="24"/>
        <v>3389593.385714286</v>
      </c>
      <c r="G98" s="22">
        <f t="shared" si="25"/>
        <v>1725.6885714285709</v>
      </c>
      <c r="H98" s="23">
        <f>'Distributor Secondary'!E20*'DSR con %'!H98</f>
        <v>61.76</v>
      </c>
      <c r="I98" s="23">
        <f>'Distributor Secondary'!F20*'DSR con %'!I98</f>
        <v>98.88</v>
      </c>
      <c r="J98" s="23">
        <f>'Distributor Secondary'!G20*'DSR con %'!J98</f>
        <v>123.52</v>
      </c>
      <c r="K98" s="23">
        <f>'Distributor Secondary'!H20*'DSR con %'!K98</f>
        <v>115.36</v>
      </c>
      <c r="L98" s="23">
        <f>'Distributor Secondary'!I20*'DSR con %'!L98</f>
        <v>103.84</v>
      </c>
      <c r="M98" s="23">
        <f>'Distributor Secondary'!J20*'DSR con %'!M98</f>
        <v>42.4</v>
      </c>
      <c r="N98" s="23">
        <f>'Distributor Secondary'!K20*'DSR con %'!N98</f>
        <v>56.96</v>
      </c>
      <c r="O98" s="23">
        <f>'Distributor Secondary'!L20*'DSR con %'!O98</f>
        <v>88.64</v>
      </c>
      <c r="P98" s="23">
        <f>'Distributor Secondary'!M20*'DSR con %'!P98</f>
        <v>88.64</v>
      </c>
      <c r="Q98" s="23">
        <f>'Distributor Secondary'!N20*'DSR con %'!Q98</f>
        <v>66.400000000000006</v>
      </c>
      <c r="R98" s="23">
        <f>'Distributor Secondary'!O20*'DSR con %'!R98</f>
        <v>88.64</v>
      </c>
      <c r="S98" s="23">
        <f>'Distributor Secondary'!P20*'DSR con %'!S98</f>
        <v>71.680000000000007</v>
      </c>
      <c r="T98" s="23">
        <f>'Distributor Secondary'!Q20*'DSR con %'!T98</f>
        <v>114.88</v>
      </c>
      <c r="U98" s="23">
        <f>'Distributor Secondary'!R20*'DSR con %'!U98</f>
        <v>32</v>
      </c>
      <c r="V98" s="23">
        <f>'Distributor Secondary'!S20*'DSR con %'!V98</f>
        <v>48</v>
      </c>
      <c r="W98" s="23">
        <f>'Distributor Secondary'!T20*'DSR con %'!W98</f>
        <v>69.760000000000005</v>
      </c>
      <c r="X98" s="23">
        <f>'Distributor Secondary'!U20*'DSR con %'!X98</f>
        <v>50.24</v>
      </c>
      <c r="Y98" s="23">
        <f>'Distributor Secondary'!V20*'DSR con %'!Y98</f>
        <v>80.571428571428569</v>
      </c>
      <c r="Z98" s="23">
        <f>'Distributor Secondary'!W20*'DSR con %'!Z98</f>
        <v>53.657142857142858</v>
      </c>
      <c r="AA98" s="23">
        <f>'Distributor Secondary'!X20*'DSR con %'!AA98</f>
        <v>63.04</v>
      </c>
      <c r="AB98" s="23">
        <f>'Distributor Secondary'!Y20*'DSR con %'!AB98</f>
        <v>3.2</v>
      </c>
      <c r="AC98" s="23">
        <f>'Distributor Secondary'!Z20*'DSR con %'!AC98</f>
        <v>50.56</v>
      </c>
      <c r="AD98" s="23">
        <f>'Distributor Secondary'!AA20*'DSR con %'!AD98</f>
        <v>3.36</v>
      </c>
      <c r="AE98" s="23">
        <f>'Distributor Secondary'!AB20*'DSR con %'!AE98</f>
        <v>16.8</v>
      </c>
      <c r="AF98" s="23">
        <f>'Distributor Secondary'!AC20*'DSR con %'!AF98</f>
        <v>3.36</v>
      </c>
      <c r="AG98" s="23">
        <f>'Distributor Secondary'!AD20*'DSR con %'!AG98</f>
        <v>42.84</v>
      </c>
      <c r="AH98" s="23">
        <f>'Distributor Secondary'!AE20*'DSR con %'!AH98</f>
        <v>22.05</v>
      </c>
      <c r="AI98" s="23">
        <f>'Distributor Secondary'!AF20*'DSR con %'!AI98</f>
        <v>20.55</v>
      </c>
      <c r="AJ98" s="23">
        <f>'Distributor Secondary'!AG20*'DSR con %'!AJ98</f>
        <v>22.05</v>
      </c>
      <c r="AK98" s="23">
        <f>'Distributor Secondary'!AH20*'DSR con %'!AK98</f>
        <v>22.05</v>
      </c>
    </row>
    <row r="99" spans="1:42" x14ac:dyDescent="0.2">
      <c r="A99" s="100" t="s">
        <v>26</v>
      </c>
      <c r="B99" s="19" t="s">
        <v>12</v>
      </c>
      <c r="C99" s="59" t="s">
        <v>57</v>
      </c>
      <c r="D99" s="60" t="s">
        <v>224</v>
      </c>
      <c r="E99" s="60" t="s">
        <v>225</v>
      </c>
      <c r="F99" s="21">
        <f t="shared" si="24"/>
        <v>1684640.85</v>
      </c>
      <c r="G99" s="22">
        <f t="shared" si="25"/>
        <v>783.1600000000002</v>
      </c>
      <c r="H99" s="23">
        <f>'Distributor Secondary'!E20*'DSR con %'!H99</f>
        <v>27.020000000000003</v>
      </c>
      <c r="I99" s="23">
        <f>'Distributor Secondary'!F20*'DSR con %'!I99</f>
        <v>43.260000000000005</v>
      </c>
      <c r="J99" s="23">
        <f>'Distributor Secondary'!G20*'DSR con %'!J99</f>
        <v>54.040000000000006</v>
      </c>
      <c r="K99" s="23">
        <f>'Distributor Secondary'!H20*'DSR con %'!K99</f>
        <v>50.470000000000006</v>
      </c>
      <c r="L99" s="23">
        <f>'Distributor Secondary'!I20*'DSR con %'!L99</f>
        <v>45.430000000000007</v>
      </c>
      <c r="M99" s="23">
        <f>'Distributor Secondary'!J20*'DSR con %'!M99</f>
        <v>18.55</v>
      </c>
      <c r="N99" s="23">
        <f>'Distributor Secondary'!K20*'DSR con %'!N99</f>
        <v>24.92</v>
      </c>
      <c r="O99" s="23">
        <f>'Distributor Secondary'!L20*'DSR con %'!O99</f>
        <v>38.78</v>
      </c>
      <c r="P99" s="23">
        <f>'Distributor Secondary'!M20*'DSR con %'!P99</f>
        <v>38.78</v>
      </c>
      <c r="Q99" s="23">
        <f>'Distributor Secondary'!N20*'DSR con %'!Q99</f>
        <v>29.050000000000004</v>
      </c>
      <c r="R99" s="23">
        <f>'Distributor Secondary'!O20*'DSR con %'!R99</f>
        <v>38.78</v>
      </c>
      <c r="S99" s="23">
        <f>'Distributor Secondary'!P20*'DSR con %'!S99</f>
        <v>31.360000000000003</v>
      </c>
      <c r="T99" s="23">
        <f>'Distributor Secondary'!Q20*'DSR con %'!T99</f>
        <v>50.260000000000005</v>
      </c>
      <c r="U99" s="23">
        <f>'Distributor Secondary'!R20*'DSR con %'!U99</f>
        <v>14.000000000000002</v>
      </c>
      <c r="V99" s="23">
        <f>'Distributor Secondary'!S20*'DSR con %'!V99</f>
        <v>21.000000000000004</v>
      </c>
      <c r="W99" s="23">
        <f>'Distributor Secondary'!T20*'DSR con %'!W99</f>
        <v>30.520000000000003</v>
      </c>
      <c r="X99" s="23">
        <f>'Distributor Secondary'!U20*'DSR con %'!X99</f>
        <v>21.98</v>
      </c>
      <c r="Y99" s="23">
        <f>'Distributor Secondary'!V20*'DSR con %'!Y99</f>
        <v>32.900000000000006</v>
      </c>
      <c r="Z99" s="23">
        <f>'Distributor Secondary'!W20*'DSR con %'!Z99</f>
        <v>21.910000000000004</v>
      </c>
      <c r="AA99" s="23">
        <f>'Distributor Secondary'!X20*'DSR con %'!AA99</f>
        <v>35.46</v>
      </c>
      <c r="AB99" s="23">
        <f>'Distributor Secondary'!Y20*'DSR con %'!AB99</f>
        <v>1.7999999999999998</v>
      </c>
      <c r="AC99" s="23">
        <f>'Distributor Secondary'!Z20*'DSR con %'!AC99</f>
        <v>28.439999999999998</v>
      </c>
      <c r="AD99" s="23">
        <f>'Distributor Secondary'!AA20*'DSR con %'!AD99</f>
        <v>1.89</v>
      </c>
      <c r="AE99" s="23">
        <f>'Distributor Secondary'!AB20*'DSR con %'!AE99</f>
        <v>9.4499999999999993</v>
      </c>
      <c r="AF99" s="23">
        <f>'Distributor Secondary'!AC20*'DSR con %'!AF99</f>
        <v>1.89</v>
      </c>
      <c r="AG99" s="23">
        <f>'Distributor Secondary'!AD20*'DSR con %'!AG99</f>
        <v>19.200000000000003</v>
      </c>
      <c r="AH99" s="23">
        <f>'Distributor Secondary'!AE20*'DSR con %'!AH99</f>
        <v>13.229999999999999</v>
      </c>
      <c r="AI99" s="23">
        <f>'Distributor Secondary'!AF20*'DSR con %'!AI99</f>
        <v>12.33</v>
      </c>
      <c r="AJ99" s="23">
        <f>'Distributor Secondary'!AG20*'DSR con %'!AJ99</f>
        <v>13.229999999999999</v>
      </c>
      <c r="AK99" s="23">
        <f>'Distributor Secondary'!AH20*'DSR con %'!AK99</f>
        <v>13.229999999999999</v>
      </c>
    </row>
    <row r="100" spans="1:42" x14ac:dyDescent="0.2">
      <c r="A100" s="100" t="s">
        <v>26</v>
      </c>
      <c r="B100" s="19" t="s">
        <v>12</v>
      </c>
      <c r="C100" s="59" t="s">
        <v>57</v>
      </c>
      <c r="D100" s="60" t="s">
        <v>226</v>
      </c>
      <c r="E100" s="60" t="s">
        <v>227</v>
      </c>
      <c r="F100" s="21">
        <f t="shared" si="24"/>
        <v>2389607.75</v>
      </c>
      <c r="G100" s="22">
        <f t="shared" si="25"/>
        <v>1182.03</v>
      </c>
      <c r="H100" s="23">
        <f>'Distributor Secondary'!E20*'DSR con %'!H100</f>
        <v>42.46</v>
      </c>
      <c r="I100" s="23">
        <f>'Distributor Secondary'!F20*'DSR con %'!I100</f>
        <v>67.98</v>
      </c>
      <c r="J100" s="23">
        <f>'Distributor Secondary'!G20*'DSR con %'!J100</f>
        <v>84.92</v>
      </c>
      <c r="K100" s="23">
        <f>'Distributor Secondary'!H20*'DSR con %'!K100</f>
        <v>79.31</v>
      </c>
      <c r="L100" s="23">
        <f>'Distributor Secondary'!I20*'DSR con %'!L100</f>
        <v>71.39</v>
      </c>
      <c r="M100" s="23">
        <f>'Distributor Secondary'!J20*'DSR con %'!M100</f>
        <v>29.15</v>
      </c>
      <c r="N100" s="23">
        <f>'Distributor Secondary'!K20*'DSR con %'!N100</f>
        <v>39.160000000000004</v>
      </c>
      <c r="O100" s="23">
        <f>'Distributor Secondary'!L20*'DSR con %'!O100</f>
        <v>60.94</v>
      </c>
      <c r="P100" s="23">
        <f>'Distributor Secondary'!M20*'DSR con %'!P100</f>
        <v>60.94</v>
      </c>
      <c r="Q100" s="23">
        <f>'Distributor Secondary'!N20*'DSR con %'!Q100</f>
        <v>45.65</v>
      </c>
      <c r="R100" s="23">
        <f>'Distributor Secondary'!O20*'DSR con %'!R100</f>
        <v>60.94</v>
      </c>
      <c r="S100" s="23">
        <f>'Distributor Secondary'!P20*'DSR con %'!S100</f>
        <v>49.28</v>
      </c>
      <c r="T100" s="23">
        <f>'Distributor Secondary'!Q20*'DSR con %'!T100</f>
        <v>78.98</v>
      </c>
      <c r="U100" s="23">
        <f>'Distributor Secondary'!R20*'DSR con %'!U100</f>
        <v>22</v>
      </c>
      <c r="V100" s="23">
        <f>'Distributor Secondary'!S20*'DSR con %'!V100</f>
        <v>33</v>
      </c>
      <c r="W100" s="23">
        <f>'Distributor Secondary'!T20*'DSR con %'!W100</f>
        <v>47.96</v>
      </c>
      <c r="X100" s="23">
        <f>'Distributor Secondary'!U20*'DSR con %'!X100</f>
        <v>34.54</v>
      </c>
      <c r="Y100" s="23">
        <f>'Distributor Secondary'!V20*'DSR con %'!Y100</f>
        <v>51.7</v>
      </c>
      <c r="Z100" s="23">
        <f>'Distributor Secondary'!W20*'DSR con %'!Z100</f>
        <v>34.43</v>
      </c>
      <c r="AA100" s="23">
        <f>'Distributor Secondary'!X20*'DSR con %'!AA100</f>
        <v>39.400000000000006</v>
      </c>
      <c r="AB100" s="23">
        <f>'Distributor Secondary'!Y20*'DSR con %'!AB100</f>
        <v>2</v>
      </c>
      <c r="AC100" s="23">
        <f>'Distributor Secondary'!Z20*'DSR con %'!AC100</f>
        <v>31.6</v>
      </c>
      <c r="AD100" s="23">
        <f>'Distributor Secondary'!AA20*'DSR con %'!AD100</f>
        <v>2.1</v>
      </c>
      <c r="AE100" s="23">
        <f>'Distributor Secondary'!AB20*'DSR con %'!AE100</f>
        <v>10.5</v>
      </c>
      <c r="AF100" s="23">
        <f>'Distributor Secondary'!AC20*'DSR con %'!AF100</f>
        <v>2.1</v>
      </c>
      <c r="AG100" s="23">
        <f>'Distributor Secondary'!AD20*'DSR con %'!AG100</f>
        <v>30.24</v>
      </c>
      <c r="AH100" s="23">
        <f>'Distributor Secondary'!AE20*'DSR con %'!AH100</f>
        <v>17.64</v>
      </c>
      <c r="AI100" s="23">
        <f>'Distributor Secondary'!AF20*'DSR con %'!AI100</f>
        <v>16.439999999999998</v>
      </c>
      <c r="AJ100" s="23">
        <f>'Distributor Secondary'!AG20*'DSR con %'!AJ100</f>
        <v>17.64</v>
      </c>
      <c r="AK100" s="23">
        <f>'Distributor Secondary'!AH20*'DSR con %'!AK100</f>
        <v>17.64</v>
      </c>
    </row>
    <row r="101" spans="1:42" x14ac:dyDescent="0.2">
      <c r="A101" s="100" t="s">
        <v>26</v>
      </c>
      <c r="B101" s="19" t="s">
        <v>12</v>
      </c>
      <c r="C101" s="59" t="s">
        <v>57</v>
      </c>
      <c r="D101" s="60" t="s">
        <v>228</v>
      </c>
      <c r="E101" s="60" t="s">
        <v>229</v>
      </c>
      <c r="F101" s="21">
        <f t="shared" si="24"/>
        <v>1839146.2</v>
      </c>
      <c r="G101" s="22">
        <f t="shared" si="25"/>
        <v>874.07999999999993</v>
      </c>
      <c r="H101" s="23">
        <f>'Distributor Secondary'!E20*'DSR con %'!H101</f>
        <v>30.88</v>
      </c>
      <c r="I101" s="23">
        <f>'Distributor Secondary'!F20*'DSR con %'!I101</f>
        <v>49.44</v>
      </c>
      <c r="J101" s="23">
        <f>'Distributor Secondary'!G20*'DSR con %'!J101</f>
        <v>61.76</v>
      </c>
      <c r="K101" s="23">
        <f>'Distributor Secondary'!H20*'DSR con %'!K101</f>
        <v>57.68</v>
      </c>
      <c r="L101" s="23">
        <f>'Distributor Secondary'!I20*'DSR con %'!L101</f>
        <v>51.92</v>
      </c>
      <c r="M101" s="23">
        <f>'Distributor Secondary'!J20*'DSR con %'!M101</f>
        <v>21.2</v>
      </c>
      <c r="N101" s="23">
        <f>'Distributor Secondary'!K20*'DSR con %'!N101</f>
        <v>28.48</v>
      </c>
      <c r="O101" s="23">
        <f>'Distributor Secondary'!L20*'DSR con %'!O101</f>
        <v>44.32</v>
      </c>
      <c r="P101" s="23">
        <f>'Distributor Secondary'!M20*'DSR con %'!P101</f>
        <v>44.32</v>
      </c>
      <c r="Q101" s="23">
        <f>'Distributor Secondary'!N20*'DSR con %'!Q101</f>
        <v>33.200000000000003</v>
      </c>
      <c r="R101" s="23">
        <f>'Distributor Secondary'!O20*'DSR con %'!R101</f>
        <v>44.32</v>
      </c>
      <c r="S101" s="23">
        <f>'Distributor Secondary'!P20*'DSR con %'!S101</f>
        <v>35.840000000000003</v>
      </c>
      <c r="T101" s="23">
        <f>'Distributor Secondary'!Q20*'DSR con %'!T101</f>
        <v>57.44</v>
      </c>
      <c r="U101" s="23">
        <f>'Distributor Secondary'!R20*'DSR con %'!U101</f>
        <v>16</v>
      </c>
      <c r="V101" s="23">
        <f>'Distributor Secondary'!S20*'DSR con %'!V101</f>
        <v>24</v>
      </c>
      <c r="W101" s="23">
        <f>'Distributor Secondary'!T20*'DSR con %'!W101</f>
        <v>34.880000000000003</v>
      </c>
      <c r="X101" s="23">
        <f>'Distributor Secondary'!U20*'DSR con %'!X101</f>
        <v>25.12</v>
      </c>
      <c r="Y101" s="23">
        <f>'Distributor Secondary'!V20*'DSR con %'!Y101</f>
        <v>37.6</v>
      </c>
      <c r="Z101" s="23">
        <f>'Distributor Secondary'!W20*'DSR con %'!Z101</f>
        <v>25.04</v>
      </c>
      <c r="AA101" s="23">
        <f>'Distributor Secondary'!X20*'DSR con %'!AA101</f>
        <v>31.52</v>
      </c>
      <c r="AB101" s="23">
        <f>'Distributor Secondary'!Y20*'DSR con %'!AB101</f>
        <v>1.6</v>
      </c>
      <c r="AC101" s="23">
        <f>'Distributor Secondary'!Z20*'DSR con %'!AC101</f>
        <v>25.28</v>
      </c>
      <c r="AD101" s="23">
        <f>'Distributor Secondary'!AA20*'DSR con %'!AD101</f>
        <v>1.68</v>
      </c>
      <c r="AE101" s="23">
        <f>'Distributor Secondary'!AB20*'DSR con %'!AE101</f>
        <v>8.4</v>
      </c>
      <c r="AF101" s="23">
        <f>'Distributor Secondary'!AC20*'DSR con %'!AF101</f>
        <v>1.68</v>
      </c>
      <c r="AG101" s="23">
        <f>'Distributor Secondary'!AD20*'DSR con %'!AG101</f>
        <v>22.68</v>
      </c>
      <c r="AH101" s="23">
        <f>'Distributor Secondary'!AE20*'DSR con %'!AH101</f>
        <v>14.700000000000001</v>
      </c>
      <c r="AI101" s="23">
        <f>'Distributor Secondary'!AF20*'DSR con %'!AI101</f>
        <v>13.700000000000001</v>
      </c>
      <c r="AJ101" s="23">
        <f>'Distributor Secondary'!AG20*'DSR con %'!AJ101</f>
        <v>14.700000000000001</v>
      </c>
      <c r="AK101" s="23">
        <f>'Distributor Secondary'!AH20*'DSR con %'!AK101</f>
        <v>14.700000000000001</v>
      </c>
    </row>
    <row r="102" spans="1:42" x14ac:dyDescent="0.2">
      <c r="A102" s="100" t="s">
        <v>26</v>
      </c>
      <c r="B102" s="19" t="s">
        <v>12</v>
      </c>
      <c r="C102" s="59" t="s">
        <v>57</v>
      </c>
      <c r="D102" s="60" t="s">
        <v>230</v>
      </c>
      <c r="E102" s="70" t="s">
        <v>231</v>
      </c>
      <c r="F102" s="21">
        <f t="shared" si="24"/>
        <v>2913213.5500000003</v>
      </c>
      <c r="G102" s="22">
        <f t="shared" si="25"/>
        <v>1564.7500000000002</v>
      </c>
      <c r="H102" s="23">
        <f>'Distributor Secondary'!E20*'DSR con %'!H102</f>
        <v>57.9</v>
      </c>
      <c r="I102" s="23">
        <f>'Distributor Secondary'!F20*'DSR con %'!I102</f>
        <v>92.7</v>
      </c>
      <c r="J102" s="23">
        <f>'Distributor Secondary'!G20*'DSR con %'!J102</f>
        <v>115.8</v>
      </c>
      <c r="K102" s="23">
        <f>'Distributor Secondary'!H20*'DSR con %'!K102</f>
        <v>108.14999999999999</v>
      </c>
      <c r="L102" s="23">
        <f>'Distributor Secondary'!I20*'DSR con %'!L102</f>
        <v>97.35</v>
      </c>
      <c r="M102" s="23">
        <f>'Distributor Secondary'!J20*'DSR con %'!M102</f>
        <v>39.75</v>
      </c>
      <c r="N102" s="23">
        <f>'Distributor Secondary'!K20*'DSR con %'!N102</f>
        <v>53.4</v>
      </c>
      <c r="O102" s="23">
        <f>'Distributor Secondary'!L20*'DSR con %'!O102</f>
        <v>83.1</v>
      </c>
      <c r="P102" s="23">
        <f>'Distributor Secondary'!M20*'DSR con %'!P102</f>
        <v>83.1</v>
      </c>
      <c r="Q102" s="23">
        <f>'Distributor Secondary'!N20*'DSR con %'!Q102</f>
        <v>62.25</v>
      </c>
      <c r="R102" s="23">
        <f>'Distributor Secondary'!O20*'DSR con %'!R102</f>
        <v>83.1</v>
      </c>
      <c r="S102" s="23">
        <f>'Distributor Secondary'!P20*'DSR con %'!S102</f>
        <v>67.2</v>
      </c>
      <c r="T102" s="23">
        <f>'Distributor Secondary'!Q20*'DSR con %'!T102</f>
        <v>107.7</v>
      </c>
      <c r="U102" s="23">
        <f>'Distributor Secondary'!R20*'DSR con %'!U102</f>
        <v>30</v>
      </c>
      <c r="V102" s="23">
        <f>'Distributor Secondary'!S20*'DSR con %'!V102</f>
        <v>45</v>
      </c>
      <c r="W102" s="23">
        <f>'Distributor Secondary'!T20*'DSR con %'!W102</f>
        <v>65.399999999999991</v>
      </c>
      <c r="X102" s="23">
        <f>'Distributor Secondary'!U20*'DSR con %'!X102</f>
        <v>47.1</v>
      </c>
      <c r="Y102" s="23">
        <f>'Distributor Secondary'!V20*'DSR con %'!Y102</f>
        <v>65.800000000000011</v>
      </c>
      <c r="Z102" s="23">
        <f>'Distributor Secondary'!W20*'DSR con %'!Z102</f>
        <v>43.820000000000007</v>
      </c>
      <c r="AA102" s="23">
        <f>'Distributor Secondary'!X20*'DSR con %'!AA102</f>
        <v>51.22</v>
      </c>
      <c r="AB102" s="23">
        <f>'Distributor Secondary'!Y20*'DSR con %'!AB102</f>
        <v>2.6</v>
      </c>
      <c r="AC102" s="23">
        <f>'Distributor Secondary'!Z20*'DSR con %'!AC102</f>
        <v>41.08</v>
      </c>
      <c r="AD102" s="23">
        <f>'Distributor Secondary'!AA20*'DSR con %'!AD102</f>
        <v>2.73</v>
      </c>
      <c r="AE102" s="23">
        <f>'Distributor Secondary'!AB20*'DSR con %'!AE102</f>
        <v>13.65</v>
      </c>
      <c r="AF102" s="23">
        <f>'Distributor Secondary'!AC20*'DSR con %'!AF102</f>
        <v>2.73</v>
      </c>
      <c r="AG102" s="23">
        <f>'Distributor Secondary'!AD20*'DSR con %'!AG102</f>
        <v>32.76</v>
      </c>
      <c r="AH102" s="23">
        <f>'Distributor Secondary'!AE20*'DSR con %'!AH102</f>
        <v>17.64</v>
      </c>
      <c r="AI102" s="23">
        <f>'Distributor Secondary'!AF20*'DSR con %'!AI102</f>
        <v>16.439999999999998</v>
      </c>
      <c r="AJ102" s="23">
        <f>'Distributor Secondary'!AG20*'DSR con %'!AJ102</f>
        <v>17.64</v>
      </c>
      <c r="AK102" s="23">
        <f>'Distributor Secondary'!AH20*'DSR con %'!AK102</f>
        <v>17.64</v>
      </c>
    </row>
    <row r="103" spans="1:42" x14ac:dyDescent="0.2">
      <c r="A103" s="100" t="s">
        <v>26</v>
      </c>
      <c r="B103" s="19" t="s">
        <v>12</v>
      </c>
      <c r="C103" s="59" t="s">
        <v>57</v>
      </c>
      <c r="D103" s="60" t="s">
        <v>232</v>
      </c>
      <c r="E103" s="60" t="s">
        <v>233</v>
      </c>
      <c r="F103" s="21">
        <f t="shared" si="24"/>
        <v>3453995.3000000003</v>
      </c>
      <c r="G103" s="22">
        <f t="shared" si="25"/>
        <v>1723.8599999999997</v>
      </c>
      <c r="H103" s="23">
        <f>'Distributor Secondary'!E20*'DSR con %'!H103</f>
        <v>61.76</v>
      </c>
      <c r="I103" s="23">
        <f>'Distributor Secondary'!F20*'DSR con %'!I103</f>
        <v>98.88</v>
      </c>
      <c r="J103" s="23">
        <f>'Distributor Secondary'!G20*'DSR con %'!J103</f>
        <v>123.52</v>
      </c>
      <c r="K103" s="23">
        <f>'Distributor Secondary'!H20*'DSR con %'!K103</f>
        <v>115.36</v>
      </c>
      <c r="L103" s="23">
        <f>'Distributor Secondary'!I20*'DSR con %'!L103</f>
        <v>103.84</v>
      </c>
      <c r="M103" s="23">
        <f>'Distributor Secondary'!J20*'DSR con %'!M103</f>
        <v>42.4</v>
      </c>
      <c r="N103" s="23">
        <f>'Distributor Secondary'!K20*'DSR con %'!N103</f>
        <v>56.96</v>
      </c>
      <c r="O103" s="23">
        <f>'Distributor Secondary'!L20*'DSR con %'!O103</f>
        <v>88.64</v>
      </c>
      <c r="P103" s="23">
        <f>'Distributor Secondary'!M20*'DSR con %'!P103</f>
        <v>88.64</v>
      </c>
      <c r="Q103" s="23">
        <f>'Distributor Secondary'!N20*'DSR con %'!Q103</f>
        <v>66.400000000000006</v>
      </c>
      <c r="R103" s="23">
        <f>'Distributor Secondary'!O20*'DSR con %'!R103</f>
        <v>88.64</v>
      </c>
      <c r="S103" s="23">
        <f>'Distributor Secondary'!P20*'DSR con %'!S103</f>
        <v>71.680000000000007</v>
      </c>
      <c r="T103" s="23">
        <f>'Distributor Secondary'!Q20*'DSR con %'!T103</f>
        <v>114.88</v>
      </c>
      <c r="U103" s="23">
        <f>'Distributor Secondary'!R20*'DSR con %'!U103</f>
        <v>32</v>
      </c>
      <c r="V103" s="23">
        <f>'Distributor Secondary'!S20*'DSR con %'!V103</f>
        <v>48</v>
      </c>
      <c r="W103" s="23">
        <f>'Distributor Secondary'!T20*'DSR con %'!W103</f>
        <v>69.760000000000005</v>
      </c>
      <c r="X103" s="23">
        <f>'Distributor Secondary'!U20*'DSR con %'!X103</f>
        <v>50.24</v>
      </c>
      <c r="Y103" s="23">
        <f>'Distributor Secondary'!V20*'DSR con %'!Y103</f>
        <v>75.2</v>
      </c>
      <c r="Z103" s="23">
        <f>'Distributor Secondary'!W20*'DSR con %'!Z103</f>
        <v>50.08</v>
      </c>
      <c r="AA103" s="23">
        <f>'Distributor Secondary'!X20*'DSR con %'!AA103</f>
        <v>63.04</v>
      </c>
      <c r="AB103" s="23">
        <f>'Distributor Secondary'!Y20*'DSR con %'!AB103</f>
        <v>3.2</v>
      </c>
      <c r="AC103" s="23">
        <f>'Distributor Secondary'!Z20*'DSR con %'!AC103</f>
        <v>50.56</v>
      </c>
      <c r="AD103" s="23">
        <f>'Distributor Secondary'!AA20*'DSR con %'!AD103</f>
        <v>3.36</v>
      </c>
      <c r="AE103" s="23">
        <f>'Distributor Secondary'!AB20*'DSR con %'!AE103</f>
        <v>16.8</v>
      </c>
      <c r="AF103" s="23">
        <f>'Distributor Secondary'!AC20*'DSR con %'!AF103</f>
        <v>3.36</v>
      </c>
      <c r="AG103" s="23">
        <f>'Distributor Secondary'!AD20*'DSR con %'!AG103</f>
        <v>38.400000000000006</v>
      </c>
      <c r="AH103" s="23">
        <f>'Distributor Secondary'!AE20*'DSR con %'!AH103</f>
        <v>24.990000000000002</v>
      </c>
      <c r="AI103" s="23">
        <f>'Distributor Secondary'!AF20*'DSR con %'!AI103</f>
        <v>23.290000000000003</v>
      </c>
      <c r="AJ103" s="23">
        <f>'Distributor Secondary'!AG20*'DSR con %'!AJ103</f>
        <v>24.990000000000002</v>
      </c>
      <c r="AK103" s="23">
        <f>'Distributor Secondary'!AH20*'DSR con %'!AK103</f>
        <v>24.990000000000002</v>
      </c>
    </row>
    <row r="104" spans="1:42" x14ac:dyDescent="0.2">
      <c r="A104" s="101" t="s">
        <v>26</v>
      </c>
      <c r="B104" s="19" t="s">
        <v>12</v>
      </c>
      <c r="C104" s="71" t="s">
        <v>57</v>
      </c>
      <c r="D104" s="70" t="s">
        <v>234</v>
      </c>
      <c r="E104" s="70" t="s">
        <v>235</v>
      </c>
      <c r="F104" s="21">
        <f t="shared" si="24"/>
        <v>2227836.3499999996</v>
      </c>
      <c r="G104" s="22">
        <f t="shared" si="25"/>
        <v>1156.02</v>
      </c>
      <c r="H104" s="72">
        <f>'Distributor Secondary'!E20*'DSR con %'!H104</f>
        <v>42.46</v>
      </c>
      <c r="I104" s="72">
        <f>'Distributor Secondary'!F20*'DSR con %'!I104</f>
        <v>67.98</v>
      </c>
      <c r="J104" s="72">
        <f>'Distributor Secondary'!G20*'DSR con %'!J104</f>
        <v>84.92</v>
      </c>
      <c r="K104" s="72">
        <f>'Distributor Secondary'!H20*'DSR con %'!K104</f>
        <v>79.31</v>
      </c>
      <c r="L104" s="72">
        <f>'Distributor Secondary'!I20*'DSR con %'!L104</f>
        <v>71.39</v>
      </c>
      <c r="M104" s="72">
        <f>'Distributor Secondary'!J20*'DSR con %'!M104</f>
        <v>29.15</v>
      </c>
      <c r="N104" s="72">
        <f>'Distributor Secondary'!K20*'DSR con %'!N104</f>
        <v>39.160000000000004</v>
      </c>
      <c r="O104" s="72">
        <f>'Distributor Secondary'!L20*'DSR con %'!O104</f>
        <v>60.94</v>
      </c>
      <c r="P104" s="72">
        <f>'Distributor Secondary'!M20*'DSR con %'!P104</f>
        <v>60.94</v>
      </c>
      <c r="Q104" s="72">
        <f>'Distributor Secondary'!N20*'DSR con %'!Q104</f>
        <v>45.65</v>
      </c>
      <c r="R104" s="72">
        <f>'Distributor Secondary'!O20*'DSR con %'!R104</f>
        <v>60.94</v>
      </c>
      <c r="S104" s="72">
        <f>'Distributor Secondary'!P20*'DSR con %'!S104</f>
        <v>49.28</v>
      </c>
      <c r="T104" s="72">
        <f>'Distributor Secondary'!Q20*'DSR con %'!T104</f>
        <v>78.98</v>
      </c>
      <c r="U104" s="72">
        <f>'Distributor Secondary'!R20*'DSR con %'!U104</f>
        <v>22</v>
      </c>
      <c r="V104" s="72">
        <f>'Distributor Secondary'!S20*'DSR con %'!V104</f>
        <v>33</v>
      </c>
      <c r="W104" s="72">
        <f>'Distributor Secondary'!T20*'DSR con %'!W104</f>
        <v>47.96</v>
      </c>
      <c r="X104" s="72">
        <f>'Distributor Secondary'!U20*'DSR con %'!X104</f>
        <v>34.54</v>
      </c>
      <c r="Y104" s="72">
        <f>'Distributor Secondary'!V20*'DSR con %'!Y104</f>
        <v>42.3</v>
      </c>
      <c r="Z104" s="72">
        <f>'Distributor Secondary'!W20*'DSR con %'!Z104</f>
        <v>28.169999999999998</v>
      </c>
      <c r="AA104" s="72">
        <f>'Distributor Secondary'!X20*'DSR con %'!AA104</f>
        <v>43.34</v>
      </c>
      <c r="AB104" s="72">
        <f>'Distributor Secondary'!Y20*'DSR con %'!AB104</f>
        <v>2.2000000000000002</v>
      </c>
      <c r="AC104" s="72">
        <f>'Distributor Secondary'!Z20*'DSR con %'!AC104</f>
        <v>34.76</v>
      </c>
      <c r="AD104" s="72">
        <f>'Distributor Secondary'!AA20*'DSR con %'!AD104</f>
        <v>2.31</v>
      </c>
      <c r="AE104" s="72">
        <f>'Distributor Secondary'!AB20*'DSR con %'!AE104</f>
        <v>11.55</v>
      </c>
      <c r="AF104" s="72">
        <f>'Distributor Secondary'!AC20*'DSR con %'!AF104</f>
        <v>2.31</v>
      </c>
      <c r="AG104" s="72">
        <f>'Distributor Secondary'!AD20*'DSR con %'!AG104</f>
        <v>22.68</v>
      </c>
      <c r="AH104" s="72">
        <f>'Distributor Secondary'!AE20*'DSR con %'!AH104</f>
        <v>14.700000000000001</v>
      </c>
      <c r="AI104" s="72">
        <f>'Distributor Secondary'!AF20*'DSR con %'!AI104</f>
        <v>13.700000000000001</v>
      </c>
      <c r="AJ104" s="72">
        <f>'Distributor Secondary'!AG20*'DSR con %'!AJ104</f>
        <v>14.700000000000001</v>
      </c>
      <c r="AK104" s="72">
        <f>'Distributor Secondary'!AH20*'DSR con %'!AK104</f>
        <v>14.700000000000001</v>
      </c>
    </row>
    <row r="105" spans="1:42" s="29" customFormat="1" x14ac:dyDescent="0.2">
      <c r="A105" s="102"/>
      <c r="B105" s="73"/>
      <c r="C105" s="73"/>
      <c r="D105" s="73"/>
      <c r="E105" s="73"/>
      <c r="F105" s="73">
        <f>SUM(F97:F104)</f>
        <v>21331422.009523809</v>
      </c>
      <c r="G105" s="73">
        <f>SUM(G97:G104)</f>
        <v>10751.504285714283</v>
      </c>
      <c r="H105" s="74">
        <f>SUM(H97:H104)</f>
        <v>385.99999999999994</v>
      </c>
      <c r="I105" s="74">
        <f t="shared" ref="I105:AH105" si="36">SUM(I97:I104)</f>
        <v>618</v>
      </c>
      <c r="J105" s="74">
        <f t="shared" si="36"/>
        <v>771.99999999999989</v>
      </c>
      <c r="K105" s="74">
        <f t="shared" si="36"/>
        <v>721</v>
      </c>
      <c r="L105" s="74">
        <f t="shared" si="36"/>
        <v>649</v>
      </c>
      <c r="M105" s="74">
        <f t="shared" si="36"/>
        <v>265</v>
      </c>
      <c r="N105" s="74">
        <f t="shared" si="36"/>
        <v>356</v>
      </c>
      <c r="O105" s="74">
        <f t="shared" si="36"/>
        <v>554</v>
      </c>
      <c r="P105" s="74">
        <f t="shared" si="36"/>
        <v>554</v>
      </c>
      <c r="Q105" s="74">
        <f t="shared" si="36"/>
        <v>415</v>
      </c>
      <c r="R105" s="74">
        <f t="shared" si="36"/>
        <v>554</v>
      </c>
      <c r="S105" s="74">
        <f t="shared" si="36"/>
        <v>448</v>
      </c>
      <c r="T105" s="74">
        <f t="shared" si="36"/>
        <v>718</v>
      </c>
      <c r="U105" s="74">
        <f t="shared" si="36"/>
        <v>200</v>
      </c>
      <c r="V105" s="74">
        <f t="shared" si="36"/>
        <v>300</v>
      </c>
      <c r="W105" s="74">
        <f t="shared" si="36"/>
        <v>436</v>
      </c>
      <c r="X105" s="74">
        <f t="shared" si="36"/>
        <v>314</v>
      </c>
      <c r="Y105" s="74">
        <f t="shared" si="36"/>
        <v>471.11904761904765</v>
      </c>
      <c r="Z105" s="74">
        <f t="shared" si="36"/>
        <v>313.74523809523811</v>
      </c>
      <c r="AA105" s="74">
        <f t="shared" si="36"/>
        <v>394</v>
      </c>
      <c r="AB105" s="74">
        <f t="shared" si="36"/>
        <v>20</v>
      </c>
      <c r="AC105" s="74">
        <f t="shared" si="36"/>
        <v>316</v>
      </c>
      <c r="AD105" s="74">
        <f t="shared" si="36"/>
        <v>21</v>
      </c>
      <c r="AE105" s="74">
        <f t="shared" si="36"/>
        <v>105</v>
      </c>
      <c r="AF105" s="74">
        <f t="shared" si="36"/>
        <v>21</v>
      </c>
      <c r="AG105" s="74">
        <f t="shared" si="36"/>
        <v>251.64000000000001</v>
      </c>
      <c r="AH105" s="74">
        <f t="shared" si="36"/>
        <v>147</v>
      </c>
      <c r="AI105" s="74">
        <f t="shared" ref="AI105:AK105" si="37">SUM(AI97:AI104)</f>
        <v>137</v>
      </c>
      <c r="AJ105" s="74">
        <f t="shared" si="37"/>
        <v>147</v>
      </c>
      <c r="AK105" s="74">
        <f t="shared" si="37"/>
        <v>147</v>
      </c>
      <c r="AL105" s="16"/>
      <c r="AM105" s="16"/>
      <c r="AN105" s="16"/>
      <c r="AO105" s="16"/>
      <c r="AP105" s="16"/>
    </row>
    <row r="106" spans="1:42" x14ac:dyDescent="0.2">
      <c r="A106" s="103" t="s">
        <v>111</v>
      </c>
      <c r="B106" s="75"/>
      <c r="C106" s="75"/>
      <c r="D106" s="75"/>
      <c r="E106" s="75"/>
      <c r="F106" s="76">
        <f t="shared" ref="F106:AK106" si="38">F5+F17+F21+F27+F33+F36+F41+F48+F53+F58+F66+F72+F78+F86+F91+F96+F105</f>
        <v>194663080.88402194</v>
      </c>
      <c r="G106" s="76">
        <f t="shared" si="38"/>
        <v>109934.39941143176</v>
      </c>
      <c r="H106" s="76">
        <f t="shared" si="38"/>
        <v>4284.7391304347821</v>
      </c>
      <c r="I106" s="76">
        <f t="shared" si="38"/>
        <v>6860.530728015503</v>
      </c>
      <c r="J106" s="76">
        <f t="shared" si="38"/>
        <v>8573.382716049382</v>
      </c>
      <c r="K106" s="76">
        <f t="shared" si="38"/>
        <v>8010.5743750000001</v>
      </c>
      <c r="L106" s="76">
        <f t="shared" si="38"/>
        <v>7213.8684076433119</v>
      </c>
      <c r="M106" s="76">
        <f t="shared" si="38"/>
        <v>2953.1335849056604</v>
      </c>
      <c r="N106" s="76">
        <f t="shared" si="38"/>
        <v>3955.9433333333332</v>
      </c>
      <c r="O106" s="76">
        <f t="shared" si="38"/>
        <v>6154</v>
      </c>
      <c r="P106" s="76">
        <f t="shared" si="38"/>
        <v>6156.0542411812967</v>
      </c>
      <c r="Q106" s="76">
        <f t="shared" si="38"/>
        <v>4615.4879904306217</v>
      </c>
      <c r="R106" s="76">
        <f t="shared" si="38"/>
        <v>6154</v>
      </c>
      <c r="S106" s="76">
        <f t="shared" si="38"/>
        <v>4996.7397260273974</v>
      </c>
      <c r="T106" s="76">
        <f t="shared" si="38"/>
        <v>7995.7411764705885</v>
      </c>
      <c r="U106" s="76">
        <f t="shared" si="38"/>
        <v>2222.5958798283264</v>
      </c>
      <c r="V106" s="76">
        <f t="shared" si="38"/>
        <v>3339.3636269430053</v>
      </c>
      <c r="W106" s="76">
        <f t="shared" si="38"/>
        <v>4873.2151335311573</v>
      </c>
      <c r="X106" s="76">
        <f t="shared" si="38"/>
        <v>2409.1475982532752</v>
      </c>
      <c r="Y106" s="76">
        <f t="shared" si="38"/>
        <v>3615.4352976190476</v>
      </c>
      <c r="Z106" s="76">
        <f t="shared" si="38"/>
        <v>2408.687037037037</v>
      </c>
      <c r="AA106" s="76">
        <f t="shared" si="38"/>
        <v>3033.0659090909089</v>
      </c>
      <c r="AB106" s="76">
        <f t="shared" si="38"/>
        <v>152.99457264957266</v>
      </c>
      <c r="AC106" s="76">
        <f t="shared" si="38"/>
        <v>2430.92</v>
      </c>
      <c r="AD106" s="76">
        <f t="shared" si="38"/>
        <v>160.98384479717816</v>
      </c>
      <c r="AE106" s="76">
        <f t="shared" si="38"/>
        <v>808.08833333333337</v>
      </c>
      <c r="AF106" s="76">
        <f t="shared" si="38"/>
        <v>161.01666666666665</v>
      </c>
      <c r="AG106" s="76">
        <f t="shared" si="38"/>
        <v>1942.3813720316623</v>
      </c>
      <c r="AH106" s="76">
        <f t="shared" si="38"/>
        <v>1132.3328042328044</v>
      </c>
      <c r="AI106" s="76">
        <f t="shared" si="38"/>
        <v>1055.3103174603175</v>
      </c>
      <c r="AJ106" s="76">
        <f t="shared" si="38"/>
        <v>1132.3328042328044</v>
      </c>
      <c r="AK106" s="76">
        <f t="shared" si="38"/>
        <v>1132.3328042328044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9" priority="13"/>
  </conditionalFormatting>
  <conditionalFormatting sqref="G21 G27 G33">
    <cfRule type="cellIs" dxfId="28" priority="1" operator="lessThan">
      <formula>-1</formula>
    </cfRule>
  </conditionalFormatting>
  <conditionalFormatting sqref="D3:D17">
    <cfRule type="duplicateValues" dxfId="27" priority="331"/>
  </conditionalFormatting>
  <conditionalFormatting sqref="D18:D21">
    <cfRule type="duplicateValues" dxfId="26" priority="353"/>
    <cfRule type="duplicateValues" dxfId="25" priority="354"/>
  </conditionalFormatting>
  <conditionalFormatting sqref="D18:E21">
    <cfRule type="duplicateValues" dxfId="24" priority="355"/>
  </conditionalFormatting>
  <conditionalFormatting sqref="D22:D27">
    <cfRule type="duplicateValues" dxfId="23" priority="377"/>
    <cfRule type="duplicateValues" dxfId="22" priority="378"/>
  </conditionalFormatting>
  <conditionalFormatting sqref="D22:E27">
    <cfRule type="duplicateValues" dxfId="21" priority="379"/>
  </conditionalFormatting>
  <conditionalFormatting sqref="D28:D33">
    <cfRule type="duplicateValues" dxfId="20" priority="401"/>
    <cfRule type="duplicateValues" dxfId="19" priority="402"/>
  </conditionalFormatting>
  <conditionalFormatting sqref="D28:E33">
    <cfRule type="duplicateValues" dxfId="18" priority="403"/>
  </conditionalFormatting>
  <conditionalFormatting sqref="D34:E86">
    <cfRule type="duplicateValues" dxfId="17" priority="439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5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L16" sqref="L16"/>
    </sheetView>
  </sheetViews>
  <sheetFormatPr defaultColWidth="22.7109375" defaultRowHeight="12" x14ac:dyDescent="0.2"/>
  <cols>
    <col min="1" max="1" width="23" style="17" bestFit="1" customWidth="1"/>
    <col min="2" max="2" width="9.42578125" style="17" bestFit="1" customWidth="1"/>
    <col min="3" max="3" width="7.42578125" style="17" bestFit="1" customWidth="1"/>
    <col min="4" max="4" width="9.140625" style="17" bestFit="1" customWidth="1"/>
    <col min="5" max="5" width="21.42578125" style="17" bestFit="1" customWidth="1"/>
    <col min="6" max="6" width="8.7109375" style="17" bestFit="1" customWidth="1"/>
    <col min="7" max="7" width="10.5703125" style="17" bestFit="1" customWidth="1"/>
    <col min="8" max="8" width="5.42578125" style="17" bestFit="1" customWidth="1"/>
    <col min="9" max="9" width="6.140625" style="17" bestFit="1" customWidth="1"/>
    <col min="10" max="10" width="5.7109375" style="17" bestFit="1" customWidth="1"/>
    <col min="11" max="11" width="6.140625" style="17" bestFit="1" customWidth="1"/>
    <col min="12" max="12" width="5.7109375" style="17" bestFit="1" customWidth="1"/>
    <col min="13" max="13" width="6.7109375" style="17" bestFit="1" customWidth="1"/>
    <col min="14" max="14" width="6.140625" style="17" bestFit="1" customWidth="1"/>
    <col min="15" max="16" width="5.7109375" style="17" bestFit="1" customWidth="1"/>
    <col min="17" max="17" width="9.7109375" style="17" bestFit="1" customWidth="1"/>
    <col min="18" max="19" width="5.7109375" style="17" bestFit="1" customWidth="1"/>
    <col min="20" max="20" width="6.140625" style="17" bestFit="1" customWidth="1"/>
    <col min="21" max="21" width="5.7109375" style="17" bestFit="1" customWidth="1"/>
    <col min="22" max="22" width="9.5703125" style="17" bestFit="1" customWidth="1"/>
    <col min="23" max="23" width="5.7109375" style="17" bestFit="1" customWidth="1"/>
    <col min="24" max="24" width="6.140625" style="17" bestFit="1" customWidth="1"/>
    <col min="25" max="25" width="9.5703125" style="17" bestFit="1" customWidth="1"/>
    <col min="26" max="26" width="11.5703125" style="17" bestFit="1" customWidth="1"/>
    <col min="27" max="27" width="8.5703125" style="17" bestFit="1" customWidth="1"/>
    <col min="28" max="31" width="8" style="17" bestFit="1" customWidth="1"/>
    <col min="32" max="34" width="8.5703125" style="17" bestFit="1" customWidth="1"/>
    <col min="35" max="36" width="9.5703125" style="17" bestFit="1" customWidth="1"/>
    <col min="37" max="37" width="8.28515625" style="17" bestFit="1" customWidth="1"/>
    <col min="38" max="16384" width="22.7109375" style="17"/>
  </cols>
  <sheetData>
    <row r="1" spans="1:37" x14ac:dyDescent="0.2">
      <c r="A1" s="126" t="s">
        <v>28</v>
      </c>
      <c r="B1" s="123" t="s">
        <v>29</v>
      </c>
      <c r="C1" s="123" t="s">
        <v>30</v>
      </c>
      <c r="D1" s="123" t="s">
        <v>31</v>
      </c>
      <c r="E1" s="125" t="s">
        <v>32</v>
      </c>
      <c r="F1" s="120" t="s">
        <v>3</v>
      </c>
      <c r="G1" s="120" t="s">
        <v>33</v>
      </c>
      <c r="H1" s="78">
        <v>940</v>
      </c>
      <c r="I1" s="78">
        <v>940</v>
      </c>
      <c r="J1" s="78">
        <v>920</v>
      </c>
      <c r="K1" s="78">
        <v>995</v>
      </c>
      <c r="L1" s="78">
        <v>1060</v>
      </c>
      <c r="M1" s="78">
        <v>1130</v>
      </c>
      <c r="N1" s="78">
        <v>1095</v>
      </c>
      <c r="O1" s="78">
        <v>1210</v>
      </c>
      <c r="P1" s="78">
        <v>1150</v>
      </c>
      <c r="Q1" s="79">
        <v>1460</v>
      </c>
      <c r="R1" s="78">
        <v>1210</v>
      </c>
      <c r="S1" s="79">
        <v>1090</v>
      </c>
      <c r="T1" s="78">
        <v>1220</v>
      </c>
      <c r="U1" s="78">
        <v>1180</v>
      </c>
      <c r="V1" s="78">
        <v>1340</v>
      </c>
      <c r="W1" s="78">
        <v>1280</v>
      </c>
      <c r="X1" s="78">
        <v>1180</v>
      </c>
      <c r="Y1" s="78">
        <v>1400</v>
      </c>
      <c r="Z1" s="79">
        <v>1440</v>
      </c>
      <c r="AA1" s="78">
        <v>1240</v>
      </c>
      <c r="AB1" s="78">
        <v>3640</v>
      </c>
      <c r="AC1" s="78">
        <v>5570</v>
      </c>
      <c r="AD1" s="78">
        <v>6570</v>
      </c>
      <c r="AE1" s="78">
        <v>6780</v>
      </c>
      <c r="AF1" s="78">
        <v>7250</v>
      </c>
      <c r="AG1" s="78">
        <v>7980</v>
      </c>
      <c r="AH1" s="78">
        <v>9300</v>
      </c>
      <c r="AI1" s="17">
        <v>9750</v>
      </c>
      <c r="AJ1" s="17">
        <v>9750</v>
      </c>
      <c r="AK1" s="17">
        <v>10130</v>
      </c>
    </row>
    <row r="2" spans="1:37" x14ac:dyDescent="0.2">
      <c r="A2" s="127"/>
      <c r="B2" s="124"/>
      <c r="C2" s="124"/>
      <c r="D2" s="124"/>
      <c r="E2" s="125"/>
      <c r="F2" s="120"/>
      <c r="G2" s="120"/>
      <c r="H2" s="80" t="s">
        <v>237</v>
      </c>
      <c r="I2" s="80" t="s">
        <v>5</v>
      </c>
      <c r="J2" s="80" t="s">
        <v>6</v>
      </c>
      <c r="K2" s="80" t="s">
        <v>115</v>
      </c>
      <c r="L2" s="80" t="s">
        <v>7</v>
      </c>
      <c r="M2" s="80" t="s">
        <v>116</v>
      </c>
      <c r="N2" s="80" t="s">
        <v>117</v>
      </c>
      <c r="O2" s="80" t="s">
        <v>238</v>
      </c>
      <c r="P2" s="80" t="s">
        <v>8</v>
      </c>
      <c r="Q2" s="80" t="s">
        <v>114</v>
      </c>
      <c r="R2" s="80" t="s">
        <v>9</v>
      </c>
      <c r="S2" s="80" t="s">
        <v>239</v>
      </c>
      <c r="T2" s="80" t="s">
        <v>135</v>
      </c>
      <c r="U2" s="80" t="s">
        <v>240</v>
      </c>
      <c r="V2" s="80" t="s">
        <v>136</v>
      </c>
      <c r="W2" s="80" t="s">
        <v>118</v>
      </c>
      <c r="X2" s="80" t="s">
        <v>241</v>
      </c>
      <c r="Y2" s="80" t="s">
        <v>120</v>
      </c>
      <c r="Z2" s="80" t="s">
        <v>122</v>
      </c>
      <c r="AA2" s="80" t="s">
        <v>119</v>
      </c>
      <c r="AB2" s="80" t="s">
        <v>242</v>
      </c>
      <c r="AC2" s="80" t="s">
        <v>140</v>
      </c>
      <c r="AD2" s="80" t="s">
        <v>243</v>
      </c>
      <c r="AE2" s="80" t="s">
        <v>137</v>
      </c>
      <c r="AF2" s="80" t="s">
        <v>123</v>
      </c>
      <c r="AG2" s="80" t="s">
        <v>138</v>
      </c>
      <c r="AH2" s="80" t="s">
        <v>10</v>
      </c>
      <c r="AI2" s="17" t="s">
        <v>244</v>
      </c>
      <c r="AJ2" s="17" t="s">
        <v>141</v>
      </c>
      <c r="AK2" s="17" t="s">
        <v>121</v>
      </c>
    </row>
    <row r="3" spans="1:37" x14ac:dyDescent="0.2">
      <c r="A3" s="18" t="s">
        <v>11</v>
      </c>
      <c r="B3" s="19" t="s">
        <v>59</v>
      </c>
      <c r="C3" s="18" t="s">
        <v>60</v>
      </c>
      <c r="D3" s="18" t="s">
        <v>81</v>
      </c>
      <c r="E3" s="20" t="s">
        <v>142</v>
      </c>
      <c r="F3" s="21"/>
      <c r="G3" s="22"/>
      <c r="H3" s="81">
        <v>0.37</v>
      </c>
      <c r="I3" s="81">
        <v>0.37</v>
      </c>
      <c r="J3" s="81">
        <v>0.37</v>
      </c>
      <c r="K3" s="81">
        <v>0.37</v>
      </c>
      <c r="L3" s="81">
        <v>0.37</v>
      </c>
      <c r="M3" s="81">
        <v>0.37</v>
      </c>
      <c r="N3" s="81">
        <v>0.37</v>
      </c>
      <c r="O3" s="81">
        <v>0.37</v>
      </c>
      <c r="P3" s="81">
        <v>0.37</v>
      </c>
      <c r="Q3" s="81">
        <v>0.37</v>
      </c>
      <c r="R3" s="81">
        <v>0.37</v>
      </c>
      <c r="S3" s="81">
        <v>0.37</v>
      </c>
      <c r="T3" s="81">
        <v>0.37</v>
      </c>
      <c r="U3" s="81">
        <v>0.37</v>
      </c>
      <c r="V3" s="81">
        <v>0.37</v>
      </c>
      <c r="W3" s="81">
        <v>0.37</v>
      </c>
      <c r="X3" s="81">
        <v>0.37</v>
      </c>
      <c r="Y3" s="81">
        <v>0.37</v>
      </c>
      <c r="Z3" s="81">
        <v>0.35</v>
      </c>
      <c r="AA3" s="81">
        <v>0.35</v>
      </c>
      <c r="AB3" s="81">
        <v>0.35</v>
      </c>
      <c r="AC3" s="81">
        <v>0.35</v>
      </c>
      <c r="AD3" s="81">
        <v>0.35</v>
      </c>
      <c r="AE3" s="81">
        <v>0.35</v>
      </c>
      <c r="AF3" s="81">
        <v>0.35</v>
      </c>
      <c r="AG3" s="81">
        <v>0.35</v>
      </c>
      <c r="AH3" s="81">
        <v>0.35</v>
      </c>
      <c r="AI3" s="81">
        <v>0.35</v>
      </c>
      <c r="AJ3" s="81">
        <v>0.35</v>
      </c>
      <c r="AK3" s="81">
        <v>0.35</v>
      </c>
    </row>
    <row r="4" spans="1:37" x14ac:dyDescent="0.2">
      <c r="A4" s="18" t="s">
        <v>11</v>
      </c>
      <c r="B4" s="19" t="s">
        <v>59</v>
      </c>
      <c r="C4" s="18" t="s">
        <v>60</v>
      </c>
      <c r="D4" s="18" t="s">
        <v>82</v>
      </c>
      <c r="E4" s="20" t="s">
        <v>124</v>
      </c>
      <c r="F4" s="21"/>
      <c r="G4" s="22"/>
      <c r="H4" s="81">
        <v>0.63</v>
      </c>
      <c r="I4" s="81">
        <v>0.63</v>
      </c>
      <c r="J4" s="81">
        <v>0.63</v>
      </c>
      <c r="K4" s="81">
        <v>0.63</v>
      </c>
      <c r="L4" s="81">
        <v>0.63</v>
      </c>
      <c r="M4" s="81">
        <v>0.63</v>
      </c>
      <c r="N4" s="81">
        <v>0.63</v>
      </c>
      <c r="O4" s="81">
        <v>0.63</v>
      </c>
      <c r="P4" s="81">
        <v>0.63</v>
      </c>
      <c r="Q4" s="81">
        <v>0.63</v>
      </c>
      <c r="R4" s="81">
        <v>0.63</v>
      </c>
      <c r="S4" s="81">
        <v>0.63</v>
      </c>
      <c r="T4" s="81">
        <v>0.63</v>
      </c>
      <c r="U4" s="81">
        <v>0.63</v>
      </c>
      <c r="V4" s="81">
        <v>0.63</v>
      </c>
      <c r="W4" s="81">
        <v>0.63</v>
      </c>
      <c r="X4" s="81">
        <v>0.63</v>
      </c>
      <c r="Y4" s="81">
        <v>0.63</v>
      </c>
      <c r="Z4" s="81">
        <v>0.65</v>
      </c>
      <c r="AA4" s="81">
        <v>0.65</v>
      </c>
      <c r="AB4" s="81">
        <v>0.65</v>
      </c>
      <c r="AC4" s="81">
        <v>0.65</v>
      </c>
      <c r="AD4" s="81">
        <v>0.65</v>
      </c>
      <c r="AE4" s="81">
        <v>0.65</v>
      </c>
      <c r="AF4" s="81">
        <v>0.65</v>
      </c>
      <c r="AG4" s="81">
        <v>0.65</v>
      </c>
      <c r="AH4" s="81">
        <v>0.65</v>
      </c>
      <c r="AI4" s="81">
        <v>0.65</v>
      </c>
      <c r="AJ4" s="81">
        <v>0.65</v>
      </c>
      <c r="AK4" s="81">
        <v>0.65</v>
      </c>
    </row>
    <row r="5" spans="1:37" s="29" customFormat="1" x14ac:dyDescent="0.2">
      <c r="A5" s="24"/>
      <c r="B5" s="25"/>
      <c r="C5" s="24"/>
      <c r="D5" s="24"/>
      <c r="E5" s="26"/>
      <c r="F5" s="40"/>
      <c r="G5" s="28"/>
      <c r="H5" s="82">
        <f>SUM(H3:H4)</f>
        <v>1</v>
      </c>
      <c r="I5" s="82">
        <f t="shared" ref="I5:AH5" si="0">SUM(I3:I4)</f>
        <v>1</v>
      </c>
      <c r="J5" s="82">
        <f t="shared" si="0"/>
        <v>1</v>
      </c>
      <c r="K5" s="82">
        <f t="shared" si="0"/>
        <v>1</v>
      </c>
      <c r="L5" s="82">
        <f t="shared" si="0"/>
        <v>1</v>
      </c>
      <c r="M5" s="82">
        <f t="shared" si="0"/>
        <v>1</v>
      </c>
      <c r="N5" s="82">
        <f t="shared" si="0"/>
        <v>1</v>
      </c>
      <c r="O5" s="82">
        <f t="shared" si="0"/>
        <v>1</v>
      </c>
      <c r="P5" s="82">
        <f t="shared" si="0"/>
        <v>1</v>
      </c>
      <c r="Q5" s="82">
        <f t="shared" si="0"/>
        <v>1</v>
      </c>
      <c r="R5" s="82">
        <f t="shared" si="0"/>
        <v>1</v>
      </c>
      <c r="S5" s="82">
        <f t="shared" si="0"/>
        <v>1</v>
      </c>
      <c r="T5" s="82">
        <f t="shared" si="0"/>
        <v>1</v>
      </c>
      <c r="U5" s="82">
        <f t="shared" si="0"/>
        <v>1</v>
      </c>
      <c r="V5" s="82">
        <f t="shared" si="0"/>
        <v>1</v>
      </c>
      <c r="W5" s="82">
        <f t="shared" si="0"/>
        <v>1</v>
      </c>
      <c r="X5" s="82">
        <f t="shared" si="0"/>
        <v>1</v>
      </c>
      <c r="Y5" s="82">
        <f t="shared" si="0"/>
        <v>1</v>
      </c>
      <c r="Z5" s="82">
        <f t="shared" si="0"/>
        <v>1</v>
      </c>
      <c r="AA5" s="82">
        <f t="shared" si="0"/>
        <v>1</v>
      </c>
      <c r="AB5" s="82">
        <f t="shared" si="0"/>
        <v>1</v>
      </c>
      <c r="AC5" s="82">
        <f t="shared" si="0"/>
        <v>1</v>
      </c>
      <c r="AD5" s="82">
        <f t="shared" si="0"/>
        <v>1</v>
      </c>
      <c r="AE5" s="82">
        <f t="shared" si="0"/>
        <v>1</v>
      </c>
      <c r="AF5" s="82">
        <f t="shared" si="0"/>
        <v>1</v>
      </c>
      <c r="AG5" s="82">
        <f t="shared" si="0"/>
        <v>1</v>
      </c>
      <c r="AH5" s="82">
        <f t="shared" si="0"/>
        <v>1</v>
      </c>
      <c r="AI5" s="82">
        <f t="shared" ref="AI5:AK5" si="1">SUM(AI3:AI4)</f>
        <v>1</v>
      </c>
      <c r="AJ5" s="82">
        <f t="shared" si="1"/>
        <v>1</v>
      </c>
      <c r="AK5" s="82">
        <f t="shared" si="1"/>
        <v>1</v>
      </c>
    </row>
    <row r="6" spans="1:37" x14ac:dyDescent="0.2">
      <c r="A6" s="18" t="s">
        <v>13</v>
      </c>
      <c r="B6" s="19" t="s">
        <v>59</v>
      </c>
      <c r="C6" s="18" t="s">
        <v>60</v>
      </c>
      <c r="D6" s="18" t="s">
        <v>61</v>
      </c>
      <c r="E6" s="20" t="s">
        <v>62</v>
      </c>
      <c r="F6" s="21"/>
      <c r="G6" s="22"/>
      <c r="H6" s="81">
        <v>0.1</v>
      </c>
      <c r="I6" s="81">
        <v>0.1</v>
      </c>
      <c r="J6" s="81">
        <v>0.1</v>
      </c>
      <c r="K6" s="81">
        <v>0.1</v>
      </c>
      <c r="L6" s="81">
        <v>0.1</v>
      </c>
      <c r="M6" s="81">
        <v>0.09</v>
      </c>
      <c r="N6" s="81">
        <v>0.09</v>
      </c>
      <c r="O6" s="81">
        <v>0.09</v>
      </c>
      <c r="P6" s="81">
        <v>0.09</v>
      </c>
      <c r="Q6" s="81">
        <v>0.09</v>
      </c>
      <c r="R6" s="81">
        <v>0.09</v>
      </c>
      <c r="S6" s="81">
        <v>0.09</v>
      </c>
      <c r="T6" s="81">
        <v>0.09</v>
      </c>
      <c r="U6" s="81">
        <v>0.09</v>
      </c>
      <c r="V6" s="81">
        <v>0.09</v>
      </c>
      <c r="W6" s="81">
        <v>0.09</v>
      </c>
      <c r="X6" s="81">
        <v>0.09</v>
      </c>
      <c r="Y6" s="81">
        <v>0.09</v>
      </c>
      <c r="Z6" s="81">
        <v>0.09</v>
      </c>
      <c r="AA6" s="81">
        <v>0.06</v>
      </c>
      <c r="AB6" s="81">
        <v>0.06</v>
      </c>
      <c r="AC6" s="81">
        <v>0.06</v>
      </c>
      <c r="AD6" s="81">
        <v>7.0000000000000007E-2</v>
      </c>
      <c r="AE6" s="81">
        <v>0.08</v>
      </c>
      <c r="AF6" s="81">
        <v>7.0000000000000007E-2</v>
      </c>
      <c r="AG6" s="81">
        <v>7.0000000000000007E-2</v>
      </c>
      <c r="AH6" s="81">
        <v>7.0000000000000007E-2</v>
      </c>
      <c r="AI6" s="81">
        <v>7.0000000000000007E-2</v>
      </c>
      <c r="AJ6" s="81">
        <v>7.0000000000000007E-2</v>
      </c>
      <c r="AK6" s="81">
        <v>7.0000000000000007E-2</v>
      </c>
    </row>
    <row r="7" spans="1:37" x14ac:dyDescent="0.2">
      <c r="A7" s="18" t="s">
        <v>13</v>
      </c>
      <c r="B7" s="19" t="s">
        <v>59</v>
      </c>
      <c r="C7" s="18" t="s">
        <v>60</v>
      </c>
      <c r="D7" s="18" t="s">
        <v>63</v>
      </c>
      <c r="E7" s="20" t="s">
        <v>125</v>
      </c>
      <c r="F7" s="21"/>
      <c r="G7" s="22"/>
      <c r="H7" s="81">
        <v>0.09</v>
      </c>
      <c r="I7" s="81">
        <v>0.09</v>
      </c>
      <c r="J7" s="81">
        <v>0.09</v>
      </c>
      <c r="K7" s="81">
        <v>0.09</v>
      </c>
      <c r="L7" s="81">
        <v>0.09</v>
      </c>
      <c r="M7" s="81">
        <v>0.09</v>
      </c>
      <c r="N7" s="81">
        <v>0.09</v>
      </c>
      <c r="O7" s="81">
        <v>0.09</v>
      </c>
      <c r="P7" s="81">
        <v>0.09</v>
      </c>
      <c r="Q7" s="81">
        <v>0.09</v>
      </c>
      <c r="R7" s="81">
        <v>0.09</v>
      </c>
      <c r="S7" s="81">
        <v>0.09</v>
      </c>
      <c r="T7" s="81">
        <v>0.09</v>
      </c>
      <c r="U7" s="81">
        <v>0.09</v>
      </c>
      <c r="V7" s="81">
        <v>0.09</v>
      </c>
      <c r="W7" s="81">
        <v>0.09</v>
      </c>
      <c r="X7" s="81">
        <v>0.09</v>
      </c>
      <c r="Y7" s="81">
        <v>0.09</v>
      </c>
      <c r="Z7" s="81">
        <v>0.09</v>
      </c>
      <c r="AA7" s="81">
        <v>7.0000000000000007E-2</v>
      </c>
      <c r="AB7" s="81">
        <v>0.06</v>
      </c>
      <c r="AC7" s="81">
        <v>7.0000000000000007E-2</v>
      </c>
      <c r="AD7" s="81">
        <v>7.0000000000000007E-2</v>
      </c>
      <c r="AE7" s="81">
        <v>7.0000000000000007E-2</v>
      </c>
      <c r="AF7" s="81">
        <v>7.0000000000000007E-2</v>
      </c>
      <c r="AG7" s="81">
        <v>7.0000000000000007E-2</v>
      </c>
      <c r="AH7" s="81">
        <v>7.0000000000000007E-2</v>
      </c>
      <c r="AI7" s="81">
        <v>7.0000000000000007E-2</v>
      </c>
      <c r="AJ7" s="81">
        <v>7.0000000000000007E-2</v>
      </c>
      <c r="AK7" s="81">
        <v>7.0000000000000007E-2</v>
      </c>
    </row>
    <row r="8" spans="1:37" x14ac:dyDescent="0.2">
      <c r="A8" s="18" t="s">
        <v>13</v>
      </c>
      <c r="B8" s="19" t="s">
        <v>59</v>
      </c>
      <c r="C8" s="18" t="s">
        <v>60</v>
      </c>
      <c r="D8" s="18" t="s">
        <v>64</v>
      </c>
      <c r="E8" s="20" t="s">
        <v>65</v>
      </c>
      <c r="F8" s="21"/>
      <c r="G8" s="22"/>
      <c r="H8" s="81">
        <v>0.09</v>
      </c>
      <c r="I8" s="81">
        <v>0.09</v>
      </c>
      <c r="J8" s="81">
        <v>0.09</v>
      </c>
      <c r="K8" s="81">
        <v>0.09</v>
      </c>
      <c r="L8" s="81">
        <v>0.09</v>
      </c>
      <c r="M8" s="81">
        <v>0.09</v>
      </c>
      <c r="N8" s="81">
        <v>0.09</v>
      </c>
      <c r="O8" s="81">
        <v>0.09</v>
      </c>
      <c r="P8" s="81">
        <v>0.09</v>
      </c>
      <c r="Q8" s="81">
        <v>0.09</v>
      </c>
      <c r="R8" s="81">
        <v>0.09</v>
      </c>
      <c r="S8" s="81">
        <v>0.09</v>
      </c>
      <c r="T8" s="81">
        <v>0.09</v>
      </c>
      <c r="U8" s="81">
        <v>0.09</v>
      </c>
      <c r="V8" s="81">
        <v>0.09</v>
      </c>
      <c r="W8" s="81">
        <v>0.09</v>
      </c>
      <c r="X8" s="81">
        <v>0.09</v>
      </c>
      <c r="Y8" s="81">
        <v>0.09</v>
      </c>
      <c r="Z8" s="81">
        <v>0.09</v>
      </c>
      <c r="AA8" s="81">
        <v>0.06</v>
      </c>
      <c r="AB8" s="81">
        <v>0.06</v>
      </c>
      <c r="AC8" s="81">
        <v>7.0000000000000007E-2</v>
      </c>
      <c r="AD8" s="81">
        <v>7.0000000000000007E-2</v>
      </c>
      <c r="AE8" s="81">
        <v>7.0000000000000007E-2</v>
      </c>
      <c r="AF8" s="81">
        <v>7.0000000000000007E-2</v>
      </c>
      <c r="AG8" s="81">
        <v>7.0000000000000007E-2</v>
      </c>
      <c r="AH8" s="81">
        <v>7.0000000000000007E-2</v>
      </c>
      <c r="AI8" s="81">
        <v>7.0000000000000007E-2</v>
      </c>
      <c r="AJ8" s="81">
        <v>7.0000000000000007E-2</v>
      </c>
      <c r="AK8" s="81">
        <v>7.0000000000000007E-2</v>
      </c>
    </row>
    <row r="9" spans="1:37" x14ac:dyDescent="0.2">
      <c r="A9" s="18" t="s">
        <v>13</v>
      </c>
      <c r="B9" s="19" t="s">
        <v>59</v>
      </c>
      <c r="C9" s="18" t="s">
        <v>60</v>
      </c>
      <c r="D9" s="18" t="s">
        <v>66</v>
      </c>
      <c r="E9" s="20" t="s">
        <v>67</v>
      </c>
      <c r="F9" s="21"/>
      <c r="G9" s="22"/>
      <c r="H9" s="81">
        <v>0.09</v>
      </c>
      <c r="I9" s="81">
        <v>0.09</v>
      </c>
      <c r="J9" s="81">
        <v>0.09</v>
      </c>
      <c r="K9" s="81">
        <v>0.09</v>
      </c>
      <c r="L9" s="81">
        <v>0.09</v>
      </c>
      <c r="M9" s="81">
        <v>0.09</v>
      </c>
      <c r="N9" s="81">
        <v>0.09</v>
      </c>
      <c r="O9" s="81">
        <v>0.09</v>
      </c>
      <c r="P9" s="81">
        <v>0.09</v>
      </c>
      <c r="Q9" s="81">
        <v>0.09</v>
      </c>
      <c r="R9" s="81">
        <v>0.09</v>
      </c>
      <c r="S9" s="81">
        <v>0.09</v>
      </c>
      <c r="T9" s="81">
        <v>0.09</v>
      </c>
      <c r="U9" s="81">
        <v>0.09</v>
      </c>
      <c r="V9" s="81">
        <v>0.09</v>
      </c>
      <c r="W9" s="81">
        <v>0.09</v>
      </c>
      <c r="X9" s="81">
        <v>0.09</v>
      </c>
      <c r="Y9" s="81">
        <v>0.09</v>
      </c>
      <c r="Z9" s="81">
        <v>0.09</v>
      </c>
      <c r="AA9" s="81">
        <v>0.06</v>
      </c>
      <c r="AB9" s="81">
        <v>0.06</v>
      </c>
      <c r="AC9" s="81">
        <v>7.0000000000000007E-2</v>
      </c>
      <c r="AD9" s="81">
        <v>7.0000000000000007E-2</v>
      </c>
      <c r="AE9" s="81">
        <v>7.0000000000000007E-2</v>
      </c>
      <c r="AF9" s="81">
        <v>7.0000000000000007E-2</v>
      </c>
      <c r="AG9" s="81">
        <v>7.0000000000000007E-2</v>
      </c>
      <c r="AH9" s="81">
        <v>7.0000000000000007E-2</v>
      </c>
      <c r="AI9" s="81">
        <v>7.0000000000000007E-2</v>
      </c>
      <c r="AJ9" s="81">
        <v>7.0000000000000007E-2</v>
      </c>
      <c r="AK9" s="81">
        <v>7.0000000000000007E-2</v>
      </c>
    </row>
    <row r="10" spans="1:37" x14ac:dyDescent="0.2">
      <c r="A10" s="18" t="s">
        <v>13</v>
      </c>
      <c r="B10" s="19" t="s">
        <v>59</v>
      </c>
      <c r="C10" s="18" t="s">
        <v>60</v>
      </c>
      <c r="D10" s="18" t="s">
        <v>68</v>
      </c>
      <c r="E10" s="20" t="s">
        <v>69</v>
      </c>
      <c r="F10" s="21"/>
      <c r="G10" s="22"/>
      <c r="H10" s="81">
        <v>7.0000000000000007E-2</v>
      </c>
      <c r="I10" s="81">
        <v>7.0000000000000007E-2</v>
      </c>
      <c r="J10" s="81">
        <v>7.0000000000000007E-2</v>
      </c>
      <c r="K10" s="81">
        <v>7.0000000000000007E-2</v>
      </c>
      <c r="L10" s="81">
        <v>7.0000000000000007E-2</v>
      </c>
      <c r="M10" s="81">
        <v>7.0000000000000007E-2</v>
      </c>
      <c r="N10" s="81">
        <v>7.0000000000000007E-2</v>
      </c>
      <c r="O10" s="81">
        <v>7.0000000000000007E-2</v>
      </c>
      <c r="P10" s="81">
        <v>7.0000000000000007E-2</v>
      </c>
      <c r="Q10" s="81">
        <v>7.0000000000000007E-2</v>
      </c>
      <c r="R10" s="81">
        <v>7.0000000000000007E-2</v>
      </c>
      <c r="S10" s="81">
        <v>7.0000000000000007E-2</v>
      </c>
      <c r="T10" s="81">
        <v>7.0000000000000007E-2</v>
      </c>
      <c r="U10" s="81">
        <v>7.0000000000000007E-2</v>
      </c>
      <c r="V10" s="81">
        <v>7.0000000000000007E-2</v>
      </c>
      <c r="W10" s="81">
        <v>7.0000000000000007E-2</v>
      </c>
      <c r="X10" s="81">
        <v>7.0000000000000007E-2</v>
      </c>
      <c r="Y10" s="81">
        <v>7.0000000000000007E-2</v>
      </c>
      <c r="Z10" s="81">
        <v>7.0000000000000007E-2</v>
      </c>
      <c r="AA10" s="81">
        <v>0.16</v>
      </c>
      <c r="AB10" s="81">
        <v>0.16</v>
      </c>
      <c r="AC10" s="81">
        <v>0.15</v>
      </c>
      <c r="AD10" s="81">
        <v>0.15</v>
      </c>
      <c r="AE10" s="81">
        <v>0.15</v>
      </c>
      <c r="AF10" s="81">
        <v>0.15</v>
      </c>
      <c r="AG10" s="81">
        <v>0.15</v>
      </c>
      <c r="AH10" s="81">
        <v>0.15</v>
      </c>
      <c r="AI10" s="81">
        <v>0.15</v>
      </c>
      <c r="AJ10" s="81">
        <v>0.15</v>
      </c>
      <c r="AK10" s="81">
        <v>0.15</v>
      </c>
    </row>
    <row r="11" spans="1:37" x14ac:dyDescent="0.2">
      <c r="A11" s="18" t="s">
        <v>13</v>
      </c>
      <c r="B11" s="19" t="s">
        <v>59</v>
      </c>
      <c r="C11" s="18" t="s">
        <v>60</v>
      </c>
      <c r="D11" s="18" t="s">
        <v>70</v>
      </c>
      <c r="E11" s="20" t="s">
        <v>71</v>
      </c>
      <c r="F11" s="21"/>
      <c r="G11" s="22"/>
      <c r="H11" s="81">
        <v>0.11</v>
      </c>
      <c r="I11" s="81">
        <v>0.11</v>
      </c>
      <c r="J11" s="81">
        <v>0.11</v>
      </c>
      <c r="K11" s="81">
        <v>0.11</v>
      </c>
      <c r="L11" s="81">
        <v>0.11</v>
      </c>
      <c r="M11" s="81">
        <v>0.11</v>
      </c>
      <c r="N11" s="81">
        <v>0.11</v>
      </c>
      <c r="O11" s="81">
        <v>0.11</v>
      </c>
      <c r="P11" s="81">
        <v>0.11</v>
      </c>
      <c r="Q11" s="81">
        <v>0.11</v>
      </c>
      <c r="R11" s="81">
        <v>0.11</v>
      </c>
      <c r="S11" s="81">
        <v>0.11</v>
      </c>
      <c r="T11" s="81">
        <v>0.11</v>
      </c>
      <c r="U11" s="81">
        <v>0.11</v>
      </c>
      <c r="V11" s="81">
        <v>0.11</v>
      </c>
      <c r="W11" s="81">
        <v>0.11</v>
      </c>
      <c r="X11" s="81">
        <v>0.11</v>
      </c>
      <c r="Y11" s="81">
        <v>0.11</v>
      </c>
      <c r="Z11" s="81">
        <v>0.11</v>
      </c>
      <c r="AA11" s="81">
        <v>0.11</v>
      </c>
      <c r="AB11" s="81">
        <v>0.12</v>
      </c>
      <c r="AC11" s="81">
        <v>0.12</v>
      </c>
      <c r="AD11" s="81">
        <v>0.12</v>
      </c>
      <c r="AE11" s="81">
        <v>0.11</v>
      </c>
      <c r="AF11" s="81">
        <v>0.12</v>
      </c>
      <c r="AG11" s="81">
        <v>0.12</v>
      </c>
      <c r="AH11" s="81">
        <v>0.12</v>
      </c>
      <c r="AI11" s="81">
        <v>0.12</v>
      </c>
      <c r="AJ11" s="81">
        <v>0.12</v>
      </c>
      <c r="AK11" s="81">
        <v>0.12</v>
      </c>
    </row>
    <row r="12" spans="1:37" x14ac:dyDescent="0.2">
      <c r="A12" s="18" t="s">
        <v>13</v>
      </c>
      <c r="B12" s="19" t="s">
        <v>59</v>
      </c>
      <c r="C12" s="18" t="s">
        <v>60</v>
      </c>
      <c r="D12" s="18" t="s">
        <v>72</v>
      </c>
      <c r="E12" s="20" t="s">
        <v>126</v>
      </c>
      <c r="F12" s="21"/>
      <c r="G12" s="22"/>
      <c r="H12" s="81">
        <v>0.09</v>
      </c>
      <c r="I12" s="81">
        <v>0.09</v>
      </c>
      <c r="J12" s="81">
        <v>0.09</v>
      </c>
      <c r="K12" s="81">
        <v>0.09</v>
      </c>
      <c r="L12" s="81">
        <v>0.09</v>
      </c>
      <c r="M12" s="81">
        <v>0.09</v>
      </c>
      <c r="N12" s="81">
        <v>0.09</v>
      </c>
      <c r="O12" s="81">
        <v>0.09</v>
      </c>
      <c r="P12" s="81">
        <v>0.09</v>
      </c>
      <c r="Q12" s="81">
        <v>0.09</v>
      </c>
      <c r="R12" s="81">
        <v>0.09</v>
      </c>
      <c r="S12" s="81">
        <v>0.09</v>
      </c>
      <c r="T12" s="81">
        <v>0.09</v>
      </c>
      <c r="U12" s="81">
        <v>0.09</v>
      </c>
      <c r="V12" s="81">
        <v>0.09</v>
      </c>
      <c r="W12" s="81">
        <v>0.09</v>
      </c>
      <c r="X12" s="81">
        <v>0.09</v>
      </c>
      <c r="Y12" s="81">
        <v>0.09</v>
      </c>
      <c r="Z12" s="81">
        <v>0.09</v>
      </c>
      <c r="AA12" s="81">
        <v>0.1</v>
      </c>
      <c r="AB12" s="81">
        <v>0.1</v>
      </c>
      <c r="AC12" s="81">
        <v>0.09</v>
      </c>
      <c r="AD12" s="81">
        <v>0.09</v>
      </c>
      <c r="AE12" s="81">
        <v>0.09</v>
      </c>
      <c r="AF12" s="81">
        <v>0.09</v>
      </c>
      <c r="AG12" s="81">
        <v>0.09</v>
      </c>
      <c r="AH12" s="81">
        <v>0.09</v>
      </c>
      <c r="AI12" s="81">
        <v>0.09</v>
      </c>
      <c r="AJ12" s="81">
        <v>0.09</v>
      </c>
      <c r="AK12" s="81">
        <v>0.09</v>
      </c>
    </row>
    <row r="13" spans="1:37" x14ac:dyDescent="0.2">
      <c r="A13" s="18" t="s">
        <v>13</v>
      </c>
      <c r="B13" s="19" t="s">
        <v>59</v>
      </c>
      <c r="C13" s="18" t="s">
        <v>60</v>
      </c>
      <c r="D13" s="18" t="s">
        <v>73</v>
      </c>
      <c r="E13" s="20" t="s">
        <v>74</v>
      </c>
      <c r="F13" s="21"/>
      <c r="G13" s="22"/>
      <c r="H13" s="81">
        <v>0.09</v>
      </c>
      <c r="I13" s="81">
        <v>0.09</v>
      </c>
      <c r="J13" s="81">
        <v>0.09</v>
      </c>
      <c r="K13" s="81">
        <v>0.09</v>
      </c>
      <c r="L13" s="81">
        <v>0.09</v>
      </c>
      <c r="M13" s="81">
        <v>0.09</v>
      </c>
      <c r="N13" s="81">
        <v>0.09</v>
      </c>
      <c r="O13" s="81">
        <v>0.09</v>
      </c>
      <c r="P13" s="81">
        <v>0.09</v>
      </c>
      <c r="Q13" s="81">
        <v>0.09</v>
      </c>
      <c r="R13" s="81">
        <v>0.09</v>
      </c>
      <c r="S13" s="81">
        <v>0.09</v>
      </c>
      <c r="T13" s="81">
        <v>0.09</v>
      </c>
      <c r="U13" s="81">
        <v>0.09</v>
      </c>
      <c r="V13" s="81">
        <v>0.09</v>
      </c>
      <c r="W13" s="81">
        <v>0.09</v>
      </c>
      <c r="X13" s="81">
        <v>0.09</v>
      </c>
      <c r="Y13" s="81">
        <v>0.09</v>
      </c>
      <c r="Z13" s="81">
        <v>0.09</v>
      </c>
      <c r="AA13" s="81">
        <v>0.1</v>
      </c>
      <c r="AB13" s="81">
        <v>0.1</v>
      </c>
      <c r="AC13" s="81">
        <v>0.11</v>
      </c>
      <c r="AD13" s="81">
        <v>0.11</v>
      </c>
      <c r="AE13" s="81">
        <v>0.11</v>
      </c>
      <c r="AF13" s="81">
        <v>0.1</v>
      </c>
      <c r="AG13" s="81">
        <v>0.1</v>
      </c>
      <c r="AH13" s="81">
        <v>0.1</v>
      </c>
      <c r="AI13" s="81">
        <v>0.1</v>
      </c>
      <c r="AJ13" s="81">
        <v>0.1</v>
      </c>
      <c r="AK13" s="81">
        <v>0.1</v>
      </c>
    </row>
    <row r="14" spans="1:37" x14ac:dyDescent="0.2">
      <c r="A14" s="18" t="s">
        <v>13</v>
      </c>
      <c r="B14" s="19" t="s">
        <v>59</v>
      </c>
      <c r="C14" s="18" t="s">
        <v>60</v>
      </c>
      <c r="D14" s="18" t="s">
        <v>75</v>
      </c>
      <c r="E14" s="20" t="s">
        <v>76</v>
      </c>
      <c r="F14" s="21"/>
      <c r="G14" s="22"/>
      <c r="H14" s="81">
        <v>0.09</v>
      </c>
      <c r="I14" s="81">
        <v>0.09</v>
      </c>
      <c r="J14" s="81">
        <v>0.09</v>
      </c>
      <c r="K14" s="81">
        <v>0.09</v>
      </c>
      <c r="L14" s="81">
        <v>0.09</v>
      </c>
      <c r="M14" s="81">
        <v>0.09</v>
      </c>
      <c r="N14" s="81">
        <v>0.09</v>
      </c>
      <c r="O14" s="81">
        <v>0.09</v>
      </c>
      <c r="P14" s="81">
        <v>0.09</v>
      </c>
      <c r="Q14" s="81">
        <v>0.09</v>
      </c>
      <c r="R14" s="81">
        <v>0.09</v>
      </c>
      <c r="S14" s="81">
        <v>0.09</v>
      </c>
      <c r="T14" s="81">
        <v>0.09</v>
      </c>
      <c r="U14" s="81">
        <v>0.09</v>
      </c>
      <c r="V14" s="81">
        <v>0.09</v>
      </c>
      <c r="W14" s="81">
        <v>0.09</v>
      </c>
      <c r="X14" s="81">
        <v>0.09</v>
      </c>
      <c r="Y14" s="81">
        <v>0.09</v>
      </c>
      <c r="Z14" s="81">
        <v>0.09</v>
      </c>
      <c r="AA14" s="81">
        <v>0.15</v>
      </c>
      <c r="AB14" s="81">
        <v>0.15</v>
      </c>
      <c r="AC14" s="81">
        <v>0.13</v>
      </c>
      <c r="AD14" s="81">
        <v>0.13</v>
      </c>
      <c r="AE14" s="81">
        <v>0.13</v>
      </c>
      <c r="AF14" s="81">
        <v>0.14000000000000001</v>
      </c>
      <c r="AG14" s="81">
        <v>0.14000000000000001</v>
      </c>
      <c r="AH14" s="81">
        <v>0.14000000000000001</v>
      </c>
      <c r="AI14" s="81">
        <v>0.14000000000000001</v>
      </c>
      <c r="AJ14" s="81">
        <v>0.14000000000000001</v>
      </c>
      <c r="AK14" s="81">
        <v>0.14000000000000001</v>
      </c>
    </row>
    <row r="15" spans="1:37" x14ac:dyDescent="0.2">
      <c r="A15" s="18" t="s">
        <v>13</v>
      </c>
      <c r="B15" s="19" t="s">
        <v>59</v>
      </c>
      <c r="C15" s="18" t="s">
        <v>60</v>
      </c>
      <c r="D15" s="18" t="s">
        <v>77</v>
      </c>
      <c r="E15" s="20" t="s">
        <v>78</v>
      </c>
      <c r="F15" s="21"/>
      <c r="G15" s="22"/>
      <c r="H15" s="81">
        <v>0.11</v>
      </c>
      <c r="I15" s="81">
        <v>0.11</v>
      </c>
      <c r="J15" s="81">
        <v>0.11</v>
      </c>
      <c r="K15" s="81">
        <v>0.11</v>
      </c>
      <c r="L15" s="81">
        <v>0.11</v>
      </c>
      <c r="M15" s="81">
        <v>0.12</v>
      </c>
      <c r="N15" s="81">
        <v>0.12</v>
      </c>
      <c r="O15" s="81">
        <v>0.12</v>
      </c>
      <c r="P15" s="81">
        <v>0.12</v>
      </c>
      <c r="Q15" s="81">
        <v>0.12</v>
      </c>
      <c r="R15" s="81">
        <v>0.12</v>
      </c>
      <c r="S15" s="81">
        <v>0.12</v>
      </c>
      <c r="T15" s="81">
        <v>0.12</v>
      </c>
      <c r="U15" s="81">
        <v>0.12</v>
      </c>
      <c r="V15" s="81">
        <v>0.12</v>
      </c>
      <c r="W15" s="81">
        <v>0.12</v>
      </c>
      <c r="X15" s="81">
        <v>0.12</v>
      </c>
      <c r="Y15" s="81">
        <v>0.12</v>
      </c>
      <c r="Z15" s="81">
        <v>0.12</v>
      </c>
      <c r="AA15" s="81">
        <v>0.09</v>
      </c>
      <c r="AB15" s="81">
        <v>0.09</v>
      </c>
      <c r="AC15" s="81">
        <v>0.09</v>
      </c>
      <c r="AD15" s="81">
        <v>0.08</v>
      </c>
      <c r="AE15" s="81">
        <v>0.08</v>
      </c>
      <c r="AF15" s="81">
        <v>0.08</v>
      </c>
      <c r="AG15" s="81">
        <v>0.08</v>
      </c>
      <c r="AH15" s="81">
        <v>0.08</v>
      </c>
      <c r="AI15" s="81">
        <v>0.08</v>
      </c>
      <c r="AJ15" s="81">
        <v>0.08</v>
      </c>
      <c r="AK15" s="81">
        <v>0.08</v>
      </c>
    </row>
    <row r="16" spans="1:37" x14ac:dyDescent="0.2">
      <c r="A16" s="18" t="s">
        <v>13</v>
      </c>
      <c r="B16" s="19" t="s">
        <v>59</v>
      </c>
      <c r="C16" s="18" t="s">
        <v>60</v>
      </c>
      <c r="D16" s="18" t="s">
        <v>79</v>
      </c>
      <c r="E16" s="20" t="s">
        <v>80</v>
      </c>
      <c r="F16" s="21"/>
      <c r="G16" s="22"/>
      <c r="H16" s="81">
        <v>7.0000000000000007E-2</v>
      </c>
      <c r="I16" s="81">
        <v>7.0000000000000007E-2</v>
      </c>
      <c r="J16" s="81">
        <v>7.0000000000000007E-2</v>
      </c>
      <c r="K16" s="81">
        <v>7.0000000000000007E-2</v>
      </c>
      <c r="L16" s="81">
        <v>7.0000000000000007E-2</v>
      </c>
      <c r="M16" s="81">
        <v>7.0000000000000007E-2</v>
      </c>
      <c r="N16" s="81">
        <v>7.0000000000000007E-2</v>
      </c>
      <c r="O16" s="81">
        <v>7.0000000000000007E-2</v>
      </c>
      <c r="P16" s="81">
        <v>7.0000000000000007E-2</v>
      </c>
      <c r="Q16" s="81">
        <v>7.0000000000000007E-2</v>
      </c>
      <c r="R16" s="81">
        <v>7.0000000000000007E-2</v>
      </c>
      <c r="S16" s="81">
        <v>7.0000000000000007E-2</v>
      </c>
      <c r="T16" s="81">
        <v>7.0000000000000007E-2</v>
      </c>
      <c r="U16" s="81">
        <v>7.0000000000000007E-2</v>
      </c>
      <c r="V16" s="81">
        <v>7.0000000000000007E-2</v>
      </c>
      <c r="W16" s="81">
        <v>7.0000000000000007E-2</v>
      </c>
      <c r="X16" s="81">
        <v>7.0000000000000007E-2</v>
      </c>
      <c r="Y16" s="81">
        <v>7.0000000000000007E-2</v>
      </c>
      <c r="Z16" s="81">
        <v>7.0000000000000007E-2</v>
      </c>
      <c r="AA16" s="81">
        <v>0.04</v>
      </c>
      <c r="AB16" s="81">
        <v>0.04</v>
      </c>
      <c r="AC16" s="81">
        <v>0.04</v>
      </c>
      <c r="AD16" s="81">
        <v>0.04</v>
      </c>
      <c r="AE16" s="81">
        <v>0.04</v>
      </c>
      <c r="AF16" s="81">
        <v>0.04</v>
      </c>
      <c r="AG16" s="81">
        <v>0.04</v>
      </c>
      <c r="AH16" s="81">
        <v>0.04</v>
      </c>
      <c r="AI16" s="81">
        <v>0.04</v>
      </c>
      <c r="AJ16" s="81">
        <v>0.04</v>
      </c>
      <c r="AK16" s="81">
        <v>0.04</v>
      </c>
    </row>
    <row r="17" spans="1:37" s="29" customFormat="1" x14ac:dyDescent="0.2">
      <c r="A17" s="30"/>
      <c r="B17" s="25"/>
      <c r="C17" s="24"/>
      <c r="D17" s="24"/>
      <c r="E17" s="26"/>
      <c r="F17" s="40"/>
      <c r="G17" s="28"/>
      <c r="H17" s="82">
        <f>SUM(H6:H16)</f>
        <v>1</v>
      </c>
      <c r="I17" s="82">
        <f t="shared" ref="I17:AH17" si="2">SUM(I6:I16)</f>
        <v>1</v>
      </c>
      <c r="J17" s="82">
        <f t="shared" si="2"/>
        <v>1</v>
      </c>
      <c r="K17" s="82">
        <f t="shared" si="2"/>
        <v>1</v>
      </c>
      <c r="L17" s="82">
        <f t="shared" si="2"/>
        <v>1</v>
      </c>
      <c r="M17" s="82">
        <f t="shared" si="2"/>
        <v>1</v>
      </c>
      <c r="N17" s="82">
        <f t="shared" si="2"/>
        <v>1</v>
      </c>
      <c r="O17" s="82">
        <f t="shared" si="2"/>
        <v>1</v>
      </c>
      <c r="P17" s="82">
        <f t="shared" si="2"/>
        <v>1</v>
      </c>
      <c r="Q17" s="82">
        <f t="shared" si="2"/>
        <v>1</v>
      </c>
      <c r="R17" s="82">
        <f t="shared" si="2"/>
        <v>1</v>
      </c>
      <c r="S17" s="82">
        <f t="shared" si="2"/>
        <v>1</v>
      </c>
      <c r="T17" s="82">
        <f t="shared" si="2"/>
        <v>1</v>
      </c>
      <c r="U17" s="82">
        <f t="shared" si="2"/>
        <v>1</v>
      </c>
      <c r="V17" s="82">
        <f t="shared" si="2"/>
        <v>1</v>
      </c>
      <c r="W17" s="82">
        <f t="shared" si="2"/>
        <v>1</v>
      </c>
      <c r="X17" s="82">
        <f t="shared" si="2"/>
        <v>1</v>
      </c>
      <c r="Y17" s="82">
        <f t="shared" si="2"/>
        <v>1</v>
      </c>
      <c r="Z17" s="82">
        <f t="shared" si="2"/>
        <v>1</v>
      </c>
      <c r="AA17" s="82">
        <f t="shared" si="2"/>
        <v>1</v>
      </c>
      <c r="AB17" s="82">
        <f t="shared" si="2"/>
        <v>1</v>
      </c>
      <c r="AC17" s="82">
        <f t="shared" si="2"/>
        <v>1</v>
      </c>
      <c r="AD17" s="82">
        <f t="shared" si="2"/>
        <v>1</v>
      </c>
      <c r="AE17" s="82">
        <f t="shared" si="2"/>
        <v>1</v>
      </c>
      <c r="AF17" s="82">
        <f t="shared" si="2"/>
        <v>1</v>
      </c>
      <c r="AG17" s="82">
        <f t="shared" si="2"/>
        <v>1</v>
      </c>
      <c r="AH17" s="82">
        <f t="shared" si="2"/>
        <v>1</v>
      </c>
      <c r="AI17" s="82">
        <f t="shared" ref="AI17:AK17" si="3">SUM(AI6:AI16)</f>
        <v>1</v>
      </c>
      <c r="AJ17" s="82">
        <f t="shared" si="3"/>
        <v>1</v>
      </c>
      <c r="AK17" s="82">
        <f t="shared" si="3"/>
        <v>1</v>
      </c>
    </row>
    <row r="18" spans="1:37" x14ac:dyDescent="0.2">
      <c r="A18" s="31" t="s">
        <v>14</v>
      </c>
      <c r="B18" s="32" t="s">
        <v>83</v>
      </c>
      <c r="C18" s="33" t="s">
        <v>84</v>
      </c>
      <c r="D18" s="34" t="s">
        <v>85</v>
      </c>
      <c r="E18" s="34" t="s">
        <v>86</v>
      </c>
      <c r="F18" s="21"/>
      <c r="G18" s="35"/>
      <c r="H18" s="81">
        <v>0.40674418604651202</v>
      </c>
      <c r="I18" s="81">
        <v>0.40674418604651202</v>
      </c>
      <c r="J18" s="81">
        <v>0.40543689320388399</v>
      </c>
      <c r="K18" s="81">
        <v>0.40543689320388399</v>
      </c>
      <c r="L18" s="81">
        <v>0.40543689320388399</v>
      </c>
      <c r="M18" s="81">
        <v>0.40543689320388399</v>
      </c>
      <c r="N18" s="81">
        <v>0.40543689320388399</v>
      </c>
      <c r="O18" s="81">
        <v>0.40543689320388399</v>
      </c>
      <c r="P18" s="81">
        <v>0.40543689320388399</v>
      </c>
      <c r="Q18" s="81">
        <v>0.40543689320388399</v>
      </c>
      <c r="R18" s="81">
        <v>0.40543689320388399</v>
      </c>
      <c r="S18" s="81">
        <v>0.40543689320388399</v>
      </c>
      <c r="T18" s="81">
        <v>0.40543689320388399</v>
      </c>
      <c r="U18" s="81">
        <v>0.40543689320388399</v>
      </c>
      <c r="V18" s="81">
        <v>0.40543689320388399</v>
      </c>
      <c r="W18" s="81">
        <v>0.40543689320388399</v>
      </c>
      <c r="X18" s="81">
        <v>0.40543689320388399</v>
      </c>
      <c r="Y18" s="81">
        <v>0.40543689320388399</v>
      </c>
      <c r="Z18" s="81">
        <v>0.40543689320388399</v>
      </c>
      <c r="AA18" s="81">
        <v>0.40543689320388399</v>
      </c>
      <c r="AB18" s="81">
        <v>0.39674418604651202</v>
      </c>
      <c r="AC18" s="81">
        <v>0.40543689320388399</v>
      </c>
      <c r="AD18" s="81">
        <v>0.40543689320388399</v>
      </c>
      <c r="AE18" s="81">
        <v>0.39674418604651202</v>
      </c>
      <c r="AF18" s="81">
        <v>0.39674418604651202</v>
      </c>
      <c r="AG18" s="81">
        <v>0.413980582524272</v>
      </c>
      <c r="AH18" s="81">
        <v>0.40571428571428603</v>
      </c>
      <c r="AI18" s="81">
        <v>0.40571428571428603</v>
      </c>
      <c r="AJ18" s="81">
        <v>0.40571428571428603</v>
      </c>
      <c r="AK18" s="81">
        <v>0.40571428571428603</v>
      </c>
    </row>
    <row r="19" spans="1:37" x14ac:dyDescent="0.2">
      <c r="A19" s="31" t="s">
        <v>14</v>
      </c>
      <c r="B19" s="32" t="s">
        <v>83</v>
      </c>
      <c r="C19" s="33" t="s">
        <v>84</v>
      </c>
      <c r="D19" s="34" t="s">
        <v>87</v>
      </c>
      <c r="E19" s="34" t="s">
        <v>88</v>
      </c>
      <c r="F19" s="21"/>
      <c r="G19" s="35"/>
      <c r="H19" s="81">
        <v>0.31906976744186</v>
      </c>
      <c r="I19" s="81">
        <v>0.31906976744186</v>
      </c>
      <c r="J19" s="81">
        <v>0.30213592233009701</v>
      </c>
      <c r="K19" s="81">
        <v>0.30213592233009701</v>
      </c>
      <c r="L19" s="81">
        <v>0.30213592233009701</v>
      </c>
      <c r="M19" s="81">
        <v>0.30213592233009701</v>
      </c>
      <c r="N19" s="81">
        <v>0.30213592233009701</v>
      </c>
      <c r="O19" s="81">
        <v>0.30213592233009701</v>
      </c>
      <c r="P19" s="81">
        <v>0.30213592233009701</v>
      </c>
      <c r="Q19" s="81">
        <v>0.30213592233009701</v>
      </c>
      <c r="R19" s="81">
        <v>0.30213592233009701</v>
      </c>
      <c r="S19" s="81">
        <v>0.30213592233009701</v>
      </c>
      <c r="T19" s="81">
        <v>0.30213592233009701</v>
      </c>
      <c r="U19" s="81">
        <v>0.30213592233009701</v>
      </c>
      <c r="V19" s="81">
        <v>0.30213592233009701</v>
      </c>
      <c r="W19" s="81">
        <v>0.30213592233009701</v>
      </c>
      <c r="X19" s="81">
        <v>0.30213592233009701</v>
      </c>
      <c r="Y19" s="81">
        <v>0.30213592233009701</v>
      </c>
      <c r="Z19" s="81">
        <v>0.30213592233009701</v>
      </c>
      <c r="AA19" s="81">
        <v>0.30213592233009701</v>
      </c>
      <c r="AB19" s="81">
        <v>0.31906976744186</v>
      </c>
      <c r="AC19" s="81">
        <v>0.30213592233009701</v>
      </c>
      <c r="AD19" s="81">
        <v>0.30213592233009701</v>
      </c>
      <c r="AE19" s="81">
        <v>0.31906976744186</v>
      </c>
      <c r="AF19" s="81">
        <v>0.31906976744186</v>
      </c>
      <c r="AG19" s="81">
        <v>0.30300970873786398</v>
      </c>
      <c r="AH19" s="81">
        <v>0.29714285714285699</v>
      </c>
      <c r="AI19" s="81">
        <v>0.29714285714285699</v>
      </c>
      <c r="AJ19" s="81">
        <v>0.29714285714285699</v>
      </c>
      <c r="AK19" s="81">
        <v>0.29714285714285699</v>
      </c>
    </row>
    <row r="20" spans="1:37" x14ac:dyDescent="0.2">
      <c r="A20" s="31" t="s">
        <v>14</v>
      </c>
      <c r="B20" s="32" t="s">
        <v>83</v>
      </c>
      <c r="C20" s="33" t="s">
        <v>84</v>
      </c>
      <c r="D20" s="34" t="s">
        <v>89</v>
      </c>
      <c r="E20" s="34" t="s">
        <v>90</v>
      </c>
      <c r="F20" s="21"/>
      <c r="G20" s="35"/>
      <c r="H20" s="81">
        <v>0.27418604651162798</v>
      </c>
      <c r="I20" s="81">
        <v>0.27418604651162798</v>
      </c>
      <c r="J20" s="81">
        <v>0.29242718446601901</v>
      </c>
      <c r="K20" s="81">
        <v>0.29242718446601901</v>
      </c>
      <c r="L20" s="81">
        <v>0.29242718446601901</v>
      </c>
      <c r="M20" s="81">
        <v>0.29242718446601901</v>
      </c>
      <c r="N20" s="81">
        <v>0.29242718446601901</v>
      </c>
      <c r="O20" s="81">
        <v>0.29242718446601901</v>
      </c>
      <c r="P20" s="81">
        <v>0.29242718446601901</v>
      </c>
      <c r="Q20" s="81">
        <v>0.29242718446601901</v>
      </c>
      <c r="R20" s="81">
        <v>0.29242718446601901</v>
      </c>
      <c r="S20" s="81">
        <v>0.29242718446601901</v>
      </c>
      <c r="T20" s="81">
        <v>0.29242718446601901</v>
      </c>
      <c r="U20" s="81">
        <v>0.29242718446601901</v>
      </c>
      <c r="V20" s="81">
        <v>0.29242718446601901</v>
      </c>
      <c r="W20" s="81">
        <v>0.29242718446601901</v>
      </c>
      <c r="X20" s="81">
        <v>0.29242718446601901</v>
      </c>
      <c r="Y20" s="81">
        <v>0.29242718446601901</v>
      </c>
      <c r="Z20" s="81">
        <v>0.29242718446601901</v>
      </c>
      <c r="AA20" s="81">
        <v>0.29242718446601901</v>
      </c>
      <c r="AB20" s="81">
        <v>0.28418604651162799</v>
      </c>
      <c r="AC20" s="81">
        <v>0.29242718446601901</v>
      </c>
      <c r="AD20" s="81">
        <v>0.29242718446601901</v>
      </c>
      <c r="AE20" s="81">
        <v>0.28418604651162799</v>
      </c>
      <c r="AF20" s="81">
        <v>0.28418604651162799</v>
      </c>
      <c r="AG20" s="81">
        <v>0.28300970873786402</v>
      </c>
      <c r="AH20" s="81">
        <v>0.29714285714285699</v>
      </c>
      <c r="AI20" s="81">
        <v>0.29714285714285699</v>
      </c>
      <c r="AJ20" s="81">
        <v>0.29714285714285699</v>
      </c>
      <c r="AK20" s="81">
        <v>0.29714285714285699</v>
      </c>
    </row>
    <row r="21" spans="1:37" s="29" customFormat="1" x14ac:dyDescent="0.2">
      <c r="A21" s="36"/>
      <c r="B21" s="37"/>
      <c r="C21" s="38"/>
      <c r="D21" s="39"/>
      <c r="E21" s="39"/>
      <c r="F21" s="40"/>
      <c r="G21" s="41"/>
      <c r="H21" s="82">
        <f>SUM(H18:H20)</f>
        <v>1</v>
      </c>
      <c r="I21" s="82">
        <f t="shared" ref="I21:AH21" si="4">SUM(I18:I20)</f>
        <v>1</v>
      </c>
      <c r="J21" s="82">
        <f t="shared" si="4"/>
        <v>1</v>
      </c>
      <c r="K21" s="82">
        <f t="shared" si="4"/>
        <v>1</v>
      </c>
      <c r="L21" s="82">
        <f t="shared" si="4"/>
        <v>1</v>
      </c>
      <c r="M21" s="82">
        <f t="shared" si="4"/>
        <v>1</v>
      </c>
      <c r="N21" s="82">
        <f t="shared" si="4"/>
        <v>1</v>
      </c>
      <c r="O21" s="82">
        <f t="shared" si="4"/>
        <v>1</v>
      </c>
      <c r="P21" s="82">
        <f t="shared" si="4"/>
        <v>1</v>
      </c>
      <c r="Q21" s="82">
        <f t="shared" si="4"/>
        <v>1</v>
      </c>
      <c r="R21" s="82">
        <f t="shared" si="4"/>
        <v>1</v>
      </c>
      <c r="S21" s="82">
        <f t="shared" si="4"/>
        <v>1</v>
      </c>
      <c r="T21" s="82">
        <f t="shared" si="4"/>
        <v>1</v>
      </c>
      <c r="U21" s="82">
        <f t="shared" si="4"/>
        <v>1</v>
      </c>
      <c r="V21" s="82">
        <f t="shared" si="4"/>
        <v>1</v>
      </c>
      <c r="W21" s="82">
        <f t="shared" si="4"/>
        <v>1</v>
      </c>
      <c r="X21" s="82">
        <f t="shared" si="4"/>
        <v>1</v>
      </c>
      <c r="Y21" s="82">
        <f t="shared" si="4"/>
        <v>1</v>
      </c>
      <c r="Z21" s="82">
        <f t="shared" si="4"/>
        <v>1</v>
      </c>
      <c r="AA21" s="82">
        <f t="shared" si="4"/>
        <v>1</v>
      </c>
      <c r="AB21" s="82">
        <f t="shared" si="4"/>
        <v>1</v>
      </c>
      <c r="AC21" s="82">
        <f t="shared" si="4"/>
        <v>1</v>
      </c>
      <c r="AD21" s="82">
        <f t="shared" si="4"/>
        <v>1</v>
      </c>
      <c r="AE21" s="82">
        <f t="shared" si="4"/>
        <v>1</v>
      </c>
      <c r="AF21" s="82">
        <f t="shared" si="4"/>
        <v>1</v>
      </c>
      <c r="AG21" s="82">
        <f t="shared" si="4"/>
        <v>1</v>
      </c>
      <c r="AH21" s="82">
        <f t="shared" si="4"/>
        <v>1</v>
      </c>
      <c r="AI21" s="82">
        <f t="shared" ref="AI21:AK21" si="5">SUM(AI18:AI20)</f>
        <v>1</v>
      </c>
      <c r="AJ21" s="82">
        <f t="shared" si="5"/>
        <v>1</v>
      </c>
      <c r="AK21" s="82">
        <f t="shared" si="5"/>
        <v>1</v>
      </c>
    </row>
    <row r="22" spans="1:37" x14ac:dyDescent="0.2">
      <c r="A22" s="42" t="s">
        <v>15</v>
      </c>
      <c r="B22" s="32" t="s">
        <v>83</v>
      </c>
      <c r="C22" s="33" t="s">
        <v>84</v>
      </c>
      <c r="D22" s="34" t="s">
        <v>101</v>
      </c>
      <c r="E22" s="34" t="s">
        <v>102</v>
      </c>
      <c r="F22" s="21"/>
      <c r="G22" s="35"/>
      <c r="H22" s="81">
        <v>0.17733990147783252</v>
      </c>
      <c r="I22" s="81">
        <v>0.17733990147783252</v>
      </c>
      <c r="J22" s="81">
        <v>0.18106995884773663</v>
      </c>
      <c r="K22" s="81">
        <v>0.18106995884773663</v>
      </c>
      <c r="L22" s="81">
        <v>0.18930041152263374</v>
      </c>
      <c r="M22" s="81">
        <v>0.18292682926829268</v>
      </c>
      <c r="N22" s="81">
        <v>0.18048780487804877</v>
      </c>
      <c r="O22" s="81">
        <v>0.18930041152263374</v>
      </c>
      <c r="P22" s="81">
        <v>0.18691588785046728</v>
      </c>
      <c r="Q22" s="81">
        <v>0.18098159509202455</v>
      </c>
      <c r="R22" s="81">
        <v>0.17777777777777778</v>
      </c>
      <c r="S22" s="81">
        <v>0.18153846153846154</v>
      </c>
      <c r="T22" s="81">
        <v>0.18153846153846154</v>
      </c>
      <c r="U22" s="81">
        <v>0.17543859649122806</v>
      </c>
      <c r="V22" s="81">
        <v>0.17543859649122806</v>
      </c>
      <c r="W22" s="81">
        <v>0.17682926829268292</v>
      </c>
      <c r="X22" s="81">
        <v>0.18245614035087721</v>
      </c>
      <c r="Y22" s="81">
        <v>0.18245614035087721</v>
      </c>
      <c r="Z22" s="81">
        <v>0.18461538461538463</v>
      </c>
      <c r="AA22" s="81">
        <v>0.18292682926829268</v>
      </c>
      <c r="AB22" s="81">
        <v>0.187339901477833</v>
      </c>
      <c r="AC22" s="81">
        <v>0.18106995884773663</v>
      </c>
      <c r="AD22" s="81">
        <v>0.191069958847737</v>
      </c>
      <c r="AE22" s="81">
        <v>0.18367346938775511</v>
      </c>
      <c r="AF22" s="81">
        <v>0.18367346938775511</v>
      </c>
      <c r="AG22" s="81">
        <v>0.18930041152263374</v>
      </c>
      <c r="AH22" s="81">
        <v>0.18292682926829268</v>
      </c>
      <c r="AI22" s="81">
        <v>0.18292682926829268</v>
      </c>
      <c r="AJ22" s="81">
        <v>0.18292682926829268</v>
      </c>
      <c r="AK22" s="81">
        <v>0.18292682926829268</v>
      </c>
    </row>
    <row r="23" spans="1:37" x14ac:dyDescent="0.2">
      <c r="A23" s="42" t="s">
        <v>15</v>
      </c>
      <c r="B23" s="32" t="s">
        <v>83</v>
      </c>
      <c r="C23" s="33" t="s">
        <v>84</v>
      </c>
      <c r="D23" s="34" t="s">
        <v>103</v>
      </c>
      <c r="E23" s="34" t="s">
        <v>104</v>
      </c>
      <c r="F23" s="21"/>
      <c r="G23" s="35"/>
      <c r="H23" s="81">
        <v>0.17733990147783252</v>
      </c>
      <c r="I23" s="81">
        <v>0.17733990147783252</v>
      </c>
      <c r="J23" s="81">
        <v>0.1728395061728395</v>
      </c>
      <c r="K23" s="81">
        <v>0.1728395061728395</v>
      </c>
      <c r="L23" s="81">
        <v>0.16872427983539096</v>
      </c>
      <c r="M23" s="81">
        <v>0.17073170731707318</v>
      </c>
      <c r="N23" s="81">
        <v>0.16585365853658537</v>
      </c>
      <c r="O23" s="81">
        <v>0.15637860082304528</v>
      </c>
      <c r="P23" s="81">
        <v>0.16822429906542055</v>
      </c>
      <c r="Q23" s="81">
        <v>0.16871165644171779</v>
      </c>
      <c r="R23" s="81">
        <v>0.17777777777777778</v>
      </c>
      <c r="S23" s="81">
        <v>0.16615384615384615</v>
      </c>
      <c r="T23" s="81">
        <v>0.16615384615384615</v>
      </c>
      <c r="U23" s="81">
        <v>0.17543859649122806</v>
      </c>
      <c r="V23" s="81">
        <v>0.17543859649122806</v>
      </c>
      <c r="W23" s="81">
        <v>0.16463414634146342</v>
      </c>
      <c r="X23" s="81">
        <v>0.1649122807017544</v>
      </c>
      <c r="Y23" s="81">
        <v>0.1649122807017544</v>
      </c>
      <c r="Z23" s="81">
        <v>0.18461538461538463</v>
      </c>
      <c r="AA23" s="81">
        <v>0.18292682926829268</v>
      </c>
      <c r="AB23" s="81">
        <v>0.17733990147783252</v>
      </c>
      <c r="AC23" s="81">
        <v>0.18283950617283901</v>
      </c>
      <c r="AD23" s="81">
        <v>0.1728395061728395</v>
      </c>
      <c r="AE23" s="81">
        <v>0.173265306122449</v>
      </c>
      <c r="AF23" s="81">
        <v>0.173265306122449</v>
      </c>
      <c r="AG23" s="81">
        <v>0.16872427983539096</v>
      </c>
      <c r="AH23" s="81">
        <v>0.180731707317073</v>
      </c>
      <c r="AI23" s="81">
        <v>0.180731707317073</v>
      </c>
      <c r="AJ23" s="81">
        <v>0.180731707317073</v>
      </c>
      <c r="AK23" s="81">
        <v>0.180731707317073</v>
      </c>
    </row>
    <row r="24" spans="1:37" x14ac:dyDescent="0.2">
      <c r="A24" s="42" t="s">
        <v>15</v>
      </c>
      <c r="B24" s="32" t="s">
        <v>83</v>
      </c>
      <c r="C24" s="33" t="s">
        <v>84</v>
      </c>
      <c r="D24" s="34" t="s">
        <v>105</v>
      </c>
      <c r="E24" s="34" t="s">
        <v>106</v>
      </c>
      <c r="F24" s="21"/>
      <c r="G24" s="35"/>
      <c r="H24" s="81">
        <v>0.23645320197044334</v>
      </c>
      <c r="I24" s="81">
        <v>0.23645320197044334</v>
      </c>
      <c r="J24" s="81">
        <v>0.23456790123456789</v>
      </c>
      <c r="K24" s="81">
        <v>0.23456790123456789</v>
      </c>
      <c r="L24" s="81">
        <v>0.23045267489711935</v>
      </c>
      <c r="M24" s="81">
        <v>0.23170731707317074</v>
      </c>
      <c r="N24" s="81">
        <v>0.23414634146341465</v>
      </c>
      <c r="O24" s="81">
        <v>0.23045267489711935</v>
      </c>
      <c r="P24" s="81">
        <v>0.21495327102803738</v>
      </c>
      <c r="Q24" s="81">
        <v>0.23312883435582821</v>
      </c>
      <c r="R24" s="81">
        <v>0.22222222222222221</v>
      </c>
      <c r="S24" s="81">
        <v>0.23076923076923078</v>
      </c>
      <c r="T24" s="81">
        <v>0.23076923076923078</v>
      </c>
      <c r="U24" s="81">
        <v>0.21052631578947367</v>
      </c>
      <c r="V24" s="81">
        <v>0.21052631578947367</v>
      </c>
      <c r="W24" s="81">
        <v>0.23780487804878048</v>
      </c>
      <c r="X24" s="81">
        <v>0.23157894736842105</v>
      </c>
      <c r="Y24" s="81">
        <v>0.23157894736842105</v>
      </c>
      <c r="Z24" s="81">
        <v>0.2153846153846154</v>
      </c>
      <c r="AA24" s="81">
        <v>0.21951219512195122</v>
      </c>
      <c r="AB24" s="81">
        <v>0.24645320197044299</v>
      </c>
      <c r="AC24" s="81">
        <v>0.24456790123456801</v>
      </c>
      <c r="AD24" s="81">
        <v>0.25456790123456802</v>
      </c>
      <c r="AE24" s="81">
        <v>0.244489795918367</v>
      </c>
      <c r="AF24" s="81">
        <v>0.244489795918367</v>
      </c>
      <c r="AG24" s="81">
        <v>0.23045267489711935</v>
      </c>
      <c r="AH24" s="81">
        <v>0.25170731707317101</v>
      </c>
      <c r="AI24" s="81">
        <v>0.25170731707317101</v>
      </c>
      <c r="AJ24" s="81">
        <v>0.25170731707317101</v>
      </c>
      <c r="AK24" s="81">
        <v>0.25170731707317101</v>
      </c>
    </row>
    <row r="25" spans="1:37" x14ac:dyDescent="0.2">
      <c r="A25" s="42" t="s">
        <v>15</v>
      </c>
      <c r="B25" s="32" t="s">
        <v>83</v>
      </c>
      <c r="C25" s="33" t="s">
        <v>84</v>
      </c>
      <c r="D25" s="34" t="s">
        <v>107</v>
      </c>
      <c r="E25" s="34" t="s">
        <v>108</v>
      </c>
      <c r="F25" s="21"/>
      <c r="G25" s="35"/>
      <c r="H25" s="81">
        <v>0.26600985221674878</v>
      </c>
      <c r="I25" s="81">
        <v>0.26600985221674878</v>
      </c>
      <c r="J25" s="81">
        <v>0.27572016460905352</v>
      </c>
      <c r="K25" s="81">
        <v>0.27572016460905352</v>
      </c>
      <c r="L25" s="81">
        <v>0.2880658436213992</v>
      </c>
      <c r="M25" s="81">
        <v>0.27439024390243905</v>
      </c>
      <c r="N25" s="81">
        <v>0.27317073170731709</v>
      </c>
      <c r="O25" s="81">
        <v>0.27983539094650206</v>
      </c>
      <c r="P25" s="81">
        <v>0.28037383177570091</v>
      </c>
      <c r="Q25" s="81">
        <v>0.27300613496932513</v>
      </c>
      <c r="R25" s="81">
        <v>0.27777777777777779</v>
      </c>
      <c r="S25" s="81">
        <v>0.27692307692307694</v>
      </c>
      <c r="T25" s="81">
        <v>0.27692307692307694</v>
      </c>
      <c r="U25" s="81">
        <v>0.2982456140350877</v>
      </c>
      <c r="V25" s="81">
        <v>0.2982456140350877</v>
      </c>
      <c r="W25" s="81">
        <v>0.28048780487804881</v>
      </c>
      <c r="X25" s="81">
        <v>0.27719298245614032</v>
      </c>
      <c r="Y25" s="81">
        <v>0.27719298245614032</v>
      </c>
      <c r="Z25" s="81">
        <v>0.26153846153846155</v>
      </c>
      <c r="AA25" s="81">
        <v>0.25609756097560976</v>
      </c>
      <c r="AB25" s="81">
        <v>0.25600985221674899</v>
      </c>
      <c r="AC25" s="81">
        <v>0.26572016460905401</v>
      </c>
      <c r="AD25" s="81">
        <v>0.255720164609054</v>
      </c>
      <c r="AE25" s="81">
        <v>0.26571428571428601</v>
      </c>
      <c r="AF25" s="81">
        <v>0.26571428571428601</v>
      </c>
      <c r="AG25" s="81">
        <v>0.2880658436213992</v>
      </c>
      <c r="AH25" s="81">
        <v>0.25439024390243897</v>
      </c>
      <c r="AI25" s="81">
        <v>0.25439024390243897</v>
      </c>
      <c r="AJ25" s="81">
        <v>0.25439024390243897</v>
      </c>
      <c r="AK25" s="81">
        <v>0.25439024390243897</v>
      </c>
    </row>
    <row r="26" spans="1:37" x14ac:dyDescent="0.2">
      <c r="A26" s="42" t="s">
        <v>15</v>
      </c>
      <c r="B26" s="32" t="s">
        <v>83</v>
      </c>
      <c r="C26" s="33" t="s">
        <v>84</v>
      </c>
      <c r="D26" s="34" t="s">
        <v>109</v>
      </c>
      <c r="E26" s="34" t="s">
        <v>110</v>
      </c>
      <c r="F26" s="21"/>
      <c r="G26" s="35"/>
      <c r="H26" s="81">
        <v>0.14285714285714285</v>
      </c>
      <c r="I26" s="81">
        <v>0.14285714285714285</v>
      </c>
      <c r="J26" s="81">
        <v>0.13580246913580246</v>
      </c>
      <c r="K26" s="81">
        <v>0.13580246913580246</v>
      </c>
      <c r="L26" s="81">
        <v>0.12345679012345678</v>
      </c>
      <c r="M26" s="81">
        <v>0.1402439024390244</v>
      </c>
      <c r="N26" s="81">
        <v>0.14634146341463414</v>
      </c>
      <c r="O26" s="81">
        <v>0.1440329218106996</v>
      </c>
      <c r="P26" s="81">
        <v>0.14953271028037382</v>
      </c>
      <c r="Q26" s="81">
        <v>0.14417177914110429</v>
      </c>
      <c r="R26" s="81">
        <v>0.14444444444444443</v>
      </c>
      <c r="S26" s="81">
        <v>0.14461538461538462</v>
      </c>
      <c r="T26" s="81">
        <v>0.14461538461538462</v>
      </c>
      <c r="U26" s="81">
        <v>0.14035087719298245</v>
      </c>
      <c r="V26" s="81">
        <v>0.14035087719298245</v>
      </c>
      <c r="W26" s="81">
        <v>0.1402439024390244</v>
      </c>
      <c r="X26" s="81">
        <v>0.14385964912280702</v>
      </c>
      <c r="Y26" s="81">
        <v>0.14385964912280702</v>
      </c>
      <c r="Z26" s="81">
        <v>0.15384615384615385</v>
      </c>
      <c r="AA26" s="81">
        <v>0.15853658536585366</v>
      </c>
      <c r="AB26" s="81">
        <v>0.13285714285714301</v>
      </c>
      <c r="AC26" s="81">
        <v>0.12580246913580201</v>
      </c>
      <c r="AD26" s="81">
        <v>0.12580246913580201</v>
      </c>
      <c r="AE26" s="81">
        <v>0.13285714285714301</v>
      </c>
      <c r="AF26" s="81">
        <v>0.13285714285714301</v>
      </c>
      <c r="AG26" s="81">
        <v>0.12345679012345678</v>
      </c>
      <c r="AH26" s="81">
        <v>0.13024390243902401</v>
      </c>
      <c r="AI26" s="81">
        <v>0.13024390243902401</v>
      </c>
      <c r="AJ26" s="81">
        <v>0.13024390243902401</v>
      </c>
      <c r="AK26" s="81">
        <v>0.13024390243902401</v>
      </c>
    </row>
    <row r="27" spans="1:37" s="29" customFormat="1" x14ac:dyDescent="0.2">
      <c r="A27" s="36"/>
      <c r="B27" s="37"/>
      <c r="C27" s="38"/>
      <c r="D27" s="39"/>
      <c r="E27" s="39"/>
      <c r="F27" s="40"/>
      <c r="G27" s="41"/>
      <c r="H27" s="82">
        <f>SUM(H22:H26)</f>
        <v>1</v>
      </c>
      <c r="I27" s="82">
        <f t="shared" ref="I27:AH27" si="6">SUM(I22:I26)</f>
        <v>1</v>
      </c>
      <c r="J27" s="82">
        <f t="shared" si="6"/>
        <v>1</v>
      </c>
      <c r="K27" s="82">
        <f t="shared" si="6"/>
        <v>1</v>
      </c>
      <c r="L27" s="82">
        <f t="shared" si="6"/>
        <v>1</v>
      </c>
      <c r="M27" s="82">
        <f t="shared" si="6"/>
        <v>1</v>
      </c>
      <c r="N27" s="82">
        <f t="shared" si="6"/>
        <v>1</v>
      </c>
      <c r="O27" s="82">
        <f t="shared" si="6"/>
        <v>1</v>
      </c>
      <c r="P27" s="82">
        <f t="shared" si="6"/>
        <v>1</v>
      </c>
      <c r="Q27" s="82">
        <f t="shared" si="6"/>
        <v>1</v>
      </c>
      <c r="R27" s="82">
        <f t="shared" si="6"/>
        <v>1</v>
      </c>
      <c r="S27" s="82">
        <f t="shared" si="6"/>
        <v>1</v>
      </c>
      <c r="T27" s="82">
        <f t="shared" si="6"/>
        <v>1</v>
      </c>
      <c r="U27" s="82">
        <f t="shared" si="6"/>
        <v>1</v>
      </c>
      <c r="V27" s="82">
        <f t="shared" si="6"/>
        <v>1</v>
      </c>
      <c r="W27" s="82">
        <f t="shared" si="6"/>
        <v>1</v>
      </c>
      <c r="X27" s="82">
        <f t="shared" si="6"/>
        <v>1</v>
      </c>
      <c r="Y27" s="82">
        <f t="shared" si="6"/>
        <v>1</v>
      </c>
      <c r="Z27" s="82">
        <f t="shared" si="6"/>
        <v>1</v>
      </c>
      <c r="AA27" s="82">
        <f t="shared" si="6"/>
        <v>1</v>
      </c>
      <c r="AB27" s="82">
        <f t="shared" si="6"/>
        <v>1.0000000000000004</v>
      </c>
      <c r="AC27" s="82">
        <f t="shared" si="6"/>
        <v>0.99999999999999978</v>
      </c>
      <c r="AD27" s="82">
        <f t="shared" si="6"/>
        <v>1.0000000000000007</v>
      </c>
      <c r="AE27" s="82">
        <f t="shared" si="6"/>
        <v>1.0000000000000002</v>
      </c>
      <c r="AF27" s="82">
        <f t="shared" si="6"/>
        <v>1.0000000000000002</v>
      </c>
      <c r="AG27" s="82">
        <f t="shared" si="6"/>
        <v>1</v>
      </c>
      <c r="AH27" s="82">
        <f t="shared" si="6"/>
        <v>0.99999999999999978</v>
      </c>
      <c r="AI27" s="82">
        <f t="shared" ref="AI27:AK27" si="7">SUM(AI22:AI26)</f>
        <v>0.99999999999999978</v>
      </c>
      <c r="AJ27" s="82">
        <f t="shared" si="7"/>
        <v>0.99999999999999978</v>
      </c>
      <c r="AK27" s="82">
        <f t="shared" si="7"/>
        <v>0.99999999999999978</v>
      </c>
    </row>
    <row r="28" spans="1:37" x14ac:dyDescent="0.2">
      <c r="A28" s="43" t="s">
        <v>16</v>
      </c>
      <c r="B28" s="33" t="s">
        <v>83</v>
      </c>
      <c r="C28" s="33" t="s">
        <v>84</v>
      </c>
      <c r="D28" s="43" t="s">
        <v>91</v>
      </c>
      <c r="E28" s="44" t="s">
        <v>92</v>
      </c>
      <c r="F28" s="21"/>
      <c r="G28" s="35"/>
      <c r="H28" s="81">
        <v>0.2930232558139535</v>
      </c>
      <c r="I28" s="81">
        <v>0.2930232558139535</v>
      </c>
      <c r="J28" s="81">
        <v>0.28294573643410853</v>
      </c>
      <c r="K28" s="81">
        <v>0.28294573643410853</v>
      </c>
      <c r="L28" s="81">
        <v>0.29457364341085274</v>
      </c>
      <c r="M28" s="81">
        <v>0.27586206896551724</v>
      </c>
      <c r="N28" s="81">
        <v>0.29493087557603687</v>
      </c>
      <c r="O28" s="81">
        <v>0.29493087557603687</v>
      </c>
      <c r="P28" s="81">
        <v>0.28294573643410853</v>
      </c>
      <c r="Q28" s="81">
        <v>0.28372093023255812</v>
      </c>
      <c r="R28" s="81">
        <v>0.27433628318584069</v>
      </c>
      <c r="S28" s="81">
        <v>0.28488372093023256</v>
      </c>
      <c r="T28" s="81">
        <v>0.28488372093023256</v>
      </c>
      <c r="U28" s="81">
        <v>0.28488372093023256</v>
      </c>
      <c r="V28" s="81">
        <v>0.28488372093023256</v>
      </c>
      <c r="W28" s="81">
        <v>0.28488372093023256</v>
      </c>
      <c r="X28" s="81">
        <v>0.28985507246376813</v>
      </c>
      <c r="Y28" s="81">
        <v>0.28985507246376813</v>
      </c>
      <c r="Z28" s="81">
        <v>0.2857142857142857</v>
      </c>
      <c r="AA28" s="81">
        <v>0.28735632183908044</v>
      </c>
      <c r="AB28" s="81">
        <v>0.2318840579710145</v>
      </c>
      <c r="AC28" s="81">
        <v>0.20512820512820512</v>
      </c>
      <c r="AD28" s="81">
        <v>0.27586206896551724</v>
      </c>
      <c r="AE28" s="81">
        <v>0.23953890489913501</v>
      </c>
      <c r="AF28" s="81">
        <v>0.23953890489913501</v>
      </c>
      <c r="AG28" s="81">
        <v>0.23953890489913501</v>
      </c>
      <c r="AH28" s="81">
        <v>0.246923076923077</v>
      </c>
      <c r="AI28" s="81">
        <v>0.246923076923077</v>
      </c>
      <c r="AJ28" s="81">
        <v>0.246923076923077</v>
      </c>
      <c r="AK28" s="81">
        <v>0.246923076923077</v>
      </c>
    </row>
    <row r="29" spans="1:37" x14ac:dyDescent="0.2">
      <c r="A29" s="43" t="s">
        <v>16</v>
      </c>
      <c r="B29" s="33" t="s">
        <v>83</v>
      </c>
      <c r="C29" s="33" t="s">
        <v>84</v>
      </c>
      <c r="D29" s="43" t="s">
        <v>93</v>
      </c>
      <c r="E29" s="44" t="s">
        <v>94</v>
      </c>
      <c r="F29" s="21"/>
      <c r="G29" s="35"/>
      <c r="H29" s="81">
        <v>0.20465116279069767</v>
      </c>
      <c r="I29" s="81">
        <v>0.20465116279069767</v>
      </c>
      <c r="J29" s="81">
        <v>0.22093023255813954</v>
      </c>
      <c r="K29" s="81">
        <v>0.22093023255813954</v>
      </c>
      <c r="L29" s="81">
        <v>0.20542635658914729</v>
      </c>
      <c r="M29" s="81">
        <v>0.22413793103448276</v>
      </c>
      <c r="N29" s="81">
        <v>0.20276497695852536</v>
      </c>
      <c r="O29" s="81">
        <v>0.202764976958525</v>
      </c>
      <c r="P29" s="81">
        <v>0.21705426356589147</v>
      </c>
      <c r="Q29" s="81">
        <v>0.21860465116279071</v>
      </c>
      <c r="R29" s="81">
        <v>0.23008849557522124</v>
      </c>
      <c r="S29" s="81">
        <v>0.20348837209302326</v>
      </c>
      <c r="T29" s="81">
        <v>0.20348837209302326</v>
      </c>
      <c r="U29" s="81">
        <v>0.20348837209302326</v>
      </c>
      <c r="V29" s="81">
        <v>0.20348837209302326</v>
      </c>
      <c r="W29" s="81">
        <v>0.20348837209302326</v>
      </c>
      <c r="X29" s="81">
        <v>0.33333333333333331</v>
      </c>
      <c r="Y29" s="81">
        <v>0.33333333333333331</v>
      </c>
      <c r="Z29" s="81">
        <v>0.20265780730897009</v>
      </c>
      <c r="AA29" s="81">
        <v>0.33333333333333331</v>
      </c>
      <c r="AB29" s="81">
        <v>0.28985507246376813</v>
      </c>
      <c r="AC29" s="81">
        <v>0.25641025641025639</v>
      </c>
      <c r="AD29" s="81">
        <v>0.2988505747126437</v>
      </c>
      <c r="AE29" s="81">
        <v>0.24461095100864599</v>
      </c>
      <c r="AF29" s="81">
        <v>0.24461095100864599</v>
      </c>
      <c r="AG29" s="81">
        <v>0.24461095100864599</v>
      </c>
      <c r="AH29" s="81">
        <v>0.24538461538461501</v>
      </c>
      <c r="AI29" s="81">
        <v>0.24538461538461501</v>
      </c>
      <c r="AJ29" s="81">
        <v>0.24538461538461501</v>
      </c>
      <c r="AK29" s="81">
        <v>0.24538461538461501</v>
      </c>
    </row>
    <row r="30" spans="1:37" x14ac:dyDescent="0.2">
      <c r="A30" s="43" t="s">
        <v>16</v>
      </c>
      <c r="B30" s="33" t="s">
        <v>83</v>
      </c>
      <c r="C30" s="33" t="s">
        <v>84</v>
      </c>
      <c r="D30" s="43" t="s">
        <v>95</v>
      </c>
      <c r="E30" s="44" t="s">
        <v>96</v>
      </c>
      <c r="F30" s="21"/>
      <c r="G30" s="35"/>
      <c r="H30" s="81">
        <v>0.18139534883720931</v>
      </c>
      <c r="I30" s="81">
        <v>0.18139534883720931</v>
      </c>
      <c r="J30" s="81">
        <v>0.18217054263565891</v>
      </c>
      <c r="K30" s="81">
        <v>0.18217054263565891</v>
      </c>
      <c r="L30" s="81">
        <v>0.18217054263565891</v>
      </c>
      <c r="M30" s="81">
        <v>0.18390804597701149</v>
      </c>
      <c r="N30" s="81">
        <v>0.17972350230414746</v>
      </c>
      <c r="O30" s="81">
        <v>0.17972350230414746</v>
      </c>
      <c r="P30" s="81">
        <v>0.18217054263565891</v>
      </c>
      <c r="Q30" s="81">
        <v>0.18604651162790697</v>
      </c>
      <c r="R30" s="81">
        <v>0.17699115044247787</v>
      </c>
      <c r="S30" s="81">
        <v>0.18313953488372092</v>
      </c>
      <c r="T30" s="81">
        <v>0.18313953488372092</v>
      </c>
      <c r="U30" s="81">
        <v>0.18313953488372092</v>
      </c>
      <c r="V30" s="81">
        <v>0.18313953488372092</v>
      </c>
      <c r="W30" s="81">
        <v>0.18313953488372092</v>
      </c>
      <c r="X30" s="81">
        <v>0.15942028985507245</v>
      </c>
      <c r="Y30" s="81">
        <v>0.15942028985507245</v>
      </c>
      <c r="Z30" s="81">
        <v>0.18272425249169436</v>
      </c>
      <c r="AA30" s="81">
        <v>0.16091954022988506</v>
      </c>
      <c r="AB30" s="81">
        <v>0.15942028985507245</v>
      </c>
      <c r="AC30" s="81">
        <v>0.17948717948717949</v>
      </c>
      <c r="AD30" s="81">
        <v>0.17241379310344829</v>
      </c>
      <c r="AE30" s="81">
        <v>0.19020172910662825</v>
      </c>
      <c r="AF30" s="81">
        <v>0.19020172910662825</v>
      </c>
      <c r="AG30" s="81">
        <v>0.19020172910662825</v>
      </c>
      <c r="AH30" s="81">
        <v>0.2153846153846154</v>
      </c>
      <c r="AI30" s="81">
        <v>0.2153846153846154</v>
      </c>
      <c r="AJ30" s="81">
        <v>0.2153846153846154</v>
      </c>
      <c r="AK30" s="81">
        <v>0.2153846153846154</v>
      </c>
    </row>
    <row r="31" spans="1:37" x14ac:dyDescent="0.2">
      <c r="A31" s="43" t="s">
        <v>16</v>
      </c>
      <c r="B31" s="45" t="s">
        <v>83</v>
      </c>
      <c r="C31" s="33" t="s">
        <v>84</v>
      </c>
      <c r="D31" s="43" t="s">
        <v>97</v>
      </c>
      <c r="E31" s="44" t="s">
        <v>98</v>
      </c>
      <c r="F31" s="21"/>
      <c r="G31" s="35"/>
      <c r="H31" s="81">
        <v>0.16744186046511628</v>
      </c>
      <c r="I31" s="81">
        <v>0.16744186046511628</v>
      </c>
      <c r="J31" s="81">
        <v>0.16279069767441862</v>
      </c>
      <c r="K31" s="81">
        <v>0.16279069767441862</v>
      </c>
      <c r="L31" s="81">
        <v>0.15891472868217055</v>
      </c>
      <c r="M31" s="81">
        <v>0.16666666666666666</v>
      </c>
      <c r="N31" s="81">
        <v>0.17050691244239632</v>
      </c>
      <c r="O31" s="81">
        <v>0.17050691244239632</v>
      </c>
      <c r="P31" s="81">
        <v>0.15891472868217055</v>
      </c>
      <c r="Q31" s="81">
        <v>0.15813953488372093</v>
      </c>
      <c r="R31" s="81">
        <v>0.15929203539823009</v>
      </c>
      <c r="S31" s="81">
        <v>0.16569767441860464</v>
      </c>
      <c r="T31" s="81">
        <v>0.16569767441860464</v>
      </c>
      <c r="U31" s="81">
        <v>0.16569767441860464</v>
      </c>
      <c r="V31" s="81">
        <v>0.16569767441860464</v>
      </c>
      <c r="W31" s="81">
        <v>0.16569767441860464</v>
      </c>
      <c r="X31" s="81">
        <v>0.11594202898550725</v>
      </c>
      <c r="Y31" s="81">
        <v>0.11594202898550725</v>
      </c>
      <c r="Z31" s="81">
        <v>0.16611295681063123</v>
      </c>
      <c r="AA31" s="81">
        <v>0.11494252873563218</v>
      </c>
      <c r="AB31" s="81">
        <v>0.15942028985507245</v>
      </c>
      <c r="AC31" s="81">
        <v>0.17948717948717949</v>
      </c>
      <c r="AD31" s="81">
        <v>0.12643678160919541</v>
      </c>
      <c r="AE31" s="81">
        <v>0.16426512968299711</v>
      </c>
      <c r="AF31" s="81">
        <v>0.16426512968299711</v>
      </c>
      <c r="AG31" s="81">
        <v>0.16426512968299711</v>
      </c>
      <c r="AH31" s="81">
        <v>0.14615384615384616</v>
      </c>
      <c r="AI31" s="81">
        <v>0.14615384615384616</v>
      </c>
      <c r="AJ31" s="81">
        <v>0.14615384615384616</v>
      </c>
      <c r="AK31" s="81">
        <v>0.14615384615384616</v>
      </c>
    </row>
    <row r="32" spans="1:37" x14ac:dyDescent="0.2">
      <c r="A32" s="43" t="s">
        <v>16</v>
      </c>
      <c r="B32" s="45" t="s">
        <v>83</v>
      </c>
      <c r="C32" s="33" t="s">
        <v>84</v>
      </c>
      <c r="D32" s="43" t="s">
        <v>99</v>
      </c>
      <c r="E32" s="44" t="s">
        <v>100</v>
      </c>
      <c r="F32" s="21"/>
      <c r="G32" s="35"/>
      <c r="H32" s="81">
        <v>0.15348837209302327</v>
      </c>
      <c r="I32" s="81">
        <v>0.15348837209302327</v>
      </c>
      <c r="J32" s="81">
        <v>0.15116279069767441</v>
      </c>
      <c r="K32" s="81">
        <v>0.15116279069767441</v>
      </c>
      <c r="L32" s="81">
        <v>0.15891472868217055</v>
      </c>
      <c r="M32" s="81">
        <v>0.14942528735632185</v>
      </c>
      <c r="N32" s="81">
        <v>0.15207373271889402</v>
      </c>
      <c r="O32" s="81">
        <v>0.15207373271889402</v>
      </c>
      <c r="P32" s="81">
        <v>0.15891472868217055</v>
      </c>
      <c r="Q32" s="81">
        <v>0.15348837209302327</v>
      </c>
      <c r="R32" s="81">
        <v>0.15929203539823009</v>
      </c>
      <c r="S32" s="81">
        <v>0.16279069767441862</v>
      </c>
      <c r="T32" s="81">
        <v>0.16279069767441862</v>
      </c>
      <c r="U32" s="81">
        <v>0.16279069767441862</v>
      </c>
      <c r="V32" s="81">
        <v>0.16279069767441862</v>
      </c>
      <c r="W32" s="81">
        <v>0.16279069767441862</v>
      </c>
      <c r="X32" s="81">
        <v>0.10144927536231885</v>
      </c>
      <c r="Y32" s="81">
        <v>0.10144927536231885</v>
      </c>
      <c r="Z32" s="81">
        <v>0.16279069767441862</v>
      </c>
      <c r="AA32" s="81">
        <v>0.10344827586206896</v>
      </c>
      <c r="AB32" s="81">
        <v>0.15942028985507245</v>
      </c>
      <c r="AC32" s="81">
        <v>0.17948717948717949</v>
      </c>
      <c r="AD32" s="81">
        <v>0.12643678160919541</v>
      </c>
      <c r="AE32" s="81">
        <v>0.16138328530259366</v>
      </c>
      <c r="AF32" s="81">
        <v>0.16138328530259366</v>
      </c>
      <c r="AG32" s="81">
        <v>0.16138328530259366</v>
      </c>
      <c r="AH32" s="81">
        <v>0.14615384615384616</v>
      </c>
      <c r="AI32" s="81">
        <v>0.14615384615384616</v>
      </c>
      <c r="AJ32" s="81">
        <v>0.14615384615384616</v>
      </c>
      <c r="AK32" s="81">
        <v>0.14615384615384616</v>
      </c>
    </row>
    <row r="33" spans="1:37" s="29" customFormat="1" x14ac:dyDescent="0.2">
      <c r="A33" s="46"/>
      <c r="B33" s="47"/>
      <c r="C33" s="38"/>
      <c r="D33" s="46"/>
      <c r="E33" s="48"/>
      <c r="F33" s="40"/>
      <c r="G33" s="41"/>
      <c r="H33" s="82">
        <f>SUM(H28:H32)</f>
        <v>0.99999999999999989</v>
      </c>
      <c r="I33" s="82">
        <f t="shared" ref="I33:AH33" si="8">SUM(I28:I32)</f>
        <v>0.99999999999999989</v>
      </c>
      <c r="J33" s="82">
        <f t="shared" si="8"/>
        <v>1</v>
      </c>
      <c r="K33" s="82">
        <f t="shared" si="8"/>
        <v>1</v>
      </c>
      <c r="L33" s="82">
        <f t="shared" si="8"/>
        <v>1</v>
      </c>
      <c r="M33" s="82">
        <f t="shared" si="8"/>
        <v>1</v>
      </c>
      <c r="N33" s="82">
        <f t="shared" si="8"/>
        <v>1</v>
      </c>
      <c r="O33" s="82">
        <f t="shared" si="8"/>
        <v>0.99999999999999967</v>
      </c>
      <c r="P33" s="82">
        <f t="shared" si="8"/>
        <v>1</v>
      </c>
      <c r="Q33" s="82">
        <f t="shared" si="8"/>
        <v>1</v>
      </c>
      <c r="R33" s="82">
        <f t="shared" si="8"/>
        <v>1</v>
      </c>
      <c r="S33" s="82">
        <f t="shared" si="8"/>
        <v>1</v>
      </c>
      <c r="T33" s="82">
        <f t="shared" si="8"/>
        <v>1</v>
      </c>
      <c r="U33" s="82">
        <f t="shared" si="8"/>
        <v>1</v>
      </c>
      <c r="V33" s="82">
        <f t="shared" si="8"/>
        <v>1</v>
      </c>
      <c r="W33" s="82">
        <f t="shared" si="8"/>
        <v>1</v>
      </c>
      <c r="X33" s="82">
        <f t="shared" si="8"/>
        <v>0.99999999999999989</v>
      </c>
      <c r="Y33" s="82">
        <f t="shared" si="8"/>
        <v>0.99999999999999989</v>
      </c>
      <c r="Z33" s="82">
        <f t="shared" si="8"/>
        <v>1</v>
      </c>
      <c r="AA33" s="82">
        <f t="shared" si="8"/>
        <v>0.99999999999999989</v>
      </c>
      <c r="AB33" s="82">
        <f t="shared" si="8"/>
        <v>1</v>
      </c>
      <c r="AC33" s="82">
        <f t="shared" si="8"/>
        <v>1</v>
      </c>
      <c r="AD33" s="82">
        <f t="shared" si="8"/>
        <v>1</v>
      </c>
      <c r="AE33" s="82">
        <f t="shared" si="8"/>
        <v>1</v>
      </c>
      <c r="AF33" s="82">
        <f t="shared" si="8"/>
        <v>1</v>
      </c>
      <c r="AG33" s="82">
        <f t="shared" si="8"/>
        <v>1</v>
      </c>
      <c r="AH33" s="82">
        <f t="shared" si="8"/>
        <v>0.99999999999999978</v>
      </c>
      <c r="AI33" s="82">
        <f t="shared" ref="AI33:AK33" si="9">SUM(AI28:AI32)</f>
        <v>0.99999999999999978</v>
      </c>
      <c r="AJ33" s="82">
        <f t="shared" si="9"/>
        <v>0.99999999999999978</v>
      </c>
      <c r="AK33" s="82">
        <f t="shared" si="9"/>
        <v>0.99999999999999978</v>
      </c>
    </row>
    <row r="34" spans="1:37" x14ac:dyDescent="0.2">
      <c r="A34" s="49" t="s">
        <v>17</v>
      </c>
      <c r="B34" s="19" t="s">
        <v>12</v>
      </c>
      <c r="C34" s="18" t="s">
        <v>12</v>
      </c>
      <c r="D34" s="50" t="s">
        <v>54</v>
      </c>
      <c r="E34" s="49" t="s">
        <v>55</v>
      </c>
      <c r="F34" s="21"/>
      <c r="G34" s="51"/>
      <c r="H34" s="81">
        <v>0.5</v>
      </c>
      <c r="I34" s="81">
        <v>0.5</v>
      </c>
      <c r="J34" s="81">
        <v>0.5</v>
      </c>
      <c r="K34" s="81">
        <v>0.5</v>
      </c>
      <c r="L34" s="81">
        <v>0.5</v>
      </c>
      <c r="M34" s="81">
        <v>0.5</v>
      </c>
      <c r="N34" s="81">
        <v>0.5</v>
      </c>
      <c r="O34" s="81">
        <v>0.5</v>
      </c>
      <c r="P34" s="81">
        <v>0.5</v>
      </c>
      <c r="Q34" s="81">
        <v>0.5</v>
      </c>
      <c r="R34" s="81">
        <v>0.5</v>
      </c>
      <c r="S34" s="81">
        <v>0.5</v>
      </c>
      <c r="T34" s="81">
        <v>0.5</v>
      </c>
      <c r="U34" s="81">
        <v>0.5</v>
      </c>
      <c r="V34" s="81">
        <v>0.5</v>
      </c>
      <c r="W34" s="81">
        <v>0.5</v>
      </c>
      <c r="X34" s="81">
        <v>0.5</v>
      </c>
      <c r="Y34" s="81">
        <v>0.5</v>
      </c>
      <c r="Z34" s="81">
        <v>0.5</v>
      </c>
      <c r="AA34" s="81">
        <v>0.5</v>
      </c>
      <c r="AB34" s="81">
        <v>0.5</v>
      </c>
      <c r="AC34" s="81">
        <v>0.5</v>
      </c>
      <c r="AD34" s="81">
        <v>0.5</v>
      </c>
      <c r="AE34" s="81">
        <v>0.5</v>
      </c>
      <c r="AF34" s="81">
        <v>0.5</v>
      </c>
      <c r="AG34" s="81">
        <v>0.5</v>
      </c>
      <c r="AH34" s="81">
        <v>0.5</v>
      </c>
      <c r="AI34" s="81">
        <v>0.5</v>
      </c>
      <c r="AJ34" s="81">
        <v>0.5</v>
      </c>
      <c r="AK34" s="81">
        <v>0.5</v>
      </c>
    </row>
    <row r="35" spans="1:37" x14ac:dyDescent="0.2">
      <c r="A35" s="49" t="s">
        <v>17</v>
      </c>
      <c r="B35" s="19" t="s">
        <v>12</v>
      </c>
      <c r="C35" s="18" t="s">
        <v>12</v>
      </c>
      <c r="D35" s="50" t="s">
        <v>127</v>
      </c>
      <c r="E35" s="49" t="s">
        <v>128</v>
      </c>
      <c r="F35" s="21"/>
      <c r="G35" s="51"/>
      <c r="H35" s="81">
        <v>0.5</v>
      </c>
      <c r="I35" s="81">
        <v>0.5</v>
      </c>
      <c r="J35" s="81">
        <v>0.5</v>
      </c>
      <c r="K35" s="81">
        <v>0.5</v>
      </c>
      <c r="L35" s="81">
        <v>0.5</v>
      </c>
      <c r="M35" s="81">
        <v>0.5</v>
      </c>
      <c r="N35" s="81">
        <v>0.5</v>
      </c>
      <c r="O35" s="81">
        <v>0.5</v>
      </c>
      <c r="P35" s="81">
        <v>0.5</v>
      </c>
      <c r="Q35" s="81">
        <v>0.5</v>
      </c>
      <c r="R35" s="81">
        <v>0.5</v>
      </c>
      <c r="S35" s="81">
        <v>0.5</v>
      </c>
      <c r="T35" s="81">
        <v>0.5</v>
      </c>
      <c r="U35" s="81">
        <v>0.5</v>
      </c>
      <c r="V35" s="81">
        <v>0.5</v>
      </c>
      <c r="W35" s="81">
        <v>0.5</v>
      </c>
      <c r="X35" s="81">
        <v>0.5</v>
      </c>
      <c r="Y35" s="81">
        <v>0.5</v>
      </c>
      <c r="Z35" s="81">
        <v>0.5</v>
      </c>
      <c r="AA35" s="81">
        <v>0.5</v>
      </c>
      <c r="AB35" s="81">
        <v>0.5</v>
      </c>
      <c r="AC35" s="81">
        <v>0.5</v>
      </c>
      <c r="AD35" s="81">
        <v>0.5</v>
      </c>
      <c r="AE35" s="81">
        <v>0.5</v>
      </c>
      <c r="AF35" s="81">
        <v>0.5</v>
      </c>
      <c r="AG35" s="81">
        <v>0.5</v>
      </c>
      <c r="AH35" s="81">
        <v>0.5</v>
      </c>
      <c r="AI35" s="81">
        <v>0.5</v>
      </c>
      <c r="AJ35" s="81">
        <v>0.5</v>
      </c>
      <c r="AK35" s="81">
        <v>0.5</v>
      </c>
    </row>
    <row r="36" spans="1:37" s="29" customFormat="1" x14ac:dyDescent="0.2">
      <c r="A36" s="52"/>
      <c r="B36" s="25"/>
      <c r="C36" s="24"/>
      <c r="D36" s="53"/>
      <c r="E36" s="52"/>
      <c r="F36" s="40"/>
      <c r="G36" s="54"/>
      <c r="H36" s="82">
        <f>SUM(H34:H35)</f>
        <v>1</v>
      </c>
      <c r="I36" s="82">
        <f t="shared" ref="I36:AH36" si="10">SUM(I34:I35)</f>
        <v>1</v>
      </c>
      <c r="J36" s="82">
        <f t="shared" si="10"/>
        <v>1</v>
      </c>
      <c r="K36" s="82">
        <f t="shared" si="10"/>
        <v>1</v>
      </c>
      <c r="L36" s="82">
        <f t="shared" si="10"/>
        <v>1</v>
      </c>
      <c r="M36" s="82">
        <f t="shared" si="10"/>
        <v>1</v>
      </c>
      <c r="N36" s="82">
        <f t="shared" si="10"/>
        <v>1</v>
      </c>
      <c r="O36" s="82">
        <f t="shared" si="10"/>
        <v>1</v>
      </c>
      <c r="P36" s="82">
        <f t="shared" si="10"/>
        <v>1</v>
      </c>
      <c r="Q36" s="82">
        <f t="shared" si="10"/>
        <v>1</v>
      </c>
      <c r="R36" s="82">
        <f t="shared" si="10"/>
        <v>1</v>
      </c>
      <c r="S36" s="82">
        <f t="shared" si="10"/>
        <v>1</v>
      </c>
      <c r="T36" s="82">
        <f t="shared" si="10"/>
        <v>1</v>
      </c>
      <c r="U36" s="82">
        <f t="shared" si="10"/>
        <v>1</v>
      </c>
      <c r="V36" s="82">
        <f t="shared" si="10"/>
        <v>1</v>
      </c>
      <c r="W36" s="82">
        <f t="shared" si="10"/>
        <v>1</v>
      </c>
      <c r="X36" s="82">
        <f t="shared" si="10"/>
        <v>1</v>
      </c>
      <c r="Y36" s="82">
        <f t="shared" si="10"/>
        <v>1</v>
      </c>
      <c r="Z36" s="82">
        <f t="shared" si="10"/>
        <v>1</v>
      </c>
      <c r="AA36" s="82">
        <f t="shared" si="10"/>
        <v>1</v>
      </c>
      <c r="AB36" s="82">
        <f t="shared" si="10"/>
        <v>1</v>
      </c>
      <c r="AC36" s="82">
        <f t="shared" si="10"/>
        <v>1</v>
      </c>
      <c r="AD36" s="82">
        <f t="shared" si="10"/>
        <v>1</v>
      </c>
      <c r="AE36" s="82">
        <f t="shared" si="10"/>
        <v>1</v>
      </c>
      <c r="AF36" s="82">
        <f t="shared" si="10"/>
        <v>1</v>
      </c>
      <c r="AG36" s="82">
        <f t="shared" si="10"/>
        <v>1</v>
      </c>
      <c r="AH36" s="82">
        <f t="shared" si="10"/>
        <v>1</v>
      </c>
      <c r="AI36" s="82">
        <f t="shared" ref="AI36:AK36" si="11">SUM(AI34:AI35)</f>
        <v>1</v>
      </c>
      <c r="AJ36" s="82">
        <f t="shared" si="11"/>
        <v>1</v>
      </c>
      <c r="AK36" s="82">
        <f t="shared" si="11"/>
        <v>1</v>
      </c>
    </row>
    <row r="37" spans="1:37" x14ac:dyDescent="0.2">
      <c r="A37" s="106" t="s">
        <v>133</v>
      </c>
      <c r="B37" s="19" t="s">
        <v>12</v>
      </c>
      <c r="C37" s="18" t="s">
        <v>35</v>
      </c>
      <c r="D37" s="55" t="s">
        <v>144</v>
      </c>
      <c r="E37" s="55" t="s">
        <v>145</v>
      </c>
      <c r="F37" s="21"/>
      <c r="G37" s="51"/>
      <c r="H37" s="81">
        <v>0.26060606060606062</v>
      </c>
      <c r="I37" s="81">
        <v>0.2608695652173913</v>
      </c>
      <c r="J37" s="81">
        <v>0.2608695652173913</v>
      </c>
      <c r="K37" s="81">
        <v>0.27492447129909364</v>
      </c>
      <c r="L37" s="81">
        <v>0.26237623762376239</v>
      </c>
      <c r="M37" s="81">
        <v>0.26237623762376239</v>
      </c>
      <c r="N37" s="81">
        <v>0.26282051282051283</v>
      </c>
      <c r="O37" s="81">
        <v>0.25641025641025639</v>
      </c>
      <c r="P37" s="81">
        <v>0.26153846153846155</v>
      </c>
      <c r="Q37" s="81">
        <v>0.26153846153846155</v>
      </c>
      <c r="R37" s="81">
        <v>0.26111111111111113</v>
      </c>
      <c r="S37" s="81">
        <v>0.26111111111111113</v>
      </c>
      <c r="T37" s="81">
        <v>0.27777777777777779</v>
      </c>
      <c r="U37" s="81">
        <v>0.2638888888888889</v>
      </c>
      <c r="V37" s="81">
        <v>0.25958702064896755</v>
      </c>
      <c r="W37" s="81">
        <v>0.25882352941176473</v>
      </c>
      <c r="X37" s="81">
        <v>0.25757575757575757</v>
      </c>
      <c r="Y37" s="81">
        <v>0.20359281437125748</v>
      </c>
      <c r="Z37" s="81">
        <v>0.18562874251497005</v>
      </c>
      <c r="AA37" s="81">
        <v>0.18518518518518517</v>
      </c>
      <c r="AB37" s="81">
        <v>0.19354838709677419</v>
      </c>
      <c r="AC37" s="81">
        <v>0.22727272727272727</v>
      </c>
      <c r="AD37" s="81">
        <v>0.16666666666666666</v>
      </c>
      <c r="AE37" s="81">
        <v>0.25</v>
      </c>
      <c r="AF37" s="81">
        <v>0.23255813953488372</v>
      </c>
      <c r="AG37" s="81">
        <v>0.27272727272727271</v>
      </c>
      <c r="AH37" s="81">
        <v>0.26760563380281688</v>
      </c>
      <c r="AI37" s="81">
        <v>0.26760563380281688</v>
      </c>
      <c r="AJ37" s="81">
        <v>0.26760563380281688</v>
      </c>
      <c r="AK37" s="81">
        <v>0.26760563380281688</v>
      </c>
    </row>
    <row r="38" spans="1:37" x14ac:dyDescent="0.2">
      <c r="A38" s="106" t="s">
        <v>133</v>
      </c>
      <c r="B38" s="19" t="s">
        <v>12</v>
      </c>
      <c r="C38" s="18" t="s">
        <v>35</v>
      </c>
      <c r="D38" s="55" t="s">
        <v>146</v>
      </c>
      <c r="E38" s="55" t="s">
        <v>147</v>
      </c>
      <c r="F38" s="21"/>
      <c r="G38" s="51"/>
      <c r="H38" s="81">
        <v>0.23030303030303031</v>
      </c>
      <c r="I38" s="81">
        <v>0.22705314009661837</v>
      </c>
      <c r="J38" s="81">
        <v>0.22705314009661837</v>
      </c>
      <c r="K38" s="81">
        <v>0.23564954682779457</v>
      </c>
      <c r="L38" s="81">
        <v>0.22772277227722773</v>
      </c>
      <c r="M38" s="81">
        <v>0.23267326732673269</v>
      </c>
      <c r="N38" s="81">
        <v>0.23076923076923078</v>
      </c>
      <c r="O38" s="81">
        <v>0.23717948717948717</v>
      </c>
      <c r="P38" s="81">
        <v>0.23076923076923078</v>
      </c>
      <c r="Q38" s="81">
        <v>0.23076923076923078</v>
      </c>
      <c r="R38" s="81">
        <v>0.22777777777777777</v>
      </c>
      <c r="S38" s="81">
        <v>0.22777777777777777</v>
      </c>
      <c r="T38" s="81">
        <v>0.22777777777777777</v>
      </c>
      <c r="U38" s="81">
        <v>0.22500000000000001</v>
      </c>
      <c r="V38" s="81">
        <v>0.23008849557522124</v>
      </c>
      <c r="W38" s="81">
        <v>0.23529411764705882</v>
      </c>
      <c r="X38" s="81">
        <v>0.22727272727272727</v>
      </c>
      <c r="Y38" s="81">
        <v>0.26347305389221559</v>
      </c>
      <c r="Z38" s="81">
        <v>0.25748502994011974</v>
      </c>
      <c r="AA38" s="81">
        <v>0.25925925925925924</v>
      </c>
      <c r="AB38" s="81">
        <v>0.25806451612903225</v>
      </c>
      <c r="AC38" s="81">
        <v>0.22727272727272727</v>
      </c>
      <c r="AD38" s="81">
        <v>0.25</v>
      </c>
      <c r="AE38" s="81">
        <v>0.25</v>
      </c>
      <c r="AF38" s="81">
        <v>0.27906976744186046</v>
      </c>
      <c r="AG38" s="81">
        <v>0.22727272727272727</v>
      </c>
      <c r="AH38" s="81">
        <v>0.22535211267605634</v>
      </c>
      <c r="AI38" s="81">
        <v>0.22535211267605634</v>
      </c>
      <c r="AJ38" s="81">
        <v>0.22535211267605634</v>
      </c>
      <c r="AK38" s="81">
        <v>0.22535211267605634</v>
      </c>
    </row>
    <row r="39" spans="1:37" x14ac:dyDescent="0.2">
      <c r="A39" s="106" t="s">
        <v>133</v>
      </c>
      <c r="B39" s="19" t="s">
        <v>12</v>
      </c>
      <c r="C39" s="18" t="s">
        <v>35</v>
      </c>
      <c r="D39" s="55" t="s">
        <v>148</v>
      </c>
      <c r="E39" s="55" t="s">
        <v>149</v>
      </c>
      <c r="F39" s="21"/>
      <c r="G39" s="51"/>
      <c r="H39" s="81">
        <v>0.24848484848484848</v>
      </c>
      <c r="I39" s="81">
        <v>0.25120772946859904</v>
      </c>
      <c r="J39" s="81">
        <v>0.25120772946859904</v>
      </c>
      <c r="K39" s="81">
        <v>0.24471299093655588</v>
      </c>
      <c r="L39" s="81">
        <v>0.25247524752475248</v>
      </c>
      <c r="M39" s="81">
        <v>0.24752475247524752</v>
      </c>
      <c r="N39" s="81">
        <v>0.25</v>
      </c>
      <c r="O39" s="81">
        <v>0.25</v>
      </c>
      <c r="P39" s="81">
        <v>0.24615384615384617</v>
      </c>
      <c r="Q39" s="81">
        <v>0.24615384615384617</v>
      </c>
      <c r="R39" s="81">
        <v>0.25</v>
      </c>
      <c r="S39" s="81">
        <v>0.25</v>
      </c>
      <c r="T39" s="81">
        <v>0.2388888888888889</v>
      </c>
      <c r="U39" s="81">
        <v>0.24722222222222223</v>
      </c>
      <c r="V39" s="81">
        <v>0.25073746312684364</v>
      </c>
      <c r="W39" s="81">
        <v>0.24705882352941178</v>
      </c>
      <c r="X39" s="81">
        <v>0.25757575757575757</v>
      </c>
      <c r="Y39" s="81">
        <v>0.25149700598802394</v>
      </c>
      <c r="Z39" s="81">
        <v>0.25748502994011974</v>
      </c>
      <c r="AA39" s="81">
        <v>0.25925925925925924</v>
      </c>
      <c r="AB39" s="81">
        <v>0.25806451612903225</v>
      </c>
      <c r="AC39" s="81">
        <v>0.22727272727272727</v>
      </c>
      <c r="AD39" s="81">
        <v>0.25</v>
      </c>
      <c r="AE39" s="81">
        <v>0.25</v>
      </c>
      <c r="AF39" s="81">
        <v>0.23255813953488372</v>
      </c>
      <c r="AG39" s="81">
        <v>0.22727272727272727</v>
      </c>
      <c r="AH39" s="81">
        <v>0.23943661971830985</v>
      </c>
      <c r="AI39" s="81">
        <v>0.23943661971830985</v>
      </c>
      <c r="AJ39" s="81">
        <v>0.23943661971830985</v>
      </c>
      <c r="AK39" s="81">
        <v>0.23943661971830985</v>
      </c>
    </row>
    <row r="40" spans="1:37" x14ac:dyDescent="0.2">
      <c r="A40" s="106" t="s">
        <v>133</v>
      </c>
      <c r="B40" s="19" t="s">
        <v>12</v>
      </c>
      <c r="C40" s="18" t="s">
        <v>35</v>
      </c>
      <c r="D40" s="55" t="s">
        <v>150</v>
      </c>
      <c r="E40" s="55" t="s">
        <v>151</v>
      </c>
      <c r="F40" s="21"/>
      <c r="G40" s="51"/>
      <c r="H40" s="81">
        <v>0.26060606060606062</v>
      </c>
      <c r="I40" s="81">
        <v>0.2608695652173913</v>
      </c>
      <c r="J40" s="81">
        <v>0.2608695652173913</v>
      </c>
      <c r="K40" s="81">
        <v>0.24471299093655588</v>
      </c>
      <c r="L40" s="81">
        <v>0.25742574257425743</v>
      </c>
      <c r="M40" s="81">
        <v>0.25742574257425743</v>
      </c>
      <c r="N40" s="81">
        <v>0.25641025641025639</v>
      </c>
      <c r="O40" s="81">
        <v>0.25641025641025639</v>
      </c>
      <c r="P40" s="81">
        <v>0.26153846153846155</v>
      </c>
      <c r="Q40" s="81">
        <v>0.26153846153846155</v>
      </c>
      <c r="R40" s="81">
        <v>0.26111111111111113</v>
      </c>
      <c r="S40" s="81">
        <v>0.26111111111111113</v>
      </c>
      <c r="T40" s="81">
        <v>0.25555555555555554</v>
      </c>
      <c r="U40" s="81">
        <v>0.2638888888888889</v>
      </c>
      <c r="V40" s="81">
        <v>0.25958702064896755</v>
      </c>
      <c r="W40" s="81">
        <v>0.25882352941176473</v>
      </c>
      <c r="X40" s="81">
        <v>0.25757575757575757</v>
      </c>
      <c r="Y40" s="81">
        <v>0.28143712574850299</v>
      </c>
      <c r="Z40" s="81">
        <v>0.29940119760479039</v>
      </c>
      <c r="AA40" s="81">
        <v>0.29629629629629628</v>
      </c>
      <c r="AB40" s="81">
        <v>0.29032258064516131</v>
      </c>
      <c r="AC40" s="81">
        <v>0.31818181818181818</v>
      </c>
      <c r="AD40" s="81">
        <v>0.33333333333333331</v>
      </c>
      <c r="AE40" s="81">
        <v>0.25</v>
      </c>
      <c r="AF40" s="81">
        <v>0.2558139534883721</v>
      </c>
      <c r="AG40" s="81">
        <v>0.27272727272727271</v>
      </c>
      <c r="AH40" s="81">
        <v>0.26760563380281688</v>
      </c>
      <c r="AI40" s="81">
        <v>0.26760563380281688</v>
      </c>
      <c r="AJ40" s="81">
        <v>0.26760563380281688</v>
      </c>
      <c r="AK40" s="81">
        <v>0.26760563380281688</v>
      </c>
    </row>
    <row r="41" spans="1:37" s="29" customFormat="1" x14ac:dyDescent="0.2">
      <c r="A41" s="56"/>
      <c r="B41" s="25"/>
      <c r="C41" s="24"/>
      <c r="D41" s="56"/>
      <c r="E41" s="56"/>
      <c r="F41" s="40"/>
      <c r="G41" s="54"/>
      <c r="H41" s="82">
        <f>SUM(H37:H40)</f>
        <v>1</v>
      </c>
      <c r="I41" s="82">
        <f t="shared" ref="I41:AH41" si="12">SUM(I37:I40)</f>
        <v>1</v>
      </c>
      <c r="J41" s="82">
        <f t="shared" si="12"/>
        <v>1</v>
      </c>
      <c r="K41" s="82">
        <f t="shared" si="12"/>
        <v>0.99999999999999989</v>
      </c>
      <c r="L41" s="82">
        <f t="shared" si="12"/>
        <v>1</v>
      </c>
      <c r="M41" s="82">
        <f t="shared" si="12"/>
        <v>1</v>
      </c>
      <c r="N41" s="82">
        <f t="shared" si="12"/>
        <v>1</v>
      </c>
      <c r="O41" s="82">
        <f t="shared" si="12"/>
        <v>1</v>
      </c>
      <c r="P41" s="82">
        <f t="shared" si="12"/>
        <v>1</v>
      </c>
      <c r="Q41" s="82">
        <f t="shared" si="12"/>
        <v>1</v>
      </c>
      <c r="R41" s="82">
        <f t="shared" si="12"/>
        <v>1</v>
      </c>
      <c r="S41" s="82">
        <f t="shared" si="12"/>
        <v>1</v>
      </c>
      <c r="T41" s="82">
        <f t="shared" si="12"/>
        <v>1</v>
      </c>
      <c r="U41" s="82">
        <f t="shared" si="12"/>
        <v>1</v>
      </c>
      <c r="V41" s="82">
        <f t="shared" si="12"/>
        <v>1</v>
      </c>
      <c r="W41" s="82">
        <f t="shared" si="12"/>
        <v>1</v>
      </c>
      <c r="X41" s="82">
        <f t="shared" si="12"/>
        <v>1</v>
      </c>
      <c r="Y41" s="82">
        <f t="shared" si="12"/>
        <v>1</v>
      </c>
      <c r="Z41" s="82">
        <f t="shared" si="12"/>
        <v>0.99999999999999978</v>
      </c>
      <c r="AA41" s="82">
        <f t="shared" si="12"/>
        <v>1</v>
      </c>
      <c r="AB41" s="82">
        <f t="shared" si="12"/>
        <v>1</v>
      </c>
      <c r="AC41" s="82">
        <f t="shared" si="12"/>
        <v>1</v>
      </c>
      <c r="AD41" s="82">
        <f t="shared" si="12"/>
        <v>1</v>
      </c>
      <c r="AE41" s="82">
        <f t="shared" si="12"/>
        <v>1</v>
      </c>
      <c r="AF41" s="82">
        <f t="shared" si="12"/>
        <v>1</v>
      </c>
      <c r="AG41" s="82">
        <f t="shared" si="12"/>
        <v>1</v>
      </c>
      <c r="AH41" s="82">
        <f t="shared" si="12"/>
        <v>1</v>
      </c>
      <c r="AI41" s="82">
        <f t="shared" ref="AI41:AK41" si="13">SUM(AI37:AI40)</f>
        <v>1</v>
      </c>
      <c r="AJ41" s="82">
        <f t="shared" si="13"/>
        <v>1</v>
      </c>
      <c r="AK41" s="82">
        <f t="shared" si="13"/>
        <v>1</v>
      </c>
    </row>
    <row r="42" spans="1:37" x14ac:dyDescent="0.2">
      <c r="A42" s="55" t="s">
        <v>18</v>
      </c>
      <c r="B42" s="19" t="s">
        <v>12</v>
      </c>
      <c r="C42" s="18" t="s">
        <v>34</v>
      </c>
      <c r="D42" s="55" t="s">
        <v>178</v>
      </c>
      <c r="E42" s="55" t="s">
        <v>179</v>
      </c>
      <c r="F42" s="21"/>
      <c r="G42" s="51"/>
      <c r="H42" s="81">
        <v>0.21256038647342995</v>
      </c>
      <c r="I42" s="81">
        <v>0.24</v>
      </c>
      <c r="J42" s="81">
        <v>0.13991769547325103</v>
      </c>
      <c r="K42" s="81">
        <v>0.12</v>
      </c>
      <c r="L42" s="81">
        <v>0.16803278688524589</v>
      </c>
      <c r="M42" s="81">
        <v>0.12804878048780488</v>
      </c>
      <c r="N42" s="81">
        <v>0.21463414634146341</v>
      </c>
      <c r="O42" s="81">
        <v>0.22222222222222221</v>
      </c>
      <c r="P42" s="81">
        <v>0.25</v>
      </c>
      <c r="Q42" s="81">
        <v>8.9230769230769225E-2</v>
      </c>
      <c r="R42" s="81">
        <v>0.15053763440860216</v>
      </c>
      <c r="S42" s="81">
        <v>0.11214953271028037</v>
      </c>
      <c r="T42" s="81">
        <v>0.10169491525423729</v>
      </c>
      <c r="U42" s="81">
        <v>0.1650485436893204</v>
      </c>
      <c r="V42" s="81">
        <v>0.16666666666666666</v>
      </c>
      <c r="W42" s="81">
        <v>0.11148648648648649</v>
      </c>
      <c r="X42" s="81">
        <v>0.25</v>
      </c>
      <c r="Y42" s="81">
        <v>0.33333333333333331</v>
      </c>
      <c r="Z42" s="81">
        <v>0.14285714285714285</v>
      </c>
      <c r="AA42" s="81">
        <v>0.18181818181818182</v>
      </c>
      <c r="AB42" s="81">
        <v>0.15384615384615385</v>
      </c>
      <c r="AC42" s="81">
        <v>0.13333333333333333</v>
      </c>
      <c r="AD42" s="81">
        <v>0.21428571428571427</v>
      </c>
      <c r="AE42" s="81">
        <v>0.15079365079365079</v>
      </c>
      <c r="AF42" s="81">
        <v>0.15476190476190477</v>
      </c>
      <c r="AG42" s="81">
        <v>0.14414414414414414</v>
      </c>
      <c r="AH42" s="81">
        <v>0.1407185628742515</v>
      </c>
      <c r="AI42" s="81">
        <v>0.1407185628742515</v>
      </c>
      <c r="AJ42" s="81">
        <v>0.1407185628742515</v>
      </c>
      <c r="AK42" s="81">
        <v>0.1407185628742515</v>
      </c>
    </row>
    <row r="43" spans="1:37" x14ac:dyDescent="0.2">
      <c r="A43" s="55" t="s">
        <v>18</v>
      </c>
      <c r="B43" s="19" t="s">
        <v>12</v>
      </c>
      <c r="C43" s="18" t="s">
        <v>34</v>
      </c>
      <c r="D43" s="55" t="s">
        <v>180</v>
      </c>
      <c r="E43" s="55" t="s">
        <v>181</v>
      </c>
      <c r="F43" s="21"/>
      <c r="G43" s="51"/>
      <c r="H43" s="81">
        <v>0.19323671497584541</v>
      </c>
      <c r="I43" s="81">
        <v>0.18442622950819673</v>
      </c>
      <c r="J43" s="81">
        <v>0.2139917695473251</v>
      </c>
      <c r="K43" s="81">
        <v>0.15686274509803921</v>
      </c>
      <c r="L43" s="81">
        <v>0.13524590163934427</v>
      </c>
      <c r="M43" s="81">
        <v>0.17682926829268292</v>
      </c>
      <c r="N43" s="81">
        <v>0.12682926829268293</v>
      </c>
      <c r="O43" s="81">
        <v>0.1111111111111111</v>
      </c>
      <c r="P43" s="81">
        <v>0.10377358490566038</v>
      </c>
      <c r="Q43" s="81">
        <v>8.3076923076923076E-2</v>
      </c>
      <c r="R43" s="81">
        <v>0.10752688172043011</v>
      </c>
      <c r="S43" s="81">
        <v>0.1277258566978193</v>
      </c>
      <c r="T43" s="81">
        <v>0.10169491525423729</v>
      </c>
      <c r="U43" s="81">
        <v>0.16019417475728157</v>
      </c>
      <c r="V43" s="81">
        <v>0.13095238095238096</v>
      </c>
      <c r="W43" s="81">
        <v>0.10810810810810811</v>
      </c>
      <c r="X43" s="81">
        <v>0.12839506172839507</v>
      </c>
      <c r="Y43" s="81">
        <v>8.3333333333333329E-2</v>
      </c>
      <c r="Z43" s="81">
        <v>7.1428571428571425E-2</v>
      </c>
      <c r="AA43" s="81">
        <v>0.02</v>
      </c>
      <c r="AB43" s="81">
        <v>7.6923076923076927E-2</v>
      </c>
      <c r="AC43" s="81">
        <v>6.6666666666666666E-2</v>
      </c>
      <c r="AD43" s="81">
        <v>7.1428571428571425E-2</v>
      </c>
      <c r="AE43" s="81">
        <v>0.20634920634920634</v>
      </c>
      <c r="AF43" s="81">
        <v>0.19047619047619047</v>
      </c>
      <c r="AG43" s="81">
        <v>0.18018018018018017</v>
      </c>
      <c r="AH43" s="81">
        <v>0.1377245508982036</v>
      </c>
      <c r="AI43" s="81">
        <v>0.1377245508982036</v>
      </c>
      <c r="AJ43" s="81">
        <v>0.1377245508982036</v>
      </c>
      <c r="AK43" s="81">
        <v>0.1377245508982036</v>
      </c>
    </row>
    <row r="44" spans="1:37" x14ac:dyDescent="0.2">
      <c r="A44" s="55" t="s">
        <v>18</v>
      </c>
      <c r="B44" s="19" t="s">
        <v>12</v>
      </c>
      <c r="C44" s="18" t="s">
        <v>34</v>
      </c>
      <c r="D44" s="55" t="s">
        <v>182</v>
      </c>
      <c r="E44" s="55" t="s">
        <v>183</v>
      </c>
      <c r="F44" s="21"/>
      <c r="G44" s="51"/>
      <c r="H44" s="81">
        <v>0.2</v>
      </c>
      <c r="I44" s="81">
        <v>0.13</v>
      </c>
      <c r="J44" s="81">
        <v>0.37</v>
      </c>
      <c r="K44" s="81">
        <v>0.27450980392156865</v>
      </c>
      <c r="L44" s="81">
        <v>0.20491803278688525</v>
      </c>
      <c r="M44" s="81">
        <v>0.13414634146341464</v>
      </c>
      <c r="N44" s="81">
        <v>0.17560975609756097</v>
      </c>
      <c r="O44" s="81">
        <v>0.17695473251028807</v>
      </c>
      <c r="P44" s="81">
        <v>0.21698113207547171</v>
      </c>
      <c r="Q44" s="81">
        <v>0.10461538461538461</v>
      </c>
      <c r="R44" s="81">
        <v>0.30107526881720431</v>
      </c>
      <c r="S44" s="81">
        <v>0.27414330218068533</v>
      </c>
      <c r="T44" s="81">
        <v>0.20338983050847459</v>
      </c>
      <c r="U44" s="81">
        <v>0.19902912621359223</v>
      </c>
      <c r="V44" s="81">
        <v>0.22619047619047619</v>
      </c>
      <c r="W44" s="81">
        <v>0.28378378378378377</v>
      </c>
      <c r="X44" s="81">
        <v>0.20493827160493827</v>
      </c>
      <c r="Y44" s="81">
        <v>0.33333333333333331</v>
      </c>
      <c r="Z44" s="81">
        <v>0.62</v>
      </c>
      <c r="AA44" s="81">
        <v>0.55000000000000004</v>
      </c>
      <c r="AB44" s="81">
        <v>0.6</v>
      </c>
      <c r="AC44" s="81">
        <v>0.46666666666666667</v>
      </c>
      <c r="AD44" s="81">
        <v>0.6</v>
      </c>
      <c r="AE44" s="81">
        <v>0.16666666666666666</v>
      </c>
      <c r="AF44" s="81">
        <v>0.21428571428571427</v>
      </c>
      <c r="AG44" s="81">
        <v>0.15615615615615616</v>
      </c>
      <c r="AH44" s="81">
        <v>0.16167664670658682</v>
      </c>
      <c r="AI44" s="81">
        <v>0.16167664670658682</v>
      </c>
      <c r="AJ44" s="81">
        <v>0.16167664670658682</v>
      </c>
      <c r="AK44" s="81">
        <v>0.16167664670658682</v>
      </c>
    </row>
    <row r="45" spans="1:37" x14ac:dyDescent="0.2">
      <c r="A45" s="55" t="s">
        <v>18</v>
      </c>
      <c r="B45" s="19" t="s">
        <v>12</v>
      </c>
      <c r="C45" s="18" t="s">
        <v>34</v>
      </c>
      <c r="D45" s="55" t="s">
        <v>184</v>
      </c>
      <c r="E45" s="55" t="s">
        <v>185</v>
      </c>
      <c r="F45" s="21"/>
      <c r="G45" s="51"/>
      <c r="H45" s="81">
        <v>0.19</v>
      </c>
      <c r="I45" s="81">
        <v>0.15</v>
      </c>
      <c r="J45" s="81">
        <v>0.12</v>
      </c>
      <c r="K45" s="81">
        <v>0.22</v>
      </c>
      <c r="L45" s="81">
        <v>0.13114754098360656</v>
      </c>
      <c r="M45" s="81">
        <v>0.20121951219512196</v>
      </c>
      <c r="N45" s="81">
        <v>0.16097560975609757</v>
      </c>
      <c r="O45" s="81">
        <v>0.16049382716049382</v>
      </c>
      <c r="P45" s="81">
        <v>0.16981132075471697</v>
      </c>
      <c r="Q45" s="81">
        <v>0.27076923076923076</v>
      </c>
      <c r="R45" s="81">
        <v>7.5268817204301078E-2</v>
      </c>
      <c r="S45" s="81">
        <v>0.11526479750778816</v>
      </c>
      <c r="T45" s="81">
        <v>0.1864406779661017</v>
      </c>
      <c r="U45" s="81">
        <v>6.3106796116504854E-2</v>
      </c>
      <c r="V45" s="81">
        <v>9.5238095238095233E-2</v>
      </c>
      <c r="W45" s="81">
        <v>0.125</v>
      </c>
      <c r="X45" s="81">
        <v>0.13333333333333333</v>
      </c>
      <c r="Y45" s="81">
        <v>8.3333333333333329E-2</v>
      </c>
      <c r="Z45" s="81">
        <v>7.1428571428571425E-2</v>
      </c>
      <c r="AA45" s="81">
        <v>9.0909090909090912E-2</v>
      </c>
      <c r="AB45" s="81">
        <v>7.6923076923076927E-2</v>
      </c>
      <c r="AC45" s="81">
        <v>0.2</v>
      </c>
      <c r="AD45" s="81">
        <v>0.02</v>
      </c>
      <c r="AE45" s="81">
        <v>0.16666666666666666</v>
      </c>
      <c r="AF45" s="81">
        <v>0.13095238095238096</v>
      </c>
      <c r="AG45" s="81">
        <v>0.17717717717717718</v>
      </c>
      <c r="AH45" s="81">
        <v>0.19461077844311378</v>
      </c>
      <c r="AI45" s="81">
        <v>0.19461077844311378</v>
      </c>
      <c r="AJ45" s="81">
        <v>0.19461077844311378</v>
      </c>
      <c r="AK45" s="81">
        <v>0.19461077844311378</v>
      </c>
    </row>
    <row r="46" spans="1:37" x14ac:dyDescent="0.2">
      <c r="A46" s="34" t="s">
        <v>18</v>
      </c>
      <c r="B46" s="19" t="s">
        <v>12</v>
      </c>
      <c r="C46" s="18" t="s">
        <v>34</v>
      </c>
      <c r="D46" s="34" t="s">
        <v>186</v>
      </c>
      <c r="E46" s="34" t="s">
        <v>187</v>
      </c>
      <c r="F46" s="21"/>
      <c r="G46" s="51"/>
      <c r="H46" s="81">
        <v>0.14000000000000001</v>
      </c>
      <c r="I46" s="81">
        <v>0.17</v>
      </c>
      <c r="J46" s="81">
        <v>0.09</v>
      </c>
      <c r="K46" s="81">
        <v>0.16</v>
      </c>
      <c r="L46" s="81">
        <v>0.28688524590163933</v>
      </c>
      <c r="M46" s="81">
        <v>0.23780487804878048</v>
      </c>
      <c r="N46" s="81">
        <v>0.19024390243902439</v>
      </c>
      <c r="O46" s="81">
        <v>0.20987654320987653</v>
      </c>
      <c r="P46" s="81">
        <v>0.15</v>
      </c>
      <c r="Q46" s="81">
        <v>0.34153846153846151</v>
      </c>
      <c r="R46" s="81">
        <v>0.29032258064516131</v>
      </c>
      <c r="S46" s="81">
        <v>0.28037383177570091</v>
      </c>
      <c r="T46" s="81">
        <v>0.33898305084745761</v>
      </c>
      <c r="U46" s="81">
        <v>0.29126213592233008</v>
      </c>
      <c r="V46" s="81">
        <v>0.26785714285714285</v>
      </c>
      <c r="W46" s="81">
        <v>0.28040540540540543</v>
      </c>
      <c r="X46" s="81">
        <v>0.15</v>
      </c>
      <c r="Y46" s="81">
        <v>8.3333333333333329E-2</v>
      </c>
      <c r="Z46" s="81">
        <v>7.0000000000000007E-2</v>
      </c>
      <c r="AA46" s="81">
        <v>7.0000000000000007E-2</v>
      </c>
      <c r="AB46" s="81">
        <v>7.0000000000000007E-2</v>
      </c>
      <c r="AC46" s="81">
        <v>6.6666666666666666E-2</v>
      </c>
      <c r="AD46" s="81">
        <v>7.1428571428571425E-2</v>
      </c>
      <c r="AE46" s="81">
        <v>0.16666666666666666</v>
      </c>
      <c r="AF46" s="81">
        <v>0.19047619047619047</v>
      </c>
      <c r="AG46" s="81">
        <v>0.18618618618618618</v>
      </c>
      <c r="AH46" s="81">
        <v>0.21856287425149701</v>
      </c>
      <c r="AI46" s="81">
        <v>0.21856287425149701</v>
      </c>
      <c r="AJ46" s="81">
        <v>0.21856287425149701</v>
      </c>
      <c r="AK46" s="81">
        <v>0.21856287425149701</v>
      </c>
    </row>
    <row r="47" spans="1:37" x14ac:dyDescent="0.2">
      <c r="A47" s="34" t="s">
        <v>18</v>
      </c>
      <c r="B47" s="19" t="s">
        <v>12</v>
      </c>
      <c r="C47" s="18" t="s">
        <v>34</v>
      </c>
      <c r="D47" s="34" t="s">
        <v>188</v>
      </c>
      <c r="E47" s="34" t="s">
        <v>189</v>
      </c>
      <c r="F47" s="21"/>
      <c r="G47" s="51"/>
      <c r="H47" s="81">
        <v>0.06</v>
      </c>
      <c r="I47" s="81">
        <v>0.12295081967213115</v>
      </c>
      <c r="J47" s="81">
        <v>6.1728395061728392E-2</v>
      </c>
      <c r="K47" s="81">
        <v>7.0000000000000007E-2</v>
      </c>
      <c r="L47" s="81">
        <v>7.3770491803278687E-2</v>
      </c>
      <c r="M47" s="81">
        <v>0.12195121951219512</v>
      </c>
      <c r="N47" s="81">
        <v>0.13170731707317074</v>
      </c>
      <c r="O47" s="81">
        <v>0.11934156378600823</v>
      </c>
      <c r="P47" s="81">
        <v>0.11320754716981132</v>
      </c>
      <c r="Q47" s="81">
        <v>0.11076923076923077</v>
      </c>
      <c r="R47" s="81">
        <v>7.5268817204301078E-2</v>
      </c>
      <c r="S47" s="81">
        <v>9.0342679127725853E-2</v>
      </c>
      <c r="T47" s="81">
        <v>6.7796610169491525E-2</v>
      </c>
      <c r="U47" s="81">
        <v>0.12135922330097088</v>
      </c>
      <c r="V47" s="81">
        <v>0.1130952380952381</v>
      </c>
      <c r="W47" s="81">
        <v>9.1216216216216214E-2</v>
      </c>
      <c r="X47" s="81">
        <v>0.13333333333333333</v>
      </c>
      <c r="Y47" s="81">
        <v>8.3333333333333329E-2</v>
      </c>
      <c r="Z47" s="81">
        <v>0.02</v>
      </c>
      <c r="AA47" s="81">
        <v>9.0909090909090912E-2</v>
      </c>
      <c r="AB47" s="81">
        <v>0.02</v>
      </c>
      <c r="AC47" s="81">
        <v>6.6666666666666666E-2</v>
      </c>
      <c r="AD47" s="81">
        <v>0.02</v>
      </c>
      <c r="AE47" s="81">
        <v>0.14285714285714285</v>
      </c>
      <c r="AF47" s="81">
        <v>0.11904761904761904</v>
      </c>
      <c r="AG47" s="81">
        <v>0.15615615615615616</v>
      </c>
      <c r="AH47" s="81">
        <v>0.1467065868263473</v>
      </c>
      <c r="AI47" s="81">
        <v>0.1467065868263473</v>
      </c>
      <c r="AJ47" s="81">
        <v>0.1467065868263473</v>
      </c>
      <c r="AK47" s="81">
        <v>0.1467065868263473</v>
      </c>
    </row>
    <row r="48" spans="1:37" s="29" customFormat="1" x14ac:dyDescent="0.2">
      <c r="A48" s="39"/>
      <c r="B48" s="25"/>
      <c r="C48" s="24"/>
      <c r="D48" s="39"/>
      <c r="E48" s="39"/>
      <c r="F48" s="40"/>
      <c r="G48" s="54"/>
      <c r="H48" s="82">
        <f>SUM(H42:H47)</f>
        <v>0.99579710144927525</v>
      </c>
      <c r="I48" s="82">
        <f t="shared" ref="I48:AH48" si="14">SUM(I42:I47)</f>
        <v>0.99737704918032799</v>
      </c>
      <c r="J48" s="82">
        <f t="shared" si="14"/>
        <v>0.99563786008230459</v>
      </c>
      <c r="K48" s="82">
        <f t="shared" si="14"/>
        <v>1.0013725490196079</v>
      </c>
      <c r="L48" s="82">
        <f t="shared" si="14"/>
        <v>1</v>
      </c>
      <c r="M48" s="82">
        <f t="shared" si="14"/>
        <v>1</v>
      </c>
      <c r="N48" s="82">
        <f t="shared" si="14"/>
        <v>1</v>
      </c>
      <c r="O48" s="82">
        <f t="shared" si="14"/>
        <v>1</v>
      </c>
      <c r="P48" s="82">
        <f t="shared" si="14"/>
        <v>1.0037735849056604</v>
      </c>
      <c r="Q48" s="82">
        <f t="shared" si="14"/>
        <v>1</v>
      </c>
      <c r="R48" s="82">
        <f t="shared" si="14"/>
        <v>1</v>
      </c>
      <c r="S48" s="82">
        <f t="shared" si="14"/>
        <v>0.99999999999999989</v>
      </c>
      <c r="T48" s="82">
        <f t="shared" si="14"/>
        <v>1</v>
      </c>
      <c r="U48" s="82">
        <f t="shared" si="14"/>
        <v>1</v>
      </c>
      <c r="V48" s="82">
        <f t="shared" si="14"/>
        <v>1</v>
      </c>
      <c r="W48" s="82">
        <f t="shared" si="14"/>
        <v>1</v>
      </c>
      <c r="X48" s="82">
        <f t="shared" si="14"/>
        <v>1</v>
      </c>
      <c r="Y48" s="82">
        <f t="shared" si="14"/>
        <v>1</v>
      </c>
      <c r="Z48" s="82">
        <f t="shared" si="14"/>
        <v>0.99571428571428577</v>
      </c>
      <c r="AA48" s="82">
        <f t="shared" si="14"/>
        <v>1.0036363636363637</v>
      </c>
      <c r="AB48" s="82">
        <f t="shared" si="14"/>
        <v>0.99769230769230766</v>
      </c>
      <c r="AC48" s="82">
        <f t="shared" si="14"/>
        <v>1</v>
      </c>
      <c r="AD48" s="82">
        <f t="shared" si="14"/>
        <v>0.99714285714285711</v>
      </c>
      <c r="AE48" s="82">
        <f t="shared" si="14"/>
        <v>0.99999999999999978</v>
      </c>
      <c r="AF48" s="82">
        <f t="shared" si="14"/>
        <v>1</v>
      </c>
      <c r="AG48" s="82">
        <f t="shared" si="14"/>
        <v>1</v>
      </c>
      <c r="AH48" s="82">
        <f t="shared" si="14"/>
        <v>1</v>
      </c>
      <c r="AI48" s="82">
        <f t="shared" ref="AI48:AK48" si="15">SUM(AI42:AI47)</f>
        <v>1</v>
      </c>
      <c r="AJ48" s="82">
        <f t="shared" si="15"/>
        <v>1</v>
      </c>
      <c r="AK48" s="82">
        <f t="shared" si="15"/>
        <v>1</v>
      </c>
    </row>
    <row r="49" spans="1:37" x14ac:dyDescent="0.2">
      <c r="A49" s="55" t="s">
        <v>19</v>
      </c>
      <c r="B49" s="19" t="s">
        <v>12</v>
      </c>
      <c r="C49" s="18" t="s">
        <v>35</v>
      </c>
      <c r="D49" s="55" t="s">
        <v>152</v>
      </c>
      <c r="E49" s="55" t="s">
        <v>153</v>
      </c>
      <c r="F49" s="21"/>
      <c r="G49" s="51"/>
      <c r="H49" s="81">
        <v>0.26143790849673204</v>
      </c>
      <c r="I49" s="81">
        <v>0.25916230366492149</v>
      </c>
      <c r="J49" s="81">
        <v>0.26178010471204188</v>
      </c>
      <c r="K49" s="81">
        <v>0.25901639344262295</v>
      </c>
      <c r="L49" s="81">
        <v>0.26203208556149732</v>
      </c>
      <c r="M49" s="81">
        <v>0.26203208556149732</v>
      </c>
      <c r="N49" s="81">
        <v>0.25694444444444442</v>
      </c>
      <c r="O49" s="81">
        <v>0.25694444444444442</v>
      </c>
      <c r="P49" s="81">
        <v>0.26111111111111113</v>
      </c>
      <c r="Q49" s="81">
        <v>0.26111111111111113</v>
      </c>
      <c r="R49" s="81">
        <v>0.25903614457831325</v>
      </c>
      <c r="S49" s="81">
        <v>0.19879518072289157</v>
      </c>
      <c r="T49" s="81">
        <v>0.19879518072289157</v>
      </c>
      <c r="U49" s="81">
        <v>0.19879518072289157</v>
      </c>
      <c r="V49" s="81">
        <v>0.2012779552715655</v>
      </c>
      <c r="W49" s="81">
        <v>0.19745222929936307</v>
      </c>
      <c r="X49" s="81">
        <v>0.19672131147540983</v>
      </c>
      <c r="Y49" s="81">
        <v>0.20129870129870131</v>
      </c>
      <c r="Z49" s="81">
        <v>0.20129870129870131</v>
      </c>
      <c r="AA49" s="81">
        <v>0.35416666666666669</v>
      </c>
      <c r="AB49" s="81">
        <v>0.34545454545454546</v>
      </c>
      <c r="AC49" s="81">
        <v>0.34146341463414637</v>
      </c>
      <c r="AD49" s="81">
        <v>0.35</v>
      </c>
      <c r="AE49" s="81">
        <v>0.34</v>
      </c>
      <c r="AF49" s="81">
        <v>0.33766233766233766</v>
      </c>
      <c r="AG49" s="81">
        <v>0.34210526315789475</v>
      </c>
      <c r="AH49" s="81">
        <v>0.33858267716535434</v>
      </c>
      <c r="AI49" s="81">
        <v>0.33858267716535434</v>
      </c>
      <c r="AJ49" s="81">
        <v>0.33858267716535434</v>
      </c>
      <c r="AK49" s="81">
        <v>0.33858267716535434</v>
      </c>
    </row>
    <row r="50" spans="1:37" x14ac:dyDescent="0.2">
      <c r="A50" s="55" t="s">
        <v>19</v>
      </c>
      <c r="B50" s="19" t="s">
        <v>12</v>
      </c>
      <c r="C50" s="18" t="s">
        <v>35</v>
      </c>
      <c r="D50" s="55" t="s">
        <v>154</v>
      </c>
      <c r="E50" s="55" t="s">
        <v>155</v>
      </c>
      <c r="F50" s="21"/>
      <c r="G50" s="51"/>
      <c r="H50" s="81">
        <v>0.20915032679738563</v>
      </c>
      <c r="I50" s="81">
        <v>0.20942408376963351</v>
      </c>
      <c r="J50" s="81">
        <v>0.20942408376963351</v>
      </c>
      <c r="K50" s="81">
        <v>0.21311475409836064</v>
      </c>
      <c r="L50" s="81">
        <v>0.20855614973262032</v>
      </c>
      <c r="M50" s="81">
        <v>0.20855614973262032</v>
      </c>
      <c r="N50" s="81">
        <v>0.20833333333333334</v>
      </c>
      <c r="O50" s="81">
        <v>0.20833333333333334</v>
      </c>
      <c r="P50" s="81">
        <v>0.21111111111111111</v>
      </c>
      <c r="Q50" s="81">
        <v>0.21111111111111111</v>
      </c>
      <c r="R50" s="81">
        <v>0.21084337349397592</v>
      </c>
      <c r="S50" s="81">
        <v>0.28915662650602408</v>
      </c>
      <c r="T50" s="81">
        <v>0.28915662650602408</v>
      </c>
      <c r="U50" s="81">
        <v>0.28915662650602408</v>
      </c>
      <c r="V50" s="81">
        <v>0.29073482428115016</v>
      </c>
      <c r="W50" s="81">
        <v>0.2929936305732484</v>
      </c>
      <c r="X50" s="81">
        <v>0.29508196721311475</v>
      </c>
      <c r="Y50" s="81">
        <v>0.29220779220779219</v>
      </c>
      <c r="Z50" s="81">
        <v>0.29220779220779219</v>
      </c>
      <c r="AA50" s="81">
        <v>0.125</v>
      </c>
      <c r="AB50" s="81">
        <v>0.14545454545454545</v>
      </c>
      <c r="AC50" s="81">
        <v>0.12195121951219512</v>
      </c>
      <c r="AD50" s="81">
        <v>0.15</v>
      </c>
      <c r="AE50" s="81">
        <v>0.14000000000000001</v>
      </c>
      <c r="AF50" s="81">
        <v>0.14285714285714285</v>
      </c>
      <c r="AG50" s="81">
        <v>0.13157894736842105</v>
      </c>
      <c r="AH50" s="81">
        <v>0.14173228346456693</v>
      </c>
      <c r="AI50" s="81">
        <v>0.14173228346456693</v>
      </c>
      <c r="AJ50" s="81">
        <v>0.14173228346456693</v>
      </c>
      <c r="AK50" s="81">
        <v>0.14173228346456693</v>
      </c>
    </row>
    <row r="51" spans="1:37" x14ac:dyDescent="0.2">
      <c r="A51" s="55" t="s">
        <v>19</v>
      </c>
      <c r="B51" s="19" t="s">
        <v>12</v>
      </c>
      <c r="C51" s="18" t="s">
        <v>35</v>
      </c>
      <c r="D51" s="55" t="s">
        <v>156</v>
      </c>
      <c r="E51" s="55" t="s">
        <v>157</v>
      </c>
      <c r="F51" s="21"/>
      <c r="G51" s="51"/>
      <c r="H51" s="81">
        <v>0.24183006535947713</v>
      </c>
      <c r="I51" s="81">
        <v>0.24083769633507854</v>
      </c>
      <c r="J51" s="81">
        <v>0.24083769633507854</v>
      </c>
      <c r="K51" s="81">
        <v>0.23934426229508196</v>
      </c>
      <c r="L51" s="81">
        <v>0.24064171122994651</v>
      </c>
      <c r="M51" s="81">
        <v>0.24064171122994651</v>
      </c>
      <c r="N51" s="81">
        <v>0.24305555555555555</v>
      </c>
      <c r="O51" s="81">
        <v>0.24305555555555555</v>
      </c>
      <c r="P51" s="81">
        <v>0.2388888888888889</v>
      </c>
      <c r="Q51" s="81">
        <v>0.2388888888888889</v>
      </c>
      <c r="R51" s="81">
        <v>0.24096385542168675</v>
      </c>
      <c r="S51" s="81">
        <v>0.24096385542168675</v>
      </c>
      <c r="T51" s="81">
        <v>0.24096385542168675</v>
      </c>
      <c r="U51" s="81">
        <v>0.24096385542168675</v>
      </c>
      <c r="V51" s="81">
        <v>0.23961661341853036</v>
      </c>
      <c r="W51" s="81">
        <v>0.24203821656050956</v>
      </c>
      <c r="X51" s="81">
        <v>0.24590163934426229</v>
      </c>
      <c r="Y51" s="81">
        <v>0.24025974025974026</v>
      </c>
      <c r="Z51" s="81">
        <v>0.24025974025974026</v>
      </c>
      <c r="AA51" s="81">
        <v>0.1875</v>
      </c>
      <c r="AB51" s="81">
        <v>0.18181818181818182</v>
      </c>
      <c r="AC51" s="81">
        <v>0.1951219512195122</v>
      </c>
      <c r="AD51" s="81">
        <v>0.2</v>
      </c>
      <c r="AE51" s="81">
        <v>0.2</v>
      </c>
      <c r="AF51" s="81">
        <v>0.19480519480519481</v>
      </c>
      <c r="AG51" s="81">
        <v>0.18421052631578946</v>
      </c>
      <c r="AH51" s="81">
        <v>0.1889763779527559</v>
      </c>
      <c r="AI51" s="81">
        <v>0.1889763779527559</v>
      </c>
      <c r="AJ51" s="81">
        <v>0.1889763779527559</v>
      </c>
      <c r="AK51" s="81">
        <v>0.1889763779527559</v>
      </c>
    </row>
    <row r="52" spans="1:37" x14ac:dyDescent="0.2">
      <c r="A52" s="55" t="s">
        <v>19</v>
      </c>
      <c r="B52" s="19" t="s">
        <v>12</v>
      </c>
      <c r="C52" s="18" t="s">
        <v>35</v>
      </c>
      <c r="D52" s="55" t="s">
        <v>158</v>
      </c>
      <c r="E52" s="55" t="s">
        <v>159</v>
      </c>
      <c r="F52" s="21"/>
      <c r="G52" s="51"/>
      <c r="H52" s="81">
        <v>0.28758169934640521</v>
      </c>
      <c r="I52" s="81">
        <v>0.29057591623036649</v>
      </c>
      <c r="J52" s="81">
        <v>0.2879581151832461</v>
      </c>
      <c r="K52" s="81">
        <v>0.28852459016393445</v>
      </c>
      <c r="L52" s="81">
        <v>0.28877005347593582</v>
      </c>
      <c r="M52" s="81">
        <v>0.28877005347593582</v>
      </c>
      <c r="N52" s="81">
        <v>0.29166666666666669</v>
      </c>
      <c r="O52" s="81">
        <v>0.29166666666666669</v>
      </c>
      <c r="P52" s="81">
        <v>0.28888888888888886</v>
      </c>
      <c r="Q52" s="81">
        <v>0.28888888888888886</v>
      </c>
      <c r="R52" s="81">
        <v>0.28915662650602408</v>
      </c>
      <c r="S52" s="81">
        <v>0.27108433734939757</v>
      </c>
      <c r="T52" s="81">
        <v>0.27108433734939757</v>
      </c>
      <c r="U52" s="81">
        <v>0.27108433734939757</v>
      </c>
      <c r="V52" s="81">
        <v>0.26837060702875398</v>
      </c>
      <c r="W52" s="81">
        <v>0.26751592356687898</v>
      </c>
      <c r="X52" s="81">
        <v>0.26229508196721313</v>
      </c>
      <c r="Y52" s="81">
        <v>0.26623376623376621</v>
      </c>
      <c r="Z52" s="81">
        <v>0.26623376623376621</v>
      </c>
      <c r="AA52" s="81">
        <v>0.33333333333333331</v>
      </c>
      <c r="AB52" s="81">
        <v>0.32727272727272727</v>
      </c>
      <c r="AC52" s="81">
        <v>0.34146341463414637</v>
      </c>
      <c r="AD52" s="81">
        <v>0.3</v>
      </c>
      <c r="AE52" s="81">
        <v>0.32</v>
      </c>
      <c r="AF52" s="81">
        <v>0.32467532467532467</v>
      </c>
      <c r="AG52" s="81">
        <v>0.34210526315789475</v>
      </c>
      <c r="AH52" s="81">
        <v>0.33070866141732286</v>
      </c>
      <c r="AI52" s="81">
        <v>0.33070866141732286</v>
      </c>
      <c r="AJ52" s="81">
        <v>0.33070866141732286</v>
      </c>
      <c r="AK52" s="81">
        <v>0.33070866141732286</v>
      </c>
    </row>
    <row r="53" spans="1:37" s="29" customFormat="1" x14ac:dyDescent="0.2">
      <c r="A53" s="56"/>
      <c r="B53" s="25"/>
      <c r="C53" s="24"/>
      <c r="D53" s="56"/>
      <c r="E53" s="56"/>
      <c r="F53" s="40"/>
      <c r="G53" s="54"/>
      <c r="H53" s="82">
        <f>SUM(H49:H52)</f>
        <v>1</v>
      </c>
      <c r="I53" s="82">
        <f t="shared" ref="I53:AH53" si="16">SUM(I49:I52)</f>
        <v>1</v>
      </c>
      <c r="J53" s="82">
        <f t="shared" si="16"/>
        <v>1</v>
      </c>
      <c r="K53" s="82">
        <f t="shared" si="16"/>
        <v>1</v>
      </c>
      <c r="L53" s="82">
        <f t="shared" si="16"/>
        <v>1</v>
      </c>
      <c r="M53" s="82">
        <f t="shared" si="16"/>
        <v>1</v>
      </c>
      <c r="N53" s="82">
        <f t="shared" si="16"/>
        <v>1</v>
      </c>
      <c r="O53" s="82">
        <f t="shared" si="16"/>
        <v>1</v>
      </c>
      <c r="P53" s="82">
        <f t="shared" si="16"/>
        <v>1</v>
      </c>
      <c r="Q53" s="82">
        <f t="shared" si="16"/>
        <v>1</v>
      </c>
      <c r="R53" s="82">
        <f t="shared" si="16"/>
        <v>1</v>
      </c>
      <c r="S53" s="82">
        <f t="shared" si="16"/>
        <v>1</v>
      </c>
      <c r="T53" s="82">
        <f t="shared" si="16"/>
        <v>1</v>
      </c>
      <c r="U53" s="82">
        <f t="shared" si="16"/>
        <v>1</v>
      </c>
      <c r="V53" s="82">
        <f t="shared" si="16"/>
        <v>1</v>
      </c>
      <c r="W53" s="82">
        <f t="shared" si="16"/>
        <v>1</v>
      </c>
      <c r="X53" s="82">
        <f t="shared" si="16"/>
        <v>1</v>
      </c>
      <c r="Y53" s="82">
        <f t="shared" si="16"/>
        <v>1</v>
      </c>
      <c r="Z53" s="82">
        <f t="shared" si="16"/>
        <v>1</v>
      </c>
      <c r="AA53" s="82">
        <f t="shared" si="16"/>
        <v>1</v>
      </c>
      <c r="AB53" s="82">
        <f t="shared" si="16"/>
        <v>1</v>
      </c>
      <c r="AC53" s="82">
        <f t="shared" si="16"/>
        <v>1</v>
      </c>
      <c r="AD53" s="82">
        <f t="shared" si="16"/>
        <v>1</v>
      </c>
      <c r="AE53" s="82">
        <f t="shared" si="16"/>
        <v>1</v>
      </c>
      <c r="AF53" s="82">
        <f t="shared" si="16"/>
        <v>1</v>
      </c>
      <c r="AG53" s="82">
        <f t="shared" si="16"/>
        <v>1</v>
      </c>
      <c r="AH53" s="82">
        <f t="shared" si="16"/>
        <v>1</v>
      </c>
      <c r="AI53" s="82">
        <f t="shared" ref="AI53:AK53" si="17">SUM(AI49:AI52)</f>
        <v>1</v>
      </c>
      <c r="AJ53" s="82">
        <f t="shared" si="17"/>
        <v>1</v>
      </c>
      <c r="AK53" s="82">
        <f t="shared" si="17"/>
        <v>1</v>
      </c>
    </row>
    <row r="54" spans="1:37" x14ac:dyDescent="0.2">
      <c r="A54" s="34" t="s">
        <v>20</v>
      </c>
      <c r="B54" s="19" t="s">
        <v>12</v>
      </c>
      <c r="C54" s="18" t="s">
        <v>35</v>
      </c>
      <c r="D54" s="34" t="s">
        <v>160</v>
      </c>
      <c r="E54" s="34" t="s">
        <v>161</v>
      </c>
      <c r="F54" s="21"/>
      <c r="G54" s="51"/>
      <c r="H54" s="81">
        <v>0.31372549019607843</v>
      </c>
      <c r="I54" s="81">
        <v>0.31151832460732987</v>
      </c>
      <c r="J54" s="81">
        <v>0.30890052356020942</v>
      </c>
      <c r="K54" s="81">
        <v>0.32459016393442625</v>
      </c>
      <c r="L54" s="81">
        <v>0.31016042780748665</v>
      </c>
      <c r="M54" s="81">
        <v>0.25668449197860965</v>
      </c>
      <c r="N54" s="81">
        <v>0.3263888888888889</v>
      </c>
      <c r="O54" s="81">
        <v>0.31944444444444442</v>
      </c>
      <c r="P54" s="81">
        <v>0.32222222222222224</v>
      </c>
      <c r="Q54" s="81">
        <v>0.32222222222222224</v>
      </c>
      <c r="R54" s="81">
        <v>0.31927710843373491</v>
      </c>
      <c r="S54" s="81">
        <v>0.3253012048192771</v>
      </c>
      <c r="T54" s="81">
        <v>0.31927710843373491</v>
      </c>
      <c r="U54" s="81">
        <v>0.31927710843373491</v>
      </c>
      <c r="V54" s="81">
        <v>0.31948881789137379</v>
      </c>
      <c r="W54" s="81">
        <v>0.31847133757961782</v>
      </c>
      <c r="X54" s="81">
        <v>0.32786885245901637</v>
      </c>
      <c r="Y54" s="81">
        <v>0.32467532467532467</v>
      </c>
      <c r="Z54" s="81">
        <v>0.30519480519480519</v>
      </c>
      <c r="AA54" s="81">
        <v>0.39215686274509803</v>
      </c>
      <c r="AB54" s="81">
        <v>0.39655172413793105</v>
      </c>
      <c r="AC54" s="81">
        <v>0.40909090909090912</v>
      </c>
      <c r="AD54" s="81">
        <v>0.40909090909090912</v>
      </c>
      <c r="AE54" s="81">
        <v>0.35849056603773582</v>
      </c>
      <c r="AF54" s="81">
        <v>0.35365853658536583</v>
      </c>
      <c r="AG54" s="81">
        <v>0.34146341463414637</v>
      </c>
      <c r="AH54" s="81">
        <v>0.34074074074074073</v>
      </c>
      <c r="AI54" s="81">
        <v>0.34074074074074073</v>
      </c>
      <c r="AJ54" s="81">
        <v>0.34074074074074073</v>
      </c>
      <c r="AK54" s="81">
        <v>0.34074074074074073</v>
      </c>
    </row>
    <row r="55" spans="1:37" x14ac:dyDescent="0.2">
      <c r="A55" s="34" t="s">
        <v>20</v>
      </c>
      <c r="B55" s="19" t="s">
        <v>12</v>
      </c>
      <c r="C55" s="18" t="s">
        <v>35</v>
      </c>
      <c r="D55" s="34" t="s">
        <v>162</v>
      </c>
      <c r="E55" s="34" t="s">
        <v>163</v>
      </c>
      <c r="F55" s="21"/>
      <c r="G55" s="51"/>
      <c r="H55" s="81">
        <v>0.24183006535947713</v>
      </c>
      <c r="I55" s="81">
        <v>0.23821989528795812</v>
      </c>
      <c r="J55" s="81">
        <v>0.24083769633507854</v>
      </c>
      <c r="K55" s="81">
        <v>0.23606557377049181</v>
      </c>
      <c r="L55" s="81">
        <v>0.24064171122994651</v>
      </c>
      <c r="M55" s="81">
        <v>0.25133689839572193</v>
      </c>
      <c r="N55" s="81">
        <v>0.22916666666666666</v>
      </c>
      <c r="O55" s="81">
        <v>0.2361111111111111</v>
      </c>
      <c r="P55" s="81">
        <v>0.22777777777777777</v>
      </c>
      <c r="Q55" s="81">
        <v>0.22777777777777777</v>
      </c>
      <c r="R55" s="81">
        <v>0.2289156626506024</v>
      </c>
      <c r="S55" s="81">
        <v>0.2289156626506024</v>
      </c>
      <c r="T55" s="81">
        <v>0.2289156626506024</v>
      </c>
      <c r="U55" s="81">
        <v>0.23192771084337349</v>
      </c>
      <c r="V55" s="81">
        <v>0.23003194888178913</v>
      </c>
      <c r="W55" s="81">
        <v>0.2356687898089172</v>
      </c>
      <c r="X55" s="81">
        <v>0.22950819672131148</v>
      </c>
      <c r="Y55" s="81">
        <v>0.22727272727272727</v>
      </c>
      <c r="Z55" s="81">
        <v>0.24025974025974026</v>
      </c>
      <c r="AA55" s="81">
        <v>0.19607843137254902</v>
      </c>
      <c r="AB55" s="81">
        <v>0.20689655172413793</v>
      </c>
      <c r="AC55" s="81">
        <v>0.20454545454545456</v>
      </c>
      <c r="AD55" s="81">
        <v>0.18181818181818182</v>
      </c>
      <c r="AE55" s="81">
        <v>0.20754716981132076</v>
      </c>
      <c r="AF55" s="81">
        <v>0.1951219512195122</v>
      </c>
      <c r="AG55" s="81">
        <v>0.21951219512195122</v>
      </c>
      <c r="AH55" s="81">
        <v>0.2074074074074074</v>
      </c>
      <c r="AI55" s="81">
        <v>0.2074074074074074</v>
      </c>
      <c r="AJ55" s="81">
        <v>0.2074074074074074</v>
      </c>
      <c r="AK55" s="81">
        <v>0.2074074074074074</v>
      </c>
    </row>
    <row r="56" spans="1:37" x14ac:dyDescent="0.2">
      <c r="A56" s="55" t="s">
        <v>20</v>
      </c>
      <c r="B56" s="19" t="s">
        <v>12</v>
      </c>
      <c r="C56" s="18" t="s">
        <v>35</v>
      </c>
      <c r="D56" s="55" t="s">
        <v>164</v>
      </c>
      <c r="E56" s="55" t="s">
        <v>165</v>
      </c>
      <c r="F56" s="21"/>
      <c r="G56" s="51"/>
      <c r="H56" s="81">
        <v>0.22875816993464052</v>
      </c>
      <c r="I56" s="81">
        <v>0.23036649214659685</v>
      </c>
      <c r="J56" s="81">
        <v>0.23036649214659685</v>
      </c>
      <c r="K56" s="81">
        <v>0.2262295081967213</v>
      </c>
      <c r="L56" s="81">
        <v>0.22994652406417113</v>
      </c>
      <c r="M56" s="81">
        <v>0.22994652406417113</v>
      </c>
      <c r="N56" s="81">
        <v>0.20833333333333334</v>
      </c>
      <c r="O56" s="81">
        <v>0.20833333333333334</v>
      </c>
      <c r="P56" s="81">
        <v>0.21111111111111111</v>
      </c>
      <c r="Q56" s="81">
        <v>0.21111111111111111</v>
      </c>
      <c r="R56" s="81">
        <v>0.21084337349397592</v>
      </c>
      <c r="S56" s="81">
        <v>0.21084337349397592</v>
      </c>
      <c r="T56" s="81">
        <v>0.21084337349397592</v>
      </c>
      <c r="U56" s="81">
        <v>0.20783132530120482</v>
      </c>
      <c r="V56" s="81">
        <v>0.20766773162939298</v>
      </c>
      <c r="W56" s="81">
        <v>0.21019108280254778</v>
      </c>
      <c r="X56" s="81">
        <v>0.21311475409836064</v>
      </c>
      <c r="Y56" s="81">
        <v>0.20779220779220781</v>
      </c>
      <c r="Z56" s="81">
        <v>0.21428571428571427</v>
      </c>
      <c r="AA56" s="81">
        <v>0.27450980392156865</v>
      </c>
      <c r="AB56" s="81">
        <v>0.25862068965517243</v>
      </c>
      <c r="AC56" s="81">
        <v>0.25</v>
      </c>
      <c r="AD56" s="81">
        <v>0.27272727272727271</v>
      </c>
      <c r="AE56" s="81">
        <v>0.22641509433962265</v>
      </c>
      <c r="AF56" s="81">
        <v>0.24390243902439024</v>
      </c>
      <c r="AG56" s="81">
        <v>0.21951219512195122</v>
      </c>
      <c r="AH56" s="81">
        <v>0.22962962962962963</v>
      </c>
      <c r="AI56" s="81">
        <v>0.22962962962962963</v>
      </c>
      <c r="AJ56" s="81">
        <v>0.22962962962962963</v>
      </c>
      <c r="AK56" s="81">
        <v>0.22962962962962963</v>
      </c>
    </row>
    <row r="57" spans="1:37" x14ac:dyDescent="0.2">
      <c r="A57" s="55" t="s">
        <v>20</v>
      </c>
      <c r="B57" s="19" t="s">
        <v>12</v>
      </c>
      <c r="C57" s="18" t="s">
        <v>35</v>
      </c>
      <c r="D57" s="55" t="s">
        <v>166</v>
      </c>
      <c r="E57" s="55" t="s">
        <v>167</v>
      </c>
      <c r="F57" s="21"/>
      <c r="G57" s="51"/>
      <c r="H57" s="81">
        <v>0.21568627450980393</v>
      </c>
      <c r="I57" s="81">
        <v>0.21989528795811519</v>
      </c>
      <c r="J57" s="81">
        <v>0.21989528795811519</v>
      </c>
      <c r="K57" s="81">
        <v>0.21311475409836064</v>
      </c>
      <c r="L57" s="81">
        <v>0.21925133689839571</v>
      </c>
      <c r="M57" s="81">
        <v>0.26203208556149732</v>
      </c>
      <c r="N57" s="81">
        <v>0.2361111111111111</v>
      </c>
      <c r="O57" s="81">
        <v>0.2361111111111111</v>
      </c>
      <c r="P57" s="81">
        <v>0.2388888888888889</v>
      </c>
      <c r="Q57" s="81">
        <v>0.2388888888888889</v>
      </c>
      <c r="R57" s="81">
        <v>0.24096385542168675</v>
      </c>
      <c r="S57" s="81">
        <v>0.23493975903614459</v>
      </c>
      <c r="T57" s="81">
        <v>0.24096385542168675</v>
      </c>
      <c r="U57" s="81">
        <v>0.24096385542168675</v>
      </c>
      <c r="V57" s="81">
        <v>0.24281150159744408</v>
      </c>
      <c r="W57" s="81">
        <v>0.2356687898089172</v>
      </c>
      <c r="X57" s="81">
        <v>0.22950819672131148</v>
      </c>
      <c r="Y57" s="81">
        <v>0.24025974025974026</v>
      </c>
      <c r="Z57" s="81">
        <v>0.24025974025974026</v>
      </c>
      <c r="AA57" s="81">
        <v>0.13725490196078433</v>
      </c>
      <c r="AB57" s="81">
        <v>0.13793103448275862</v>
      </c>
      <c r="AC57" s="81">
        <v>0.13636363636363635</v>
      </c>
      <c r="AD57" s="81">
        <v>0.13636363636363635</v>
      </c>
      <c r="AE57" s="81">
        <v>0.20754716981132076</v>
      </c>
      <c r="AF57" s="81">
        <v>0.2073170731707317</v>
      </c>
      <c r="AG57" s="81">
        <v>0.21951219512195122</v>
      </c>
      <c r="AH57" s="81">
        <v>0.22222222222222221</v>
      </c>
      <c r="AI57" s="81">
        <v>0.22222222222222221</v>
      </c>
      <c r="AJ57" s="81">
        <v>0.22222222222222221</v>
      </c>
      <c r="AK57" s="81">
        <v>0.22222222222222221</v>
      </c>
    </row>
    <row r="58" spans="1:37" s="29" customFormat="1" x14ac:dyDescent="0.2">
      <c r="A58" s="56"/>
      <c r="B58" s="25"/>
      <c r="C58" s="24"/>
      <c r="D58" s="56"/>
      <c r="E58" s="56"/>
      <c r="F58" s="40"/>
      <c r="G58" s="54"/>
      <c r="H58" s="82">
        <f>SUM(H54:H57)</f>
        <v>1</v>
      </c>
      <c r="I58" s="82">
        <f t="shared" ref="I58:AH58" si="18">SUM(I54:I57)</f>
        <v>1</v>
      </c>
      <c r="J58" s="82">
        <f t="shared" si="18"/>
        <v>1</v>
      </c>
      <c r="K58" s="82">
        <f t="shared" si="18"/>
        <v>1</v>
      </c>
      <c r="L58" s="82">
        <f t="shared" si="18"/>
        <v>1</v>
      </c>
      <c r="M58" s="82">
        <f t="shared" si="18"/>
        <v>1</v>
      </c>
      <c r="N58" s="82">
        <f t="shared" si="18"/>
        <v>1</v>
      </c>
      <c r="O58" s="82">
        <f t="shared" si="18"/>
        <v>1</v>
      </c>
      <c r="P58" s="82">
        <f t="shared" si="18"/>
        <v>1</v>
      </c>
      <c r="Q58" s="82">
        <f t="shared" si="18"/>
        <v>1</v>
      </c>
      <c r="R58" s="82">
        <f t="shared" si="18"/>
        <v>0.99999999999999989</v>
      </c>
      <c r="S58" s="82">
        <f t="shared" si="18"/>
        <v>1</v>
      </c>
      <c r="T58" s="82">
        <f t="shared" si="18"/>
        <v>0.99999999999999989</v>
      </c>
      <c r="U58" s="82">
        <f t="shared" si="18"/>
        <v>1</v>
      </c>
      <c r="V58" s="82">
        <f t="shared" si="18"/>
        <v>1</v>
      </c>
      <c r="W58" s="82">
        <f t="shared" si="18"/>
        <v>1</v>
      </c>
      <c r="X58" s="82">
        <f t="shared" si="18"/>
        <v>1</v>
      </c>
      <c r="Y58" s="82">
        <f t="shared" si="18"/>
        <v>1</v>
      </c>
      <c r="Z58" s="82">
        <f t="shared" si="18"/>
        <v>1</v>
      </c>
      <c r="AA58" s="82">
        <f t="shared" si="18"/>
        <v>1</v>
      </c>
      <c r="AB58" s="82">
        <f t="shared" si="18"/>
        <v>1</v>
      </c>
      <c r="AC58" s="82">
        <f t="shared" si="18"/>
        <v>1</v>
      </c>
      <c r="AD58" s="82">
        <f t="shared" si="18"/>
        <v>1</v>
      </c>
      <c r="AE58" s="82">
        <f t="shared" si="18"/>
        <v>1</v>
      </c>
      <c r="AF58" s="82">
        <f t="shared" si="18"/>
        <v>1</v>
      </c>
      <c r="AG58" s="82">
        <f t="shared" si="18"/>
        <v>1</v>
      </c>
      <c r="AH58" s="82">
        <f t="shared" si="18"/>
        <v>1</v>
      </c>
      <c r="AI58" s="82">
        <f t="shared" ref="AI58:AK58" si="19">SUM(AI54:AI57)</f>
        <v>1</v>
      </c>
      <c r="AJ58" s="82">
        <f t="shared" si="19"/>
        <v>1</v>
      </c>
      <c r="AK58" s="82">
        <f t="shared" si="19"/>
        <v>1</v>
      </c>
    </row>
    <row r="59" spans="1:37" x14ac:dyDescent="0.2">
      <c r="A59" s="49" t="s">
        <v>21</v>
      </c>
      <c r="B59" s="19" t="s">
        <v>12</v>
      </c>
      <c r="C59" s="18" t="s">
        <v>12</v>
      </c>
      <c r="D59" s="50" t="s">
        <v>46</v>
      </c>
      <c r="E59" s="49" t="s">
        <v>47</v>
      </c>
      <c r="F59" s="21"/>
      <c r="G59" s="51"/>
      <c r="H59" s="81">
        <v>0.33908045977011492</v>
      </c>
      <c r="I59" s="81">
        <v>0.33908045977011492</v>
      </c>
      <c r="J59" s="81">
        <v>0.33908045977011492</v>
      </c>
      <c r="K59" s="81">
        <v>0.33908045977011492</v>
      </c>
      <c r="L59" s="81">
        <v>0.33908045977011492</v>
      </c>
      <c r="M59" s="81">
        <v>0.33908045977011492</v>
      </c>
      <c r="N59" s="81">
        <v>0.33908045977011492</v>
      </c>
      <c r="O59" s="81">
        <v>0.33908045977011492</v>
      </c>
      <c r="P59" s="81">
        <v>0.33908045977011492</v>
      </c>
      <c r="Q59" s="81">
        <v>0.33908045977011492</v>
      </c>
      <c r="R59" s="81">
        <v>0.33908045977011492</v>
      </c>
      <c r="S59" s="81">
        <v>0.33908045977011492</v>
      </c>
      <c r="T59" s="81">
        <v>0.33908045977011492</v>
      </c>
      <c r="U59" s="81">
        <v>0.33908045977011492</v>
      </c>
      <c r="V59" s="81">
        <v>0.33908045977011492</v>
      </c>
      <c r="W59" s="81">
        <v>0.33908045977011492</v>
      </c>
      <c r="X59" s="81">
        <v>0.33908045977011492</v>
      </c>
      <c r="Y59" s="81">
        <v>0.33908045977011492</v>
      </c>
      <c r="Z59" s="81">
        <v>0.33908045977011492</v>
      </c>
      <c r="AA59" s="81">
        <v>0.33908045977011492</v>
      </c>
      <c r="AB59" s="81">
        <v>0.33908045977011492</v>
      </c>
      <c r="AC59" s="81">
        <v>0.33908045977011492</v>
      </c>
      <c r="AD59" s="81">
        <v>0.33908045977011492</v>
      </c>
      <c r="AE59" s="81">
        <v>0.33908045977011492</v>
      </c>
      <c r="AF59" s="81">
        <v>0.33908045977011492</v>
      </c>
      <c r="AG59" s="81">
        <v>0.33908045977011492</v>
      </c>
      <c r="AH59" s="81">
        <v>0.33908045977011492</v>
      </c>
      <c r="AI59" s="81">
        <v>0.33908045977011492</v>
      </c>
      <c r="AJ59" s="81">
        <v>0.33908045977011492</v>
      </c>
      <c r="AK59" s="81">
        <v>0.33908045977011492</v>
      </c>
    </row>
    <row r="60" spans="1:37" x14ac:dyDescent="0.2">
      <c r="A60" s="49" t="s">
        <v>21</v>
      </c>
      <c r="B60" s="19" t="s">
        <v>12</v>
      </c>
      <c r="C60" s="18" t="s">
        <v>12</v>
      </c>
      <c r="D60" s="50" t="s">
        <v>48</v>
      </c>
      <c r="E60" s="49" t="s">
        <v>49</v>
      </c>
      <c r="F60" s="21"/>
      <c r="G60" s="51"/>
      <c r="H60" s="81">
        <v>0.12643678160919541</v>
      </c>
      <c r="I60" s="81">
        <v>0.12643678160919541</v>
      </c>
      <c r="J60" s="81">
        <v>0.12643678160919541</v>
      </c>
      <c r="K60" s="81">
        <v>0.12643678160919541</v>
      </c>
      <c r="L60" s="81">
        <v>0.12643678160919541</v>
      </c>
      <c r="M60" s="81">
        <v>0.12643678160919541</v>
      </c>
      <c r="N60" s="81">
        <v>0.12643678160919541</v>
      </c>
      <c r="O60" s="81">
        <v>0.12643678160919541</v>
      </c>
      <c r="P60" s="81">
        <v>0.12643678160919541</v>
      </c>
      <c r="Q60" s="81">
        <v>0.12643678160919541</v>
      </c>
      <c r="R60" s="81">
        <v>0.12643678160919541</v>
      </c>
      <c r="S60" s="81">
        <v>0.12643678160919541</v>
      </c>
      <c r="T60" s="81">
        <v>0.12643678160919541</v>
      </c>
      <c r="U60" s="81">
        <v>0.12643678160919541</v>
      </c>
      <c r="V60" s="81">
        <v>0.12643678160919541</v>
      </c>
      <c r="W60" s="81">
        <v>0.12643678160919541</v>
      </c>
      <c r="X60" s="81">
        <v>0.12643678160919541</v>
      </c>
      <c r="Y60" s="81">
        <v>0.12643678160919541</v>
      </c>
      <c r="Z60" s="81">
        <v>0.12643678160919541</v>
      </c>
      <c r="AA60" s="81">
        <v>0.12643678160919541</v>
      </c>
      <c r="AB60" s="81">
        <v>0.12643678160919541</v>
      </c>
      <c r="AC60" s="81">
        <v>0.12643678160919541</v>
      </c>
      <c r="AD60" s="81">
        <v>0.12643678160919541</v>
      </c>
      <c r="AE60" s="81">
        <v>0.12643678160919541</v>
      </c>
      <c r="AF60" s="81">
        <v>0.12643678160919541</v>
      </c>
      <c r="AG60" s="81">
        <v>0.12643678160919541</v>
      </c>
      <c r="AH60" s="81">
        <v>0.12643678160919541</v>
      </c>
      <c r="AI60" s="81">
        <v>0.12643678160919541</v>
      </c>
      <c r="AJ60" s="81">
        <v>0.12643678160919541</v>
      </c>
      <c r="AK60" s="81">
        <v>0.12643678160919541</v>
      </c>
    </row>
    <row r="61" spans="1:37" x14ac:dyDescent="0.2">
      <c r="A61" s="49" t="s">
        <v>21</v>
      </c>
      <c r="B61" s="19" t="s">
        <v>12</v>
      </c>
      <c r="C61" s="18" t="s">
        <v>12</v>
      </c>
      <c r="D61" s="50" t="s">
        <v>50</v>
      </c>
      <c r="E61" s="49" t="s">
        <v>51</v>
      </c>
      <c r="F61" s="21"/>
      <c r="G61" s="51"/>
      <c r="H61" s="81">
        <v>0.17241379310344829</v>
      </c>
      <c r="I61" s="81">
        <v>0.17241379310344829</v>
      </c>
      <c r="J61" s="81">
        <v>0.17241379310344829</v>
      </c>
      <c r="K61" s="81">
        <v>0.17241379310344829</v>
      </c>
      <c r="L61" s="81">
        <v>0.17241379310344829</v>
      </c>
      <c r="M61" s="81">
        <v>0.17241379310344829</v>
      </c>
      <c r="N61" s="81">
        <v>0.17241379310344829</v>
      </c>
      <c r="O61" s="81">
        <v>0.17241379310344829</v>
      </c>
      <c r="P61" s="81">
        <v>0.17241379310344829</v>
      </c>
      <c r="Q61" s="81">
        <v>0.17241379310344829</v>
      </c>
      <c r="R61" s="81">
        <v>0.17241379310344829</v>
      </c>
      <c r="S61" s="81">
        <v>0.17241379310344829</v>
      </c>
      <c r="T61" s="81">
        <v>0.17241379310344829</v>
      </c>
      <c r="U61" s="81">
        <v>0.17241379310344829</v>
      </c>
      <c r="V61" s="81">
        <v>0.17241379310344829</v>
      </c>
      <c r="W61" s="81">
        <v>0.17241379310344829</v>
      </c>
      <c r="X61" s="81">
        <v>0.17241379310344829</v>
      </c>
      <c r="Y61" s="81">
        <v>0.17241379310344829</v>
      </c>
      <c r="Z61" s="81">
        <v>0.17241379310344829</v>
      </c>
      <c r="AA61" s="81">
        <v>0.17241379310344829</v>
      </c>
      <c r="AB61" s="81">
        <v>0.17241379310344829</v>
      </c>
      <c r="AC61" s="81">
        <v>0.17241379310344829</v>
      </c>
      <c r="AD61" s="81">
        <v>0.17241379310344829</v>
      </c>
      <c r="AE61" s="81">
        <v>0.17241379310344829</v>
      </c>
      <c r="AF61" s="81">
        <v>0.17241379310344829</v>
      </c>
      <c r="AG61" s="81">
        <v>0.17241379310344829</v>
      </c>
      <c r="AH61" s="81">
        <v>0.17241379310344829</v>
      </c>
      <c r="AI61" s="81">
        <v>0.17241379310344829</v>
      </c>
      <c r="AJ61" s="81">
        <v>0.17241379310344829</v>
      </c>
      <c r="AK61" s="81">
        <v>0.17241379310344829</v>
      </c>
    </row>
    <row r="62" spans="1:37" x14ac:dyDescent="0.2">
      <c r="A62" s="49" t="s">
        <v>21</v>
      </c>
      <c r="B62" s="19" t="s">
        <v>12</v>
      </c>
      <c r="C62" s="18" t="s">
        <v>12</v>
      </c>
      <c r="D62" s="50" t="s">
        <v>52</v>
      </c>
      <c r="E62" s="49" t="s">
        <v>53</v>
      </c>
      <c r="F62" s="21"/>
      <c r="G62" s="51"/>
      <c r="H62" s="81">
        <v>0.13793103448275862</v>
      </c>
      <c r="I62" s="81">
        <v>0.13793103448275862</v>
      </c>
      <c r="J62" s="81">
        <v>0.13793103448275862</v>
      </c>
      <c r="K62" s="81">
        <v>0.13793103448275862</v>
      </c>
      <c r="L62" s="81">
        <v>0.13793103448275862</v>
      </c>
      <c r="M62" s="81">
        <v>0.13793103448275862</v>
      </c>
      <c r="N62" s="81">
        <v>0.13793103448275862</v>
      </c>
      <c r="O62" s="81">
        <v>0.13793103448275862</v>
      </c>
      <c r="P62" s="81">
        <v>0.13793103448275862</v>
      </c>
      <c r="Q62" s="81">
        <v>0.13793103448275862</v>
      </c>
      <c r="R62" s="81">
        <v>0.13793103448275862</v>
      </c>
      <c r="S62" s="81">
        <v>0.13793103448275862</v>
      </c>
      <c r="T62" s="81">
        <v>0.13793103448275862</v>
      </c>
      <c r="U62" s="81">
        <v>0.13793103448275862</v>
      </c>
      <c r="V62" s="81">
        <v>0.13793103448275862</v>
      </c>
      <c r="W62" s="81">
        <v>0.13793103448275862</v>
      </c>
      <c r="X62" s="81">
        <v>0.13793103448275862</v>
      </c>
      <c r="Y62" s="81">
        <v>0.13793103448275862</v>
      </c>
      <c r="Z62" s="81">
        <v>0.13793103448275862</v>
      </c>
      <c r="AA62" s="81">
        <v>0.13793103448275862</v>
      </c>
      <c r="AB62" s="81">
        <v>0.13793103448275862</v>
      </c>
      <c r="AC62" s="81">
        <v>0.13793103448275862</v>
      </c>
      <c r="AD62" s="81">
        <v>0.13793103448275862</v>
      </c>
      <c r="AE62" s="81">
        <v>0.13793103448275862</v>
      </c>
      <c r="AF62" s="81">
        <v>0.13793103448275862</v>
      </c>
      <c r="AG62" s="81">
        <v>0.13793103448275862</v>
      </c>
      <c r="AH62" s="81">
        <v>0.13793103448275862</v>
      </c>
      <c r="AI62" s="81">
        <v>0.13793103448275862</v>
      </c>
      <c r="AJ62" s="81">
        <v>0.13793103448275862</v>
      </c>
      <c r="AK62" s="81">
        <v>0.13793103448275862</v>
      </c>
    </row>
    <row r="63" spans="1:37" x14ac:dyDescent="0.2">
      <c r="A63" s="49" t="s">
        <v>21</v>
      </c>
      <c r="B63" s="19" t="s">
        <v>12</v>
      </c>
      <c r="C63" s="18" t="s">
        <v>12</v>
      </c>
      <c r="D63" s="55" t="s">
        <v>36</v>
      </c>
      <c r="E63" s="55" t="s">
        <v>139</v>
      </c>
      <c r="F63" s="21"/>
      <c r="G63" s="51"/>
      <c r="H63" s="81">
        <v>6.8965517241379309E-2</v>
      </c>
      <c r="I63" s="81">
        <v>6.8965517241379309E-2</v>
      </c>
      <c r="J63" s="81">
        <v>6.8965517241379309E-2</v>
      </c>
      <c r="K63" s="81">
        <v>6.8965517241379309E-2</v>
      </c>
      <c r="L63" s="81">
        <v>6.8965517241379309E-2</v>
      </c>
      <c r="M63" s="81">
        <v>6.8965517241379309E-2</v>
      </c>
      <c r="N63" s="81">
        <v>6.8965517241379309E-2</v>
      </c>
      <c r="O63" s="81">
        <v>6.8965517241379309E-2</v>
      </c>
      <c r="P63" s="81">
        <v>6.8965517241379309E-2</v>
      </c>
      <c r="Q63" s="81">
        <v>6.8965517241379309E-2</v>
      </c>
      <c r="R63" s="81">
        <v>6.8965517241379309E-2</v>
      </c>
      <c r="S63" s="81">
        <v>6.8965517241379309E-2</v>
      </c>
      <c r="T63" s="81">
        <v>6.8965517241379309E-2</v>
      </c>
      <c r="U63" s="81">
        <v>6.8965517241379309E-2</v>
      </c>
      <c r="V63" s="81">
        <v>6.8965517241379309E-2</v>
      </c>
      <c r="W63" s="81">
        <v>6.8965517241379309E-2</v>
      </c>
      <c r="X63" s="81">
        <v>6.8965517241379309E-2</v>
      </c>
      <c r="Y63" s="81">
        <v>6.8965517241379309E-2</v>
      </c>
      <c r="Z63" s="81">
        <v>6.8965517241379309E-2</v>
      </c>
      <c r="AA63" s="81">
        <v>6.8965517241379309E-2</v>
      </c>
      <c r="AB63" s="81">
        <v>6.8965517241379309E-2</v>
      </c>
      <c r="AC63" s="81">
        <v>6.8965517241379309E-2</v>
      </c>
      <c r="AD63" s="81">
        <v>6.8965517241379309E-2</v>
      </c>
      <c r="AE63" s="81">
        <v>6.8965517241379309E-2</v>
      </c>
      <c r="AF63" s="81">
        <v>6.8965517241379309E-2</v>
      </c>
      <c r="AG63" s="81">
        <v>6.8965517241379309E-2</v>
      </c>
      <c r="AH63" s="81">
        <v>6.8965517241379309E-2</v>
      </c>
      <c r="AI63" s="81">
        <v>6.8965517241379309E-2</v>
      </c>
      <c r="AJ63" s="81">
        <v>6.8965517241379309E-2</v>
      </c>
      <c r="AK63" s="81">
        <v>6.8965517241379309E-2</v>
      </c>
    </row>
    <row r="64" spans="1:37" x14ac:dyDescent="0.2">
      <c r="A64" s="49" t="s">
        <v>21</v>
      </c>
      <c r="B64" s="19" t="s">
        <v>12</v>
      </c>
      <c r="C64" s="18" t="s">
        <v>12</v>
      </c>
      <c r="D64" s="55" t="s">
        <v>37</v>
      </c>
      <c r="E64" s="55" t="s">
        <v>129</v>
      </c>
      <c r="F64" s="21"/>
      <c r="G64" s="51"/>
      <c r="H64" s="81">
        <v>7.4712643678160925E-2</v>
      </c>
      <c r="I64" s="81">
        <v>7.4712643678160925E-2</v>
      </c>
      <c r="J64" s="81">
        <v>7.4712643678160925E-2</v>
      </c>
      <c r="K64" s="81">
        <v>7.4712643678160925E-2</v>
      </c>
      <c r="L64" s="81">
        <v>7.4712643678160925E-2</v>
      </c>
      <c r="M64" s="81">
        <v>7.4712643678160925E-2</v>
      </c>
      <c r="N64" s="81">
        <v>7.4712643678160925E-2</v>
      </c>
      <c r="O64" s="81">
        <v>7.4712643678160925E-2</v>
      </c>
      <c r="P64" s="81">
        <v>7.4712643678160925E-2</v>
      </c>
      <c r="Q64" s="81">
        <v>7.4712643678160925E-2</v>
      </c>
      <c r="R64" s="81">
        <v>7.4712643678160925E-2</v>
      </c>
      <c r="S64" s="81">
        <v>7.4712643678160925E-2</v>
      </c>
      <c r="T64" s="81">
        <v>7.4712643678160925E-2</v>
      </c>
      <c r="U64" s="81">
        <v>7.4712643678160925E-2</v>
      </c>
      <c r="V64" s="81">
        <v>7.4712643678160925E-2</v>
      </c>
      <c r="W64" s="81">
        <v>7.4712643678160925E-2</v>
      </c>
      <c r="X64" s="81">
        <v>7.4712643678160925E-2</v>
      </c>
      <c r="Y64" s="81">
        <v>7.4712643678160925E-2</v>
      </c>
      <c r="Z64" s="81">
        <v>7.4712643678160925E-2</v>
      </c>
      <c r="AA64" s="81">
        <v>7.4712643678160925E-2</v>
      </c>
      <c r="AB64" s="81">
        <v>7.4712643678160925E-2</v>
      </c>
      <c r="AC64" s="81">
        <v>7.4712643678160925E-2</v>
      </c>
      <c r="AD64" s="81">
        <v>7.4712643678160925E-2</v>
      </c>
      <c r="AE64" s="81">
        <v>7.4712643678160925E-2</v>
      </c>
      <c r="AF64" s="81">
        <v>7.4712643678160925E-2</v>
      </c>
      <c r="AG64" s="81">
        <v>7.4712643678160925E-2</v>
      </c>
      <c r="AH64" s="81">
        <v>7.4712643678160925E-2</v>
      </c>
      <c r="AI64" s="81">
        <v>7.4712643678160925E-2</v>
      </c>
      <c r="AJ64" s="81">
        <v>7.4712643678160925E-2</v>
      </c>
      <c r="AK64" s="81">
        <v>7.4712643678160925E-2</v>
      </c>
    </row>
    <row r="65" spans="1:37" x14ac:dyDescent="0.2">
      <c r="A65" s="49" t="s">
        <v>21</v>
      </c>
      <c r="B65" s="19" t="s">
        <v>12</v>
      </c>
      <c r="C65" s="18" t="s">
        <v>12</v>
      </c>
      <c r="D65" s="55" t="s">
        <v>38</v>
      </c>
      <c r="E65" s="55" t="s">
        <v>130</v>
      </c>
      <c r="F65" s="21"/>
      <c r="G65" s="51"/>
      <c r="H65" s="81">
        <v>8.0459770114942528E-2</v>
      </c>
      <c r="I65" s="81">
        <v>8.0459770114942528E-2</v>
      </c>
      <c r="J65" s="81">
        <v>8.0459770114942528E-2</v>
      </c>
      <c r="K65" s="81">
        <v>8.0459770114942528E-2</v>
      </c>
      <c r="L65" s="81">
        <v>8.0459770114942528E-2</v>
      </c>
      <c r="M65" s="81">
        <v>8.0459770114942528E-2</v>
      </c>
      <c r="N65" s="81">
        <v>8.0459770114942528E-2</v>
      </c>
      <c r="O65" s="81">
        <v>8.0459770114942528E-2</v>
      </c>
      <c r="P65" s="81">
        <v>8.0459770114942528E-2</v>
      </c>
      <c r="Q65" s="81">
        <v>8.0459770114942528E-2</v>
      </c>
      <c r="R65" s="81">
        <v>8.0459770114942528E-2</v>
      </c>
      <c r="S65" s="81">
        <v>8.0459770114942528E-2</v>
      </c>
      <c r="T65" s="81">
        <v>8.0459770114942528E-2</v>
      </c>
      <c r="U65" s="81">
        <v>8.0459770114942528E-2</v>
      </c>
      <c r="V65" s="81">
        <v>8.0459770114942528E-2</v>
      </c>
      <c r="W65" s="81">
        <v>8.0459770114942528E-2</v>
      </c>
      <c r="X65" s="81">
        <v>8.0459770114942528E-2</v>
      </c>
      <c r="Y65" s="81">
        <v>8.0459770114942528E-2</v>
      </c>
      <c r="Z65" s="81">
        <v>8.0459770114942528E-2</v>
      </c>
      <c r="AA65" s="81">
        <v>8.0459770114942528E-2</v>
      </c>
      <c r="AB65" s="81">
        <v>8.0459770114942528E-2</v>
      </c>
      <c r="AC65" s="81">
        <v>8.0459770114942528E-2</v>
      </c>
      <c r="AD65" s="81">
        <v>8.0459770114942528E-2</v>
      </c>
      <c r="AE65" s="81">
        <v>8.0459770114942528E-2</v>
      </c>
      <c r="AF65" s="81">
        <v>8.0459770114942528E-2</v>
      </c>
      <c r="AG65" s="81">
        <v>8.0459770114942528E-2</v>
      </c>
      <c r="AH65" s="81">
        <v>8.0459770114942528E-2</v>
      </c>
      <c r="AI65" s="81">
        <v>8.0459770114942528E-2</v>
      </c>
      <c r="AJ65" s="81">
        <v>8.0459770114942528E-2</v>
      </c>
      <c r="AK65" s="81">
        <v>8.0459770114942528E-2</v>
      </c>
    </row>
    <row r="66" spans="1:37" s="29" customFormat="1" x14ac:dyDescent="0.2">
      <c r="A66" s="52"/>
      <c r="B66" s="25"/>
      <c r="C66" s="24"/>
      <c r="D66" s="53"/>
      <c r="E66" s="52"/>
      <c r="F66" s="40"/>
      <c r="G66" s="54"/>
      <c r="H66" s="82">
        <f>SUM(H59:H65)</f>
        <v>1</v>
      </c>
      <c r="I66" s="82">
        <f t="shared" ref="I66:AH66" si="20">SUM(I59:I65)</f>
        <v>1</v>
      </c>
      <c r="J66" s="82">
        <f t="shared" si="20"/>
        <v>1</v>
      </c>
      <c r="K66" s="82">
        <f t="shared" si="20"/>
        <v>1</v>
      </c>
      <c r="L66" s="82">
        <f t="shared" si="20"/>
        <v>1</v>
      </c>
      <c r="M66" s="82">
        <f t="shared" si="20"/>
        <v>1</v>
      </c>
      <c r="N66" s="82">
        <f t="shared" si="20"/>
        <v>1</v>
      </c>
      <c r="O66" s="82">
        <f t="shared" si="20"/>
        <v>1</v>
      </c>
      <c r="P66" s="82">
        <f t="shared" si="20"/>
        <v>1</v>
      </c>
      <c r="Q66" s="82">
        <f t="shared" si="20"/>
        <v>1</v>
      </c>
      <c r="R66" s="82">
        <f t="shared" si="20"/>
        <v>1</v>
      </c>
      <c r="S66" s="82">
        <f t="shared" si="20"/>
        <v>1</v>
      </c>
      <c r="T66" s="82">
        <f t="shared" si="20"/>
        <v>1</v>
      </c>
      <c r="U66" s="82">
        <f t="shared" si="20"/>
        <v>1</v>
      </c>
      <c r="V66" s="82">
        <f t="shared" si="20"/>
        <v>1</v>
      </c>
      <c r="W66" s="82">
        <f t="shared" si="20"/>
        <v>1</v>
      </c>
      <c r="X66" s="82">
        <f t="shared" si="20"/>
        <v>1</v>
      </c>
      <c r="Y66" s="82">
        <f t="shared" si="20"/>
        <v>1</v>
      </c>
      <c r="Z66" s="82">
        <f t="shared" si="20"/>
        <v>1</v>
      </c>
      <c r="AA66" s="82">
        <f t="shared" si="20"/>
        <v>1</v>
      </c>
      <c r="AB66" s="82">
        <f t="shared" si="20"/>
        <v>1</v>
      </c>
      <c r="AC66" s="82">
        <f t="shared" si="20"/>
        <v>1</v>
      </c>
      <c r="AD66" s="82">
        <f t="shared" si="20"/>
        <v>1</v>
      </c>
      <c r="AE66" s="82">
        <f t="shared" si="20"/>
        <v>1</v>
      </c>
      <c r="AF66" s="82">
        <f t="shared" si="20"/>
        <v>1</v>
      </c>
      <c r="AG66" s="82">
        <f t="shared" si="20"/>
        <v>1</v>
      </c>
      <c r="AH66" s="82">
        <f t="shared" si="20"/>
        <v>1</v>
      </c>
      <c r="AI66" s="82">
        <f t="shared" ref="AI66:AK66" si="21">SUM(AI59:AI65)</f>
        <v>1</v>
      </c>
      <c r="AJ66" s="82">
        <f t="shared" si="21"/>
        <v>1</v>
      </c>
      <c r="AK66" s="82">
        <f t="shared" si="21"/>
        <v>1</v>
      </c>
    </row>
    <row r="67" spans="1:37" x14ac:dyDescent="0.2">
      <c r="A67" s="55" t="s">
        <v>22</v>
      </c>
      <c r="B67" s="19" t="s">
        <v>12</v>
      </c>
      <c r="C67" s="18" t="s">
        <v>35</v>
      </c>
      <c r="D67" s="55" t="s">
        <v>168</v>
      </c>
      <c r="E67" s="55" t="s">
        <v>169</v>
      </c>
      <c r="F67" s="21"/>
      <c r="G67" s="51"/>
      <c r="H67" s="81">
        <v>0.15</v>
      </c>
      <c r="I67" s="81">
        <v>0.14857142857142858</v>
      </c>
      <c r="J67" s="81">
        <v>0.14857142857142858</v>
      </c>
      <c r="K67" s="81">
        <v>0.15</v>
      </c>
      <c r="L67" s="81">
        <v>0.15204678362573099</v>
      </c>
      <c r="M67" s="81">
        <v>0.15204678362573099</v>
      </c>
      <c r="N67" s="81">
        <v>0.15151515151515152</v>
      </c>
      <c r="O67" s="81">
        <v>0.15151515151515152</v>
      </c>
      <c r="P67" s="81">
        <v>0.15151515151515152</v>
      </c>
      <c r="Q67" s="81">
        <v>0.15151515151515152</v>
      </c>
      <c r="R67" s="81">
        <v>0.19078947368421054</v>
      </c>
      <c r="S67" s="81">
        <v>0.19078947368421054</v>
      </c>
      <c r="T67" s="81">
        <v>0.19078947368421054</v>
      </c>
      <c r="U67" s="81">
        <v>0.19407894736842105</v>
      </c>
      <c r="V67" s="81">
        <v>0.18815331010452963</v>
      </c>
      <c r="W67" s="81">
        <v>0.19444444444444445</v>
      </c>
      <c r="X67" s="81">
        <v>0.18181818181818182</v>
      </c>
      <c r="Y67" s="81">
        <v>0.1773049645390071</v>
      </c>
      <c r="Z67" s="81">
        <v>0.16312056737588654</v>
      </c>
      <c r="AA67" s="81">
        <v>0.14705882352941177</v>
      </c>
      <c r="AB67" s="81">
        <v>0.13157894736842105</v>
      </c>
      <c r="AC67" s="81">
        <v>0.13793103448275862</v>
      </c>
      <c r="AD67" s="81">
        <v>0.13</v>
      </c>
      <c r="AE67" s="81">
        <v>0.14000000000000001</v>
      </c>
      <c r="AF67" s="81">
        <v>0.14000000000000001</v>
      </c>
      <c r="AG67" s="81">
        <v>0.14000000000000001</v>
      </c>
      <c r="AH67" s="81">
        <v>0.14000000000000001</v>
      </c>
      <c r="AI67" s="81">
        <v>0.14000000000000001</v>
      </c>
      <c r="AJ67" s="81">
        <v>0.14000000000000001</v>
      </c>
      <c r="AK67" s="81">
        <v>0.14000000000000001</v>
      </c>
    </row>
    <row r="68" spans="1:37" x14ac:dyDescent="0.2">
      <c r="A68" s="55" t="s">
        <v>22</v>
      </c>
      <c r="B68" s="19" t="s">
        <v>12</v>
      </c>
      <c r="C68" s="18" t="s">
        <v>35</v>
      </c>
      <c r="D68" s="55" t="s">
        <v>170</v>
      </c>
      <c r="E68" s="55" t="s">
        <v>171</v>
      </c>
      <c r="F68" s="21"/>
      <c r="G68" s="51"/>
      <c r="H68" s="81">
        <v>0.17857142857142858</v>
      </c>
      <c r="I68" s="81">
        <v>0.18</v>
      </c>
      <c r="J68" s="81">
        <v>0.17714285714285713</v>
      </c>
      <c r="K68" s="81">
        <v>0.17142857142857143</v>
      </c>
      <c r="L68" s="81">
        <v>0.17543859649122806</v>
      </c>
      <c r="M68" s="81">
        <v>0.17543859649122806</v>
      </c>
      <c r="N68" s="81">
        <v>0.17424242424242425</v>
      </c>
      <c r="O68" s="81">
        <v>0.17424242424242425</v>
      </c>
      <c r="P68" s="81">
        <v>0.18181818181818182</v>
      </c>
      <c r="Q68" s="81">
        <v>0.17575757575757575</v>
      </c>
      <c r="R68" s="81">
        <v>0.15789473684210525</v>
      </c>
      <c r="S68" s="81">
        <v>0.15789473684210525</v>
      </c>
      <c r="T68" s="81">
        <v>0.15131578947368421</v>
      </c>
      <c r="U68" s="81">
        <v>0.15460526315789475</v>
      </c>
      <c r="V68" s="81">
        <v>0.156794425087108</v>
      </c>
      <c r="W68" s="81">
        <v>0.16666666666666666</v>
      </c>
      <c r="X68" s="81">
        <v>0.16363636363636364</v>
      </c>
      <c r="Y68" s="81">
        <v>9.2198581560283682E-2</v>
      </c>
      <c r="Z68" s="81">
        <v>9.2198581560283682E-2</v>
      </c>
      <c r="AA68" s="81">
        <v>8.8235294117647065E-2</v>
      </c>
      <c r="AB68" s="81">
        <v>0.10526315789473684</v>
      </c>
      <c r="AC68" s="81">
        <v>0.10344827586206896</v>
      </c>
      <c r="AD68" s="81">
        <v>7.1428571428571425E-2</v>
      </c>
      <c r="AE68" s="81">
        <v>0.05</v>
      </c>
      <c r="AF68" s="81">
        <v>0.05</v>
      </c>
      <c r="AG68" s="81">
        <v>0.05</v>
      </c>
      <c r="AH68" s="81">
        <v>0.05</v>
      </c>
      <c r="AI68" s="81">
        <v>0.05</v>
      </c>
      <c r="AJ68" s="81">
        <v>0.05</v>
      </c>
      <c r="AK68" s="81">
        <v>0.05</v>
      </c>
    </row>
    <row r="69" spans="1:37" x14ac:dyDescent="0.2">
      <c r="A69" s="55" t="s">
        <v>22</v>
      </c>
      <c r="B69" s="19" t="s">
        <v>12</v>
      </c>
      <c r="C69" s="18" t="s">
        <v>35</v>
      </c>
      <c r="D69" s="55" t="s">
        <v>172</v>
      </c>
      <c r="E69" s="55" t="s">
        <v>173</v>
      </c>
      <c r="F69" s="21"/>
      <c r="G69" s="51"/>
      <c r="H69" s="81">
        <v>0.2</v>
      </c>
      <c r="I69" s="81">
        <v>0.2</v>
      </c>
      <c r="J69" s="81">
        <v>0.2</v>
      </c>
      <c r="K69" s="81">
        <v>0.20357142857142857</v>
      </c>
      <c r="L69" s="81">
        <v>0.19883040935672514</v>
      </c>
      <c r="M69" s="81">
        <v>0.19883040935672514</v>
      </c>
      <c r="N69" s="81">
        <v>0.19696969696969696</v>
      </c>
      <c r="O69" s="81">
        <v>0.20454545454545456</v>
      </c>
      <c r="P69" s="81">
        <v>0.2</v>
      </c>
      <c r="Q69" s="81">
        <v>0.2</v>
      </c>
      <c r="R69" s="81">
        <v>0.17105263157894737</v>
      </c>
      <c r="S69" s="81">
        <v>0.17105263157894737</v>
      </c>
      <c r="T69" s="81">
        <v>0.17105263157894737</v>
      </c>
      <c r="U69" s="81">
        <v>0.16776315789473684</v>
      </c>
      <c r="V69" s="81">
        <v>0.17073170731707318</v>
      </c>
      <c r="W69" s="81">
        <v>0.16666666666666666</v>
      </c>
      <c r="X69" s="81">
        <v>0.16363636363636364</v>
      </c>
      <c r="Y69" s="81">
        <v>0.11347517730496454</v>
      </c>
      <c r="Z69" s="81">
        <v>9.9290780141843976E-2</v>
      </c>
      <c r="AA69" s="81">
        <v>8.8235294117647065E-2</v>
      </c>
      <c r="AB69" s="81">
        <v>0.10526315789473684</v>
      </c>
      <c r="AC69" s="81">
        <v>0.10344827586206896</v>
      </c>
      <c r="AD69" s="81">
        <v>0.08</v>
      </c>
      <c r="AE69" s="81">
        <v>0.15</v>
      </c>
      <c r="AF69" s="81">
        <v>0.15</v>
      </c>
      <c r="AG69" s="81">
        <v>0.15</v>
      </c>
      <c r="AH69" s="81">
        <v>0.15</v>
      </c>
      <c r="AI69" s="81">
        <v>0.15</v>
      </c>
      <c r="AJ69" s="81">
        <v>0.15</v>
      </c>
      <c r="AK69" s="81">
        <v>0.15</v>
      </c>
    </row>
    <row r="70" spans="1:37" x14ac:dyDescent="0.2">
      <c r="A70" s="55" t="s">
        <v>22</v>
      </c>
      <c r="B70" s="19" t="s">
        <v>12</v>
      </c>
      <c r="C70" s="18" t="s">
        <v>35</v>
      </c>
      <c r="D70" s="55" t="s">
        <v>174</v>
      </c>
      <c r="E70" s="55" t="s">
        <v>175</v>
      </c>
      <c r="F70" s="21"/>
      <c r="G70" s="51"/>
      <c r="H70" s="81">
        <v>0.19285714285714287</v>
      </c>
      <c r="I70" s="81">
        <v>0.18857142857142858</v>
      </c>
      <c r="J70" s="81">
        <v>0.18857142857142858</v>
      </c>
      <c r="K70" s="81">
        <v>0.19285714285714287</v>
      </c>
      <c r="L70" s="81">
        <v>0.19298245614035087</v>
      </c>
      <c r="M70" s="81">
        <v>0.19298245614035087</v>
      </c>
      <c r="N70" s="81">
        <v>0.18939393939393939</v>
      </c>
      <c r="O70" s="81">
        <v>0.18939393939393939</v>
      </c>
      <c r="P70" s="81">
        <v>0.18787878787878787</v>
      </c>
      <c r="Q70" s="81">
        <v>0.18787878787878787</v>
      </c>
      <c r="R70" s="81">
        <v>0.17763157894736842</v>
      </c>
      <c r="S70" s="81">
        <v>0.17763157894736842</v>
      </c>
      <c r="T70" s="81">
        <v>0.18421052631578946</v>
      </c>
      <c r="U70" s="81">
        <v>0.18421052631578946</v>
      </c>
      <c r="V70" s="81">
        <v>0.18466898954703834</v>
      </c>
      <c r="W70" s="81">
        <v>0.18055555555555555</v>
      </c>
      <c r="X70" s="81">
        <v>0.18181818181818182</v>
      </c>
      <c r="Y70" s="81">
        <v>0.1276595744680851</v>
      </c>
      <c r="Z70" s="81">
        <v>0.1276595744680851</v>
      </c>
      <c r="AA70" s="81">
        <v>0.11764705882352941</v>
      </c>
      <c r="AB70" s="81">
        <v>0.13157894736842105</v>
      </c>
      <c r="AC70" s="81">
        <v>0.13793103448275862</v>
      </c>
      <c r="AD70" s="81">
        <v>0.14285714285714285</v>
      </c>
      <c r="AE70" s="81">
        <v>0.11</v>
      </c>
      <c r="AF70" s="81">
        <v>0.11</v>
      </c>
      <c r="AG70" s="81">
        <v>0.11</v>
      </c>
      <c r="AH70" s="81">
        <v>0.11</v>
      </c>
      <c r="AI70" s="81">
        <v>0.11</v>
      </c>
      <c r="AJ70" s="81">
        <v>0.11</v>
      </c>
      <c r="AK70" s="81">
        <v>0.11</v>
      </c>
    </row>
    <row r="71" spans="1:37" x14ac:dyDescent="0.2">
      <c r="A71" s="55" t="s">
        <v>22</v>
      </c>
      <c r="B71" s="19" t="s">
        <v>12</v>
      </c>
      <c r="C71" s="18" t="s">
        <v>35</v>
      </c>
      <c r="D71" s="55" t="s">
        <v>176</v>
      </c>
      <c r="E71" s="55" t="s">
        <v>177</v>
      </c>
      <c r="F71" s="21"/>
      <c r="G71" s="51"/>
      <c r="H71" s="81">
        <v>0.27857142857142858</v>
      </c>
      <c r="I71" s="81">
        <v>0.28285714285714286</v>
      </c>
      <c r="J71" s="81">
        <v>0.2857142857142857</v>
      </c>
      <c r="K71" s="81">
        <v>0.28214285714285714</v>
      </c>
      <c r="L71" s="81">
        <v>0.2807017543859649</v>
      </c>
      <c r="M71" s="81">
        <v>0.2807017543859649</v>
      </c>
      <c r="N71" s="81">
        <v>0.2878787878787879</v>
      </c>
      <c r="O71" s="81">
        <v>0.28030303030303028</v>
      </c>
      <c r="P71" s="81">
        <v>0.27878787878787881</v>
      </c>
      <c r="Q71" s="81">
        <v>0.28484848484848485</v>
      </c>
      <c r="R71" s="81">
        <v>0.30263157894736842</v>
      </c>
      <c r="S71" s="81">
        <v>0.30263157894736842</v>
      </c>
      <c r="T71" s="81">
        <v>0.30263157894736842</v>
      </c>
      <c r="U71" s="81">
        <v>0.29934210526315791</v>
      </c>
      <c r="V71" s="81">
        <v>0.29965156794425085</v>
      </c>
      <c r="W71" s="81">
        <v>0.29166666666666669</v>
      </c>
      <c r="X71" s="81">
        <v>0.30909090909090908</v>
      </c>
      <c r="Y71" s="81">
        <v>0.48936170212765956</v>
      </c>
      <c r="Z71" s="81">
        <v>0.51773049645390068</v>
      </c>
      <c r="AA71" s="81">
        <v>0.55882352941176472</v>
      </c>
      <c r="AB71" s="81">
        <v>0.52631578947368418</v>
      </c>
      <c r="AC71" s="81">
        <v>0.51724137931034486</v>
      </c>
      <c r="AD71" s="81">
        <v>0.5714285714285714</v>
      </c>
      <c r="AE71" s="81">
        <v>0.55000000000000004</v>
      </c>
      <c r="AF71" s="81">
        <v>0.55000000000000004</v>
      </c>
      <c r="AG71" s="81">
        <v>0.55000000000000004</v>
      </c>
      <c r="AH71" s="81">
        <v>0.55000000000000004</v>
      </c>
      <c r="AI71" s="81">
        <v>0.55000000000000004</v>
      </c>
      <c r="AJ71" s="81">
        <v>0.55000000000000004</v>
      </c>
      <c r="AK71" s="81">
        <v>0.55000000000000004</v>
      </c>
    </row>
    <row r="72" spans="1:37" s="29" customFormat="1" x14ac:dyDescent="0.2">
      <c r="A72" s="56"/>
      <c r="B72" s="25"/>
      <c r="C72" s="24"/>
      <c r="D72" s="56"/>
      <c r="E72" s="56"/>
      <c r="F72" s="40"/>
      <c r="G72" s="54"/>
      <c r="H72" s="82">
        <f>SUM(H67:H71)</f>
        <v>1</v>
      </c>
      <c r="I72" s="82">
        <f t="shared" ref="I72:AH72" si="22">SUM(I67:I71)</f>
        <v>1</v>
      </c>
      <c r="J72" s="82">
        <f t="shared" si="22"/>
        <v>1</v>
      </c>
      <c r="K72" s="82">
        <f t="shared" si="22"/>
        <v>0.99999999999999989</v>
      </c>
      <c r="L72" s="82">
        <f t="shared" si="22"/>
        <v>1</v>
      </c>
      <c r="M72" s="82">
        <f t="shared" si="22"/>
        <v>1</v>
      </c>
      <c r="N72" s="82">
        <f t="shared" si="22"/>
        <v>1</v>
      </c>
      <c r="O72" s="82">
        <f t="shared" si="22"/>
        <v>1</v>
      </c>
      <c r="P72" s="82">
        <f t="shared" si="22"/>
        <v>1</v>
      </c>
      <c r="Q72" s="82">
        <f t="shared" si="22"/>
        <v>1</v>
      </c>
      <c r="R72" s="82">
        <f t="shared" si="22"/>
        <v>1</v>
      </c>
      <c r="S72" s="82">
        <f t="shared" si="22"/>
        <v>1</v>
      </c>
      <c r="T72" s="82">
        <f t="shared" si="22"/>
        <v>1</v>
      </c>
      <c r="U72" s="82">
        <f t="shared" si="22"/>
        <v>1</v>
      </c>
      <c r="V72" s="82">
        <f t="shared" si="22"/>
        <v>1</v>
      </c>
      <c r="W72" s="82">
        <f t="shared" si="22"/>
        <v>1</v>
      </c>
      <c r="X72" s="82">
        <f t="shared" si="22"/>
        <v>1</v>
      </c>
      <c r="Y72" s="82">
        <f t="shared" si="22"/>
        <v>1</v>
      </c>
      <c r="Z72" s="82">
        <f t="shared" si="22"/>
        <v>1</v>
      </c>
      <c r="AA72" s="82">
        <f t="shared" si="22"/>
        <v>1</v>
      </c>
      <c r="AB72" s="82">
        <f t="shared" si="22"/>
        <v>0.99999999999999989</v>
      </c>
      <c r="AC72" s="82">
        <f t="shared" si="22"/>
        <v>1</v>
      </c>
      <c r="AD72" s="82">
        <f t="shared" si="22"/>
        <v>0.99571428571428566</v>
      </c>
      <c r="AE72" s="82">
        <f t="shared" si="22"/>
        <v>1</v>
      </c>
      <c r="AF72" s="82">
        <f t="shared" si="22"/>
        <v>1</v>
      </c>
      <c r="AG72" s="82">
        <f t="shared" si="22"/>
        <v>1</v>
      </c>
      <c r="AH72" s="82">
        <f t="shared" si="22"/>
        <v>1</v>
      </c>
      <c r="AI72" s="82">
        <f t="shared" ref="AI72:AK72" si="23">SUM(AI67:AI71)</f>
        <v>1</v>
      </c>
      <c r="AJ72" s="82">
        <f t="shared" si="23"/>
        <v>1</v>
      </c>
      <c r="AK72" s="82">
        <f t="shared" si="23"/>
        <v>1</v>
      </c>
    </row>
    <row r="73" spans="1:37" x14ac:dyDescent="0.2">
      <c r="A73" s="55" t="s">
        <v>23</v>
      </c>
      <c r="B73" s="19" t="s">
        <v>12</v>
      </c>
      <c r="C73" s="18" t="s">
        <v>12</v>
      </c>
      <c r="D73" s="55" t="s">
        <v>39</v>
      </c>
      <c r="E73" s="55" t="s">
        <v>143</v>
      </c>
      <c r="F73" s="21"/>
      <c r="G73" s="51"/>
      <c r="H73" s="81">
        <v>0.17499999999999999</v>
      </c>
      <c r="I73" s="81">
        <v>0.17499999999999999</v>
      </c>
      <c r="J73" s="81">
        <v>0.17499999999999999</v>
      </c>
      <c r="K73" s="81">
        <v>0.17499999999999999</v>
      </c>
      <c r="L73" s="81">
        <v>0.17499999999999999</v>
      </c>
      <c r="M73" s="81">
        <v>0.17499999999999999</v>
      </c>
      <c r="N73" s="81">
        <v>0.17499999999999999</v>
      </c>
      <c r="O73" s="81">
        <v>0.17499999999999999</v>
      </c>
      <c r="P73" s="81">
        <v>0.17499999999999999</v>
      </c>
      <c r="Q73" s="81">
        <v>0.17499999999999999</v>
      </c>
      <c r="R73" s="81">
        <v>0.17499999999999999</v>
      </c>
      <c r="S73" s="81">
        <v>0.17499999999999999</v>
      </c>
      <c r="T73" s="81">
        <v>0.17499999999999999</v>
      </c>
      <c r="U73" s="81">
        <v>0.17499999999999999</v>
      </c>
      <c r="V73" s="81">
        <v>0.17499999999999999</v>
      </c>
      <c r="W73" s="81">
        <v>0.17499999999999999</v>
      </c>
      <c r="X73" s="81">
        <v>0.17499999999999999</v>
      </c>
      <c r="Y73" s="81">
        <v>0.17499999999999999</v>
      </c>
      <c r="Z73" s="81">
        <v>0.17499999999999999</v>
      </c>
      <c r="AA73" s="81">
        <v>0.17499999999999999</v>
      </c>
      <c r="AB73" s="81">
        <v>0.17499999999999999</v>
      </c>
      <c r="AC73" s="81">
        <v>0.17499999999999999</v>
      </c>
      <c r="AD73" s="81">
        <v>0.17499999999999999</v>
      </c>
      <c r="AE73" s="81">
        <v>0.17499999999999999</v>
      </c>
      <c r="AF73" s="81">
        <v>0.17499999999999999</v>
      </c>
      <c r="AG73" s="81">
        <v>0.17499999999999999</v>
      </c>
      <c r="AH73" s="81">
        <v>0.17499999999999999</v>
      </c>
      <c r="AI73" s="81">
        <v>0.17499999999999999</v>
      </c>
      <c r="AJ73" s="81">
        <v>0.17499999999999999</v>
      </c>
      <c r="AK73" s="81">
        <v>0.17499999999999999</v>
      </c>
    </row>
    <row r="74" spans="1:37" x14ac:dyDescent="0.2">
      <c r="A74" s="55" t="s">
        <v>23</v>
      </c>
      <c r="B74" s="19" t="s">
        <v>12</v>
      </c>
      <c r="C74" s="18" t="s">
        <v>12</v>
      </c>
      <c r="D74" s="55" t="s">
        <v>40</v>
      </c>
      <c r="E74" s="55" t="s">
        <v>41</v>
      </c>
      <c r="F74" s="21"/>
      <c r="G74" s="51"/>
      <c r="H74" s="81">
        <v>0.245</v>
      </c>
      <c r="I74" s="81">
        <v>0.245</v>
      </c>
      <c r="J74" s="81">
        <v>0.245</v>
      </c>
      <c r="K74" s="81">
        <v>0.245</v>
      </c>
      <c r="L74" s="81">
        <v>0.245</v>
      </c>
      <c r="M74" s="81">
        <v>0.245</v>
      </c>
      <c r="N74" s="81">
        <v>0.245</v>
      </c>
      <c r="O74" s="81">
        <v>0.245</v>
      </c>
      <c r="P74" s="81">
        <v>0.245</v>
      </c>
      <c r="Q74" s="81">
        <v>0.245</v>
      </c>
      <c r="R74" s="81">
        <v>0.245</v>
      </c>
      <c r="S74" s="81">
        <v>0.245</v>
      </c>
      <c r="T74" s="81">
        <v>0.245</v>
      </c>
      <c r="U74" s="81">
        <v>0.245</v>
      </c>
      <c r="V74" s="81">
        <v>0.245</v>
      </c>
      <c r="W74" s="81">
        <v>0.245</v>
      </c>
      <c r="X74" s="81">
        <v>0.245</v>
      </c>
      <c r="Y74" s="81">
        <v>0.245</v>
      </c>
      <c r="Z74" s="81">
        <v>0.245</v>
      </c>
      <c r="AA74" s="81">
        <v>0.245</v>
      </c>
      <c r="AB74" s="81">
        <v>0.245</v>
      </c>
      <c r="AC74" s="81">
        <v>0.245</v>
      </c>
      <c r="AD74" s="81">
        <v>0.245</v>
      </c>
      <c r="AE74" s="81">
        <v>0.245</v>
      </c>
      <c r="AF74" s="81">
        <v>0.245</v>
      </c>
      <c r="AG74" s="81">
        <v>0.245</v>
      </c>
      <c r="AH74" s="81">
        <v>0.245</v>
      </c>
      <c r="AI74" s="81">
        <v>0.245</v>
      </c>
      <c r="AJ74" s="81">
        <v>0.245</v>
      </c>
      <c r="AK74" s="81">
        <v>0.245</v>
      </c>
    </row>
    <row r="75" spans="1:37" x14ac:dyDescent="0.2">
      <c r="A75" s="55" t="s">
        <v>23</v>
      </c>
      <c r="B75" s="19" t="s">
        <v>12</v>
      </c>
      <c r="C75" s="18" t="s">
        <v>12</v>
      </c>
      <c r="D75" s="55" t="s">
        <v>42</v>
      </c>
      <c r="E75" s="55" t="s">
        <v>43</v>
      </c>
      <c r="F75" s="21"/>
      <c r="G75" s="51"/>
      <c r="H75" s="81">
        <v>0.17499999999999999</v>
      </c>
      <c r="I75" s="81">
        <v>0.17499999999999999</v>
      </c>
      <c r="J75" s="81">
        <v>0.17499999999999999</v>
      </c>
      <c r="K75" s="81">
        <v>0.17499999999999999</v>
      </c>
      <c r="L75" s="81">
        <v>0.17499999999999999</v>
      </c>
      <c r="M75" s="81">
        <v>0.17499999999999999</v>
      </c>
      <c r="N75" s="81">
        <v>0.17499999999999999</v>
      </c>
      <c r="O75" s="81">
        <v>0.17499999999999999</v>
      </c>
      <c r="P75" s="81">
        <v>0.17499999999999999</v>
      </c>
      <c r="Q75" s="81">
        <v>0.17499999999999999</v>
      </c>
      <c r="R75" s="81">
        <v>0.17499999999999999</v>
      </c>
      <c r="S75" s="81">
        <v>0.17499999999999999</v>
      </c>
      <c r="T75" s="81">
        <v>0.17499999999999999</v>
      </c>
      <c r="U75" s="81">
        <v>0.17499999999999999</v>
      </c>
      <c r="V75" s="81">
        <v>0.17499999999999999</v>
      </c>
      <c r="W75" s="81">
        <v>0.17499999999999999</v>
      </c>
      <c r="X75" s="81">
        <v>0.17499999999999999</v>
      </c>
      <c r="Y75" s="81">
        <v>0.17499999999999999</v>
      </c>
      <c r="Z75" s="81">
        <v>0.17499999999999999</v>
      </c>
      <c r="AA75" s="81">
        <v>0.17499999999999999</v>
      </c>
      <c r="AB75" s="81">
        <v>0.17499999999999999</v>
      </c>
      <c r="AC75" s="81">
        <v>0.17499999999999999</v>
      </c>
      <c r="AD75" s="81">
        <v>0.17499999999999999</v>
      </c>
      <c r="AE75" s="81">
        <v>0.17499999999999999</v>
      </c>
      <c r="AF75" s="81">
        <v>0.17499999999999999</v>
      </c>
      <c r="AG75" s="81">
        <v>0.17499999999999999</v>
      </c>
      <c r="AH75" s="81">
        <v>0.17499999999999999</v>
      </c>
      <c r="AI75" s="81">
        <v>0.17499999999999999</v>
      </c>
      <c r="AJ75" s="81">
        <v>0.17499999999999999</v>
      </c>
      <c r="AK75" s="81">
        <v>0.17499999999999999</v>
      </c>
    </row>
    <row r="76" spans="1:37" x14ac:dyDescent="0.2">
      <c r="A76" s="55" t="s">
        <v>23</v>
      </c>
      <c r="B76" s="19" t="s">
        <v>12</v>
      </c>
      <c r="C76" s="18" t="s">
        <v>12</v>
      </c>
      <c r="D76" s="55" t="s">
        <v>44</v>
      </c>
      <c r="E76" s="55" t="s">
        <v>45</v>
      </c>
      <c r="F76" s="21"/>
      <c r="G76" s="51"/>
      <c r="H76" s="81">
        <v>0.255</v>
      </c>
      <c r="I76" s="81">
        <v>0.255</v>
      </c>
      <c r="J76" s="81">
        <v>0.255</v>
      </c>
      <c r="K76" s="81">
        <v>0.255</v>
      </c>
      <c r="L76" s="81">
        <v>0.255</v>
      </c>
      <c r="M76" s="81">
        <v>0.255</v>
      </c>
      <c r="N76" s="81">
        <v>0.255</v>
      </c>
      <c r="O76" s="81">
        <v>0.255</v>
      </c>
      <c r="P76" s="81">
        <v>0.255</v>
      </c>
      <c r="Q76" s="81">
        <v>0.255</v>
      </c>
      <c r="R76" s="81">
        <v>0.255</v>
      </c>
      <c r="S76" s="81">
        <v>0.255</v>
      </c>
      <c r="T76" s="81">
        <v>0.255</v>
      </c>
      <c r="U76" s="81">
        <v>0.255</v>
      </c>
      <c r="V76" s="81">
        <v>0.255</v>
      </c>
      <c r="W76" s="81">
        <v>0.255</v>
      </c>
      <c r="X76" s="81">
        <v>0.255</v>
      </c>
      <c r="Y76" s="81">
        <v>0.255</v>
      </c>
      <c r="Z76" s="81">
        <v>0.255</v>
      </c>
      <c r="AA76" s="81">
        <v>0.255</v>
      </c>
      <c r="AB76" s="81">
        <v>0.255</v>
      </c>
      <c r="AC76" s="81">
        <v>0.255</v>
      </c>
      <c r="AD76" s="81">
        <v>0.255</v>
      </c>
      <c r="AE76" s="81">
        <v>0.255</v>
      </c>
      <c r="AF76" s="81">
        <v>0.255</v>
      </c>
      <c r="AG76" s="81">
        <v>0.255</v>
      </c>
      <c r="AH76" s="81">
        <v>0.255</v>
      </c>
      <c r="AI76" s="81">
        <v>0.255</v>
      </c>
      <c r="AJ76" s="81">
        <v>0.255</v>
      </c>
      <c r="AK76" s="81">
        <v>0.255</v>
      </c>
    </row>
    <row r="77" spans="1:37" x14ac:dyDescent="0.2">
      <c r="A77" s="49" t="s">
        <v>23</v>
      </c>
      <c r="B77" s="19" t="s">
        <v>12</v>
      </c>
      <c r="C77" s="18" t="s">
        <v>12</v>
      </c>
      <c r="D77" s="50" t="s">
        <v>131</v>
      </c>
      <c r="E77" s="49" t="s">
        <v>132</v>
      </c>
      <c r="F77" s="21"/>
      <c r="G77" s="51"/>
      <c r="H77" s="81">
        <v>0.15</v>
      </c>
      <c r="I77" s="81">
        <v>0.15</v>
      </c>
      <c r="J77" s="81">
        <v>0.15</v>
      </c>
      <c r="K77" s="81">
        <v>0.15</v>
      </c>
      <c r="L77" s="81">
        <v>0.15</v>
      </c>
      <c r="M77" s="81">
        <v>0.15</v>
      </c>
      <c r="N77" s="81">
        <v>0.15</v>
      </c>
      <c r="O77" s="81">
        <v>0.15</v>
      </c>
      <c r="P77" s="81">
        <v>0.15</v>
      </c>
      <c r="Q77" s="81">
        <v>0.15</v>
      </c>
      <c r="R77" s="81">
        <v>0.15</v>
      </c>
      <c r="S77" s="81">
        <v>0.15</v>
      </c>
      <c r="T77" s="81">
        <v>0.15</v>
      </c>
      <c r="U77" s="81">
        <v>0.15</v>
      </c>
      <c r="V77" s="81">
        <v>0.15</v>
      </c>
      <c r="W77" s="81">
        <v>0.15</v>
      </c>
      <c r="X77" s="81">
        <v>0.15</v>
      </c>
      <c r="Y77" s="81">
        <v>0.15</v>
      </c>
      <c r="Z77" s="81">
        <v>0.15</v>
      </c>
      <c r="AA77" s="81">
        <v>0.15</v>
      </c>
      <c r="AB77" s="81">
        <v>0.15</v>
      </c>
      <c r="AC77" s="81">
        <v>0.15</v>
      </c>
      <c r="AD77" s="81">
        <v>0.15</v>
      </c>
      <c r="AE77" s="81">
        <v>0.15</v>
      </c>
      <c r="AF77" s="81">
        <v>0.15</v>
      </c>
      <c r="AG77" s="81">
        <v>0.15</v>
      </c>
      <c r="AH77" s="81">
        <v>0.15</v>
      </c>
      <c r="AI77" s="81">
        <v>0.15</v>
      </c>
      <c r="AJ77" s="81">
        <v>0.15</v>
      </c>
      <c r="AK77" s="81">
        <v>0.15</v>
      </c>
    </row>
    <row r="78" spans="1:37" s="29" customFormat="1" x14ac:dyDescent="0.2">
      <c r="A78" s="52"/>
      <c r="B78" s="25"/>
      <c r="C78" s="24"/>
      <c r="D78" s="53"/>
      <c r="E78" s="52"/>
      <c r="F78" s="40"/>
      <c r="G78" s="54"/>
      <c r="H78" s="82">
        <f>SUM(H73:H77)</f>
        <v>1</v>
      </c>
      <c r="I78" s="82">
        <f t="shared" ref="I78:AH78" si="24">SUM(I73:I77)</f>
        <v>1</v>
      </c>
      <c r="J78" s="82">
        <f t="shared" si="24"/>
        <v>1</v>
      </c>
      <c r="K78" s="82">
        <f t="shared" si="24"/>
        <v>1</v>
      </c>
      <c r="L78" s="82">
        <f t="shared" si="24"/>
        <v>1</v>
      </c>
      <c r="M78" s="82">
        <f t="shared" si="24"/>
        <v>1</v>
      </c>
      <c r="N78" s="82">
        <f t="shared" si="24"/>
        <v>1</v>
      </c>
      <c r="O78" s="82">
        <f t="shared" si="24"/>
        <v>1</v>
      </c>
      <c r="P78" s="82">
        <f t="shared" si="24"/>
        <v>1</v>
      </c>
      <c r="Q78" s="82">
        <f t="shared" si="24"/>
        <v>1</v>
      </c>
      <c r="R78" s="82">
        <f t="shared" si="24"/>
        <v>1</v>
      </c>
      <c r="S78" s="82">
        <f t="shared" si="24"/>
        <v>1</v>
      </c>
      <c r="T78" s="82">
        <f t="shared" si="24"/>
        <v>1</v>
      </c>
      <c r="U78" s="82">
        <f t="shared" si="24"/>
        <v>1</v>
      </c>
      <c r="V78" s="82">
        <f t="shared" si="24"/>
        <v>1</v>
      </c>
      <c r="W78" s="82">
        <f t="shared" si="24"/>
        <v>1</v>
      </c>
      <c r="X78" s="82">
        <f t="shared" si="24"/>
        <v>1</v>
      </c>
      <c r="Y78" s="82">
        <f t="shared" si="24"/>
        <v>1</v>
      </c>
      <c r="Z78" s="82">
        <f t="shared" si="24"/>
        <v>1</v>
      </c>
      <c r="AA78" s="82">
        <f t="shared" si="24"/>
        <v>1</v>
      </c>
      <c r="AB78" s="82">
        <f t="shared" si="24"/>
        <v>1</v>
      </c>
      <c r="AC78" s="82">
        <f t="shared" si="24"/>
        <v>1</v>
      </c>
      <c r="AD78" s="82">
        <f t="shared" si="24"/>
        <v>1</v>
      </c>
      <c r="AE78" s="82">
        <f t="shared" si="24"/>
        <v>1</v>
      </c>
      <c r="AF78" s="82">
        <f t="shared" si="24"/>
        <v>1</v>
      </c>
      <c r="AG78" s="82">
        <f t="shared" si="24"/>
        <v>1</v>
      </c>
      <c r="AH78" s="82">
        <f t="shared" si="24"/>
        <v>1</v>
      </c>
      <c r="AI78" s="82">
        <f t="shared" ref="AI78:AK78" si="25">SUM(AI73:AI77)</f>
        <v>1</v>
      </c>
      <c r="AJ78" s="82">
        <f t="shared" si="25"/>
        <v>1</v>
      </c>
      <c r="AK78" s="82">
        <f t="shared" si="25"/>
        <v>1</v>
      </c>
    </row>
    <row r="79" spans="1:37" x14ac:dyDescent="0.2">
      <c r="A79" s="55" t="s">
        <v>24</v>
      </c>
      <c r="B79" s="19" t="s">
        <v>12</v>
      </c>
      <c r="C79" s="18" t="s">
        <v>34</v>
      </c>
      <c r="D79" s="55" t="s">
        <v>190</v>
      </c>
      <c r="E79" s="55" t="s">
        <v>191</v>
      </c>
      <c r="F79" s="21"/>
      <c r="G79" s="51"/>
      <c r="H79" s="81">
        <v>0.14000000000000001</v>
      </c>
      <c r="I79" s="81">
        <v>0.21</v>
      </c>
      <c r="J79" s="81">
        <v>0.21</v>
      </c>
      <c r="K79" s="81">
        <v>0.22</v>
      </c>
      <c r="L79" s="81">
        <v>0.14968152866242038</v>
      </c>
      <c r="M79" s="81">
        <v>0.11320754716981132</v>
      </c>
      <c r="N79" s="81">
        <v>0.16287878787878787</v>
      </c>
      <c r="O79" s="81">
        <v>0.14000000000000001</v>
      </c>
      <c r="P79" s="81">
        <v>7.0000000000000007E-2</v>
      </c>
      <c r="Q79" s="81">
        <v>0.14354066985645933</v>
      </c>
      <c r="R79" s="81">
        <v>7.0000000000000007E-2</v>
      </c>
      <c r="S79" s="81">
        <v>0.10684931506849316</v>
      </c>
      <c r="T79" s="81">
        <v>0.09</v>
      </c>
      <c r="U79" s="81">
        <v>0.13</v>
      </c>
      <c r="V79" s="81">
        <v>0.09</v>
      </c>
      <c r="W79" s="81">
        <v>7.0000000000000007E-2</v>
      </c>
      <c r="X79" s="81">
        <v>0.13</v>
      </c>
      <c r="Y79" s="81">
        <v>0.11</v>
      </c>
      <c r="Z79" s="81">
        <v>0.06</v>
      </c>
      <c r="AA79" s="81">
        <v>0.1875</v>
      </c>
      <c r="AB79" s="81">
        <v>0.16666666666666666</v>
      </c>
      <c r="AC79" s="81">
        <v>0.22784810126582278</v>
      </c>
      <c r="AD79" s="81">
        <v>0.1728395061728395</v>
      </c>
      <c r="AE79" s="81">
        <v>8.3333333333333329E-2</v>
      </c>
      <c r="AF79" s="81">
        <v>0.125</v>
      </c>
      <c r="AG79" s="81">
        <v>0.12401055408970976</v>
      </c>
      <c r="AH79" s="81">
        <v>0.13227513227513227</v>
      </c>
      <c r="AI79" s="81">
        <v>0.13227513227513227</v>
      </c>
      <c r="AJ79" s="81">
        <v>0.13227513227513227</v>
      </c>
      <c r="AK79" s="81">
        <v>0.13227513227513227</v>
      </c>
    </row>
    <row r="80" spans="1:37" x14ac:dyDescent="0.2">
      <c r="A80" s="55" t="s">
        <v>24</v>
      </c>
      <c r="B80" s="19" t="s">
        <v>12</v>
      </c>
      <c r="C80" s="18" t="s">
        <v>34</v>
      </c>
      <c r="D80" s="55" t="s">
        <v>192</v>
      </c>
      <c r="E80" s="55" t="s">
        <v>193</v>
      </c>
      <c r="F80" s="21"/>
      <c r="G80" s="51"/>
      <c r="H80" s="81">
        <v>0.16</v>
      </c>
      <c r="I80" s="81">
        <v>0.12</v>
      </c>
      <c r="J80" s="81">
        <v>7.0000000000000007E-2</v>
      </c>
      <c r="K80" s="81">
        <v>0.125</v>
      </c>
      <c r="L80" s="81">
        <v>0.17</v>
      </c>
      <c r="M80" s="81">
        <v>0.21</v>
      </c>
      <c r="N80" s="81">
        <v>0.16</v>
      </c>
      <c r="O80" s="81">
        <v>0.14000000000000001</v>
      </c>
      <c r="P80" s="81">
        <v>0.13768115942028986</v>
      </c>
      <c r="Q80" s="81">
        <v>0.17</v>
      </c>
      <c r="R80" s="81">
        <v>0.21</v>
      </c>
      <c r="S80" s="81">
        <v>0.21</v>
      </c>
      <c r="T80" s="81">
        <v>0.19</v>
      </c>
      <c r="U80" s="81">
        <v>7.7253218884120178E-2</v>
      </c>
      <c r="V80" s="81">
        <v>0.13</v>
      </c>
      <c r="W80" s="81">
        <v>0.1394658753709199</v>
      </c>
      <c r="X80" s="81">
        <v>8.296943231441048E-2</v>
      </c>
      <c r="Y80" s="81">
        <v>0.1875</v>
      </c>
      <c r="Z80" s="81">
        <v>0.16049382716049382</v>
      </c>
      <c r="AA80" s="81">
        <v>0.15625</v>
      </c>
      <c r="AB80" s="81">
        <v>0.15277777777777779</v>
      </c>
      <c r="AC80" s="81">
        <v>0.12658227848101267</v>
      </c>
      <c r="AD80" s="81">
        <v>0.19</v>
      </c>
      <c r="AE80" s="81">
        <v>0.06</v>
      </c>
      <c r="AF80" s="81">
        <v>0.11458333333333333</v>
      </c>
      <c r="AG80" s="81">
        <v>6.3324538258575203E-2</v>
      </c>
      <c r="AH80" s="81">
        <v>0.14000000000000001</v>
      </c>
      <c r="AI80" s="81">
        <v>0.14000000000000001</v>
      </c>
      <c r="AJ80" s="81">
        <v>0.14000000000000001</v>
      </c>
      <c r="AK80" s="81">
        <v>0.14000000000000001</v>
      </c>
    </row>
    <row r="81" spans="1:37" x14ac:dyDescent="0.2">
      <c r="A81" s="55" t="s">
        <v>24</v>
      </c>
      <c r="B81" s="19" t="s">
        <v>12</v>
      </c>
      <c r="C81" s="18" t="s">
        <v>34</v>
      </c>
      <c r="D81" s="55" t="s">
        <v>194</v>
      </c>
      <c r="E81" s="55" t="s">
        <v>195</v>
      </c>
      <c r="F81" s="21"/>
      <c r="G81" s="51"/>
      <c r="H81" s="81">
        <v>0.17</v>
      </c>
      <c r="I81" s="81">
        <v>0.12779552715654952</v>
      </c>
      <c r="J81" s="81">
        <v>0.21</v>
      </c>
      <c r="K81" s="81">
        <v>0.15</v>
      </c>
      <c r="L81" s="81">
        <v>0.13375796178343949</v>
      </c>
      <c r="M81" s="81">
        <v>0.12735849056603774</v>
      </c>
      <c r="N81" s="81">
        <v>0.125</v>
      </c>
      <c r="O81" s="81">
        <v>0.18</v>
      </c>
      <c r="P81" s="81">
        <v>0.14000000000000001</v>
      </c>
      <c r="Q81" s="81">
        <v>0.16507177033492823</v>
      </c>
      <c r="R81" s="81">
        <v>0.19</v>
      </c>
      <c r="S81" s="81">
        <v>0.11</v>
      </c>
      <c r="T81" s="81">
        <v>0.12</v>
      </c>
      <c r="U81" s="81">
        <v>0.19</v>
      </c>
      <c r="V81" s="81">
        <v>0.13</v>
      </c>
      <c r="W81" s="81">
        <v>0.11</v>
      </c>
      <c r="X81" s="81">
        <v>0.13</v>
      </c>
      <c r="Y81" s="81">
        <v>0.08</v>
      </c>
      <c r="Z81" s="81">
        <v>0.2</v>
      </c>
      <c r="AA81" s="81">
        <v>6.25E-2</v>
      </c>
      <c r="AB81" s="81">
        <v>9.7222222222222224E-2</v>
      </c>
      <c r="AC81" s="81">
        <v>0.15189873417721519</v>
      </c>
      <c r="AD81" s="81">
        <v>0.1111111111111111</v>
      </c>
      <c r="AE81" s="81">
        <v>8.3333333333333329E-2</v>
      </c>
      <c r="AF81" s="81">
        <v>7.2916666666666671E-2</v>
      </c>
      <c r="AG81" s="81">
        <v>0.10290237467018469</v>
      </c>
      <c r="AH81" s="81">
        <v>0.1164021164021164</v>
      </c>
      <c r="AI81" s="81">
        <v>0.1164021164021164</v>
      </c>
      <c r="AJ81" s="81">
        <v>0.1164021164021164</v>
      </c>
      <c r="AK81" s="81">
        <v>0.1164021164021164</v>
      </c>
    </row>
    <row r="82" spans="1:37" x14ac:dyDescent="0.2">
      <c r="A82" s="55" t="s">
        <v>24</v>
      </c>
      <c r="B82" s="19" t="s">
        <v>12</v>
      </c>
      <c r="C82" s="18" t="s">
        <v>34</v>
      </c>
      <c r="D82" s="55" t="s">
        <v>196</v>
      </c>
      <c r="E82" s="55" t="s">
        <v>197</v>
      </c>
      <c r="F82" s="21"/>
      <c r="G82" s="51"/>
      <c r="H82" s="81">
        <v>0.09</v>
      </c>
      <c r="I82" s="81">
        <v>0.11</v>
      </c>
      <c r="J82" s="81">
        <v>0.12</v>
      </c>
      <c r="K82" s="81">
        <v>0.06</v>
      </c>
      <c r="L82" s="81">
        <v>0.09</v>
      </c>
      <c r="M82" s="81">
        <v>0.12</v>
      </c>
      <c r="N82" s="81">
        <v>0.12878787878787878</v>
      </c>
      <c r="O82" s="81">
        <v>0.09</v>
      </c>
      <c r="P82" s="81">
        <v>0.12318840579710146</v>
      </c>
      <c r="Q82" s="81">
        <v>0.13</v>
      </c>
      <c r="R82" s="81">
        <v>0.17</v>
      </c>
      <c r="S82" s="81">
        <v>0.14000000000000001</v>
      </c>
      <c r="T82" s="81">
        <v>0.17647058823529413</v>
      </c>
      <c r="U82" s="81">
        <v>0.26609442060085836</v>
      </c>
      <c r="V82" s="81">
        <v>0.21761658031088082</v>
      </c>
      <c r="W82" s="81">
        <v>0.21364985163204747</v>
      </c>
      <c r="X82" s="81">
        <v>0.11790393013100436</v>
      </c>
      <c r="Y82" s="81">
        <v>0.203125</v>
      </c>
      <c r="Z82" s="81">
        <v>0.23456790123456789</v>
      </c>
      <c r="AA82" s="81">
        <v>0.234375</v>
      </c>
      <c r="AB82" s="81">
        <v>0.16666666666666666</v>
      </c>
      <c r="AC82" s="81">
        <v>0.11392405063291139</v>
      </c>
      <c r="AD82" s="81">
        <v>0.14814814814814814</v>
      </c>
      <c r="AE82" s="81">
        <v>0.125</v>
      </c>
      <c r="AF82" s="81">
        <v>0.13541666666666666</v>
      </c>
      <c r="AG82" s="81">
        <v>0.15303430079155672</v>
      </c>
      <c r="AH82" s="81">
        <v>0.10582010582010581</v>
      </c>
      <c r="AI82" s="81">
        <v>0.10582010582010581</v>
      </c>
      <c r="AJ82" s="81">
        <v>0.10582010582010581</v>
      </c>
      <c r="AK82" s="81">
        <v>0.10582010582010581</v>
      </c>
    </row>
    <row r="83" spans="1:37" x14ac:dyDescent="0.2">
      <c r="A83" s="55" t="s">
        <v>24</v>
      </c>
      <c r="B83" s="19" t="s">
        <v>12</v>
      </c>
      <c r="C83" s="18" t="s">
        <v>34</v>
      </c>
      <c r="D83" s="55" t="s">
        <v>198</v>
      </c>
      <c r="E83" s="55" t="s">
        <v>199</v>
      </c>
      <c r="F83" s="21"/>
      <c r="G83" s="51"/>
      <c r="H83" s="81">
        <v>0.12</v>
      </c>
      <c r="I83" s="81">
        <v>0.12</v>
      </c>
      <c r="J83" s="81">
        <v>0.1</v>
      </c>
      <c r="K83" s="81">
        <v>0.09</v>
      </c>
      <c r="L83" s="81">
        <v>0.15</v>
      </c>
      <c r="M83" s="81">
        <v>0.13</v>
      </c>
      <c r="N83" s="81">
        <v>0.23</v>
      </c>
      <c r="O83" s="81">
        <v>0.16</v>
      </c>
      <c r="P83" s="81">
        <v>0.15</v>
      </c>
      <c r="Q83" s="81">
        <v>0.2</v>
      </c>
      <c r="R83" s="81">
        <v>0.22</v>
      </c>
      <c r="S83" s="81">
        <v>0.16</v>
      </c>
      <c r="T83" s="81">
        <v>0.19</v>
      </c>
      <c r="U83" s="81">
        <v>7.0000000000000007E-2</v>
      </c>
      <c r="V83" s="81">
        <v>0.2</v>
      </c>
      <c r="W83" s="81">
        <v>0.16</v>
      </c>
      <c r="X83" s="81">
        <v>0.23</v>
      </c>
      <c r="Y83" s="81">
        <v>0.08</v>
      </c>
      <c r="Z83" s="81">
        <v>7.0000000000000007E-2</v>
      </c>
      <c r="AA83" s="81">
        <v>0.08</v>
      </c>
      <c r="AB83" s="81">
        <v>0.08</v>
      </c>
      <c r="AC83" s="81">
        <v>0.09</v>
      </c>
      <c r="AD83" s="81">
        <v>0.09</v>
      </c>
      <c r="AE83" s="81">
        <v>0.3</v>
      </c>
      <c r="AF83" s="81">
        <v>0.24</v>
      </c>
      <c r="AG83" s="81">
        <v>0.18</v>
      </c>
      <c r="AH83" s="81">
        <v>0.21</v>
      </c>
      <c r="AI83" s="81">
        <v>0.21</v>
      </c>
      <c r="AJ83" s="81">
        <v>0.21</v>
      </c>
      <c r="AK83" s="81">
        <v>0.21</v>
      </c>
    </row>
    <row r="84" spans="1:37" x14ac:dyDescent="0.2">
      <c r="A84" s="55" t="s">
        <v>24</v>
      </c>
      <c r="B84" s="19" t="s">
        <v>12</v>
      </c>
      <c r="C84" s="18" t="s">
        <v>34</v>
      </c>
      <c r="D84" s="55" t="s">
        <v>200</v>
      </c>
      <c r="E84" s="55" t="s">
        <v>201</v>
      </c>
      <c r="F84" s="21"/>
      <c r="G84" s="51"/>
      <c r="H84" s="81">
        <v>0.15</v>
      </c>
      <c r="I84" s="81">
        <v>0.14000000000000001</v>
      </c>
      <c r="J84" s="81">
        <v>0.15</v>
      </c>
      <c r="K84" s="81">
        <v>0.109375</v>
      </c>
      <c r="L84" s="81">
        <v>0.15286624203821655</v>
      </c>
      <c r="M84" s="81">
        <v>0.19</v>
      </c>
      <c r="N84" s="81">
        <v>0.06</v>
      </c>
      <c r="O84" s="81">
        <v>0.15</v>
      </c>
      <c r="P84" s="81">
        <v>0.26</v>
      </c>
      <c r="Q84" s="81">
        <v>0.08</v>
      </c>
      <c r="R84" s="81">
        <v>7.0000000000000007E-2</v>
      </c>
      <c r="S84" s="81">
        <v>7.0000000000000007E-2</v>
      </c>
      <c r="T84" s="81">
        <v>7.0000000000000007E-2</v>
      </c>
      <c r="U84" s="81">
        <v>0.15</v>
      </c>
      <c r="V84" s="81">
        <v>0.17</v>
      </c>
      <c r="W84" s="81">
        <v>0.11</v>
      </c>
      <c r="X84" s="81">
        <v>0.1</v>
      </c>
      <c r="Y84" s="81">
        <v>0.140625</v>
      </c>
      <c r="Z84" s="81">
        <v>8.6419753086419748E-2</v>
      </c>
      <c r="AA84" s="81">
        <v>7.8125E-2</v>
      </c>
      <c r="AB84" s="81">
        <v>9.7222222222222224E-2</v>
      </c>
      <c r="AC84" s="81">
        <v>0.13924050632911392</v>
      </c>
      <c r="AD84" s="81">
        <v>0.1</v>
      </c>
      <c r="AE84" s="81">
        <v>0.17</v>
      </c>
      <c r="AF84" s="81">
        <v>9.375E-2</v>
      </c>
      <c r="AG84" s="81">
        <v>0.19261213720316622</v>
      </c>
      <c r="AH84" s="81">
        <v>7.0000000000000007E-2</v>
      </c>
      <c r="AI84" s="81">
        <v>7.0000000000000007E-2</v>
      </c>
      <c r="AJ84" s="81">
        <v>7.0000000000000007E-2</v>
      </c>
      <c r="AK84" s="81">
        <v>7.0000000000000007E-2</v>
      </c>
    </row>
    <row r="85" spans="1:37" x14ac:dyDescent="0.2">
      <c r="A85" s="55" t="s">
        <v>24</v>
      </c>
      <c r="B85" s="19" t="s">
        <v>12</v>
      </c>
      <c r="C85" s="18" t="s">
        <v>34</v>
      </c>
      <c r="D85" s="55" t="s">
        <v>202</v>
      </c>
      <c r="E85" s="55" t="s">
        <v>203</v>
      </c>
      <c r="F85" s="21"/>
      <c r="G85" s="51"/>
      <c r="H85" s="81">
        <v>0.17</v>
      </c>
      <c r="I85" s="81">
        <v>0.17</v>
      </c>
      <c r="J85" s="81">
        <v>0.14000000000000001</v>
      </c>
      <c r="K85" s="81">
        <v>0.25</v>
      </c>
      <c r="L85" s="81">
        <v>0.15</v>
      </c>
      <c r="M85" s="81">
        <v>0.11</v>
      </c>
      <c r="N85" s="81">
        <v>0.13</v>
      </c>
      <c r="O85" s="81">
        <v>0.14000000000000001</v>
      </c>
      <c r="P85" s="81">
        <v>0.12</v>
      </c>
      <c r="Q85" s="81">
        <v>0.11</v>
      </c>
      <c r="R85" s="81">
        <v>7.0000000000000007E-2</v>
      </c>
      <c r="S85" s="81">
        <v>0.2</v>
      </c>
      <c r="T85" s="81">
        <v>0.16</v>
      </c>
      <c r="U85" s="81">
        <v>0.12</v>
      </c>
      <c r="V85" s="81">
        <v>0.06</v>
      </c>
      <c r="W85" s="81">
        <v>0.2</v>
      </c>
      <c r="X85" s="81">
        <v>0.21</v>
      </c>
      <c r="Y85" s="81">
        <v>0.2</v>
      </c>
      <c r="Z85" s="81">
        <v>0.19</v>
      </c>
      <c r="AA85" s="81">
        <v>0.2</v>
      </c>
      <c r="AB85" s="81">
        <v>0.24</v>
      </c>
      <c r="AC85" s="81">
        <v>0.15</v>
      </c>
      <c r="AD85" s="81">
        <v>0.19</v>
      </c>
      <c r="AE85" s="81">
        <v>0.18</v>
      </c>
      <c r="AF85" s="81">
        <v>0.22</v>
      </c>
      <c r="AG85" s="81">
        <v>0.19</v>
      </c>
      <c r="AH85" s="81">
        <v>0.23</v>
      </c>
      <c r="AI85" s="81">
        <v>0.23</v>
      </c>
      <c r="AJ85" s="81">
        <v>0.23</v>
      </c>
      <c r="AK85" s="81">
        <v>0.23</v>
      </c>
    </row>
    <row r="86" spans="1:37" s="29" customFormat="1" x14ac:dyDescent="0.2">
      <c r="A86" s="56"/>
      <c r="B86" s="25"/>
      <c r="C86" s="24"/>
      <c r="D86" s="56"/>
      <c r="E86" s="56"/>
      <c r="F86" s="40"/>
      <c r="G86" s="54"/>
      <c r="H86" s="82">
        <f>SUM(H79:H85)</f>
        <v>1</v>
      </c>
      <c r="I86" s="82">
        <f t="shared" ref="I86:AH86" si="26">SUM(I79:I85)</f>
        <v>0.99779552715654951</v>
      </c>
      <c r="J86" s="82">
        <f t="shared" si="26"/>
        <v>1</v>
      </c>
      <c r="K86" s="82">
        <f t="shared" si="26"/>
        <v>1.004375</v>
      </c>
      <c r="L86" s="82">
        <f t="shared" si="26"/>
        <v>0.99630573248407639</v>
      </c>
      <c r="M86" s="82">
        <f t="shared" si="26"/>
        <v>1.0005660377358492</v>
      </c>
      <c r="N86" s="82">
        <f t="shared" si="26"/>
        <v>0.9966666666666667</v>
      </c>
      <c r="O86" s="82">
        <f t="shared" si="26"/>
        <v>1</v>
      </c>
      <c r="P86" s="82">
        <f t="shared" si="26"/>
        <v>1.0008695652173913</v>
      </c>
      <c r="Q86" s="82">
        <f t="shared" si="26"/>
        <v>0.99861244019138762</v>
      </c>
      <c r="R86" s="82">
        <f t="shared" si="26"/>
        <v>1</v>
      </c>
      <c r="S86" s="82">
        <f t="shared" si="26"/>
        <v>0.99684931506849317</v>
      </c>
      <c r="T86" s="82">
        <f t="shared" si="26"/>
        <v>0.99647058823529433</v>
      </c>
      <c r="U86" s="82">
        <f t="shared" si="26"/>
        <v>1.0033476394849785</v>
      </c>
      <c r="V86" s="82">
        <f t="shared" si="26"/>
        <v>0.99761658031088074</v>
      </c>
      <c r="W86" s="82">
        <f t="shared" si="26"/>
        <v>1.0031157270029674</v>
      </c>
      <c r="X86" s="82">
        <f t="shared" si="26"/>
        <v>1.0008733624454149</v>
      </c>
      <c r="Y86" s="82">
        <f t="shared" si="26"/>
        <v>1.00125</v>
      </c>
      <c r="Z86" s="82">
        <f t="shared" si="26"/>
        <v>1.0014814814814814</v>
      </c>
      <c r="AA86" s="82">
        <f t="shared" si="26"/>
        <v>0.99875000000000003</v>
      </c>
      <c r="AB86" s="82">
        <f t="shared" si="26"/>
        <v>1.0005555555555554</v>
      </c>
      <c r="AC86" s="82">
        <f t="shared" si="26"/>
        <v>0.99949367088607588</v>
      </c>
      <c r="AD86" s="82">
        <f t="shared" si="26"/>
        <v>1.0020987654320987</v>
      </c>
      <c r="AE86" s="82">
        <f t="shared" si="26"/>
        <v>1.0016666666666667</v>
      </c>
      <c r="AF86" s="82">
        <f t="shared" si="26"/>
        <v>1.0016666666666667</v>
      </c>
      <c r="AG86" s="82">
        <f t="shared" si="26"/>
        <v>1.0058839050131925</v>
      </c>
      <c r="AH86" s="82">
        <f t="shared" si="26"/>
        <v>1.0044973544973546</v>
      </c>
      <c r="AI86" s="82">
        <f t="shared" ref="AI86:AK86" si="27">SUM(AI79:AI85)</f>
        <v>1.0044973544973546</v>
      </c>
      <c r="AJ86" s="82">
        <f t="shared" si="27"/>
        <v>1.0044973544973546</v>
      </c>
      <c r="AK86" s="82">
        <f t="shared" si="27"/>
        <v>1.0044973544973546</v>
      </c>
    </row>
    <row r="87" spans="1:37" ht="22.5" x14ac:dyDescent="0.2">
      <c r="A87" s="57" t="s">
        <v>58</v>
      </c>
      <c r="B87" s="58" t="s">
        <v>56</v>
      </c>
      <c r="C87" s="59" t="s">
        <v>57</v>
      </c>
      <c r="D87" s="60" t="s">
        <v>204</v>
      </c>
      <c r="E87" s="60" t="s">
        <v>205</v>
      </c>
      <c r="F87" s="21"/>
      <c r="G87" s="83"/>
      <c r="H87" s="81">
        <v>0.3</v>
      </c>
      <c r="I87" s="81">
        <v>0.3</v>
      </c>
      <c r="J87" s="81">
        <v>0.3</v>
      </c>
      <c r="K87" s="81">
        <v>0.3</v>
      </c>
      <c r="L87" s="81">
        <v>0.3</v>
      </c>
      <c r="M87" s="81">
        <v>0.3</v>
      </c>
      <c r="N87" s="81">
        <v>0.3</v>
      </c>
      <c r="O87" s="81">
        <v>0.3</v>
      </c>
      <c r="P87" s="81">
        <v>0.3</v>
      </c>
      <c r="Q87" s="81">
        <v>0.3</v>
      </c>
      <c r="R87" s="81">
        <v>0.3</v>
      </c>
      <c r="S87" s="81">
        <v>0.3</v>
      </c>
      <c r="T87" s="81">
        <v>0.3</v>
      </c>
      <c r="U87" s="81">
        <v>0.3</v>
      </c>
      <c r="V87" s="81">
        <v>0.3</v>
      </c>
      <c r="W87" s="81">
        <v>0.3</v>
      </c>
      <c r="X87" s="81">
        <v>0.3</v>
      </c>
      <c r="Y87" s="81">
        <v>0.45</v>
      </c>
      <c r="Z87" s="81">
        <v>0.45</v>
      </c>
      <c r="AA87" s="81">
        <v>0.47</v>
      </c>
      <c r="AB87" s="81">
        <v>0.47</v>
      </c>
      <c r="AC87" s="81">
        <v>0.47</v>
      </c>
      <c r="AD87" s="81">
        <v>0.47</v>
      </c>
      <c r="AE87" s="81">
        <v>0.47</v>
      </c>
      <c r="AF87" s="81">
        <v>0.47</v>
      </c>
      <c r="AG87" s="81">
        <v>0.5</v>
      </c>
      <c r="AH87" s="81">
        <v>0.5</v>
      </c>
      <c r="AI87" s="81">
        <v>0.5</v>
      </c>
      <c r="AJ87" s="81">
        <v>0.5</v>
      </c>
      <c r="AK87" s="81">
        <v>0.5</v>
      </c>
    </row>
    <row r="88" spans="1:37" ht="22.5" x14ac:dyDescent="0.2">
      <c r="A88" s="57" t="s">
        <v>58</v>
      </c>
      <c r="B88" s="58" t="s">
        <v>56</v>
      </c>
      <c r="C88" s="59" t="s">
        <v>57</v>
      </c>
      <c r="D88" s="60" t="s">
        <v>206</v>
      </c>
      <c r="E88" s="60" t="s">
        <v>207</v>
      </c>
      <c r="F88" s="21"/>
      <c r="G88" s="83"/>
      <c r="H88" s="81">
        <v>0.27</v>
      </c>
      <c r="I88" s="81">
        <v>0.27</v>
      </c>
      <c r="J88" s="81">
        <v>0.27</v>
      </c>
      <c r="K88" s="81">
        <v>0.27</v>
      </c>
      <c r="L88" s="81">
        <v>0.27</v>
      </c>
      <c r="M88" s="81">
        <v>0.27</v>
      </c>
      <c r="N88" s="81">
        <v>0.27</v>
      </c>
      <c r="O88" s="81">
        <v>0.27</v>
      </c>
      <c r="P88" s="81">
        <v>0.27</v>
      </c>
      <c r="Q88" s="81">
        <v>0.27</v>
      </c>
      <c r="R88" s="81">
        <v>0.27</v>
      </c>
      <c r="S88" s="81">
        <v>0.27</v>
      </c>
      <c r="T88" s="81">
        <v>0.27</v>
      </c>
      <c r="U88" s="81">
        <v>0.27</v>
      </c>
      <c r="V88" s="81">
        <v>0.27</v>
      </c>
      <c r="W88" s="81">
        <v>0.27</v>
      </c>
      <c r="X88" s="81">
        <v>0.27</v>
      </c>
      <c r="Y88" s="81">
        <v>0.2</v>
      </c>
      <c r="Z88" s="81">
        <v>0.2</v>
      </c>
      <c r="AA88" s="81">
        <v>0.2</v>
      </c>
      <c r="AB88" s="81">
        <v>0.2</v>
      </c>
      <c r="AC88" s="81">
        <v>0.2</v>
      </c>
      <c r="AD88" s="81">
        <v>0.2</v>
      </c>
      <c r="AE88" s="81">
        <v>0.2</v>
      </c>
      <c r="AF88" s="81">
        <v>0.2</v>
      </c>
      <c r="AG88" s="81">
        <v>0.2</v>
      </c>
      <c r="AH88" s="81">
        <v>0.22</v>
      </c>
      <c r="AI88" s="81">
        <v>0.22</v>
      </c>
      <c r="AJ88" s="81">
        <v>0.22</v>
      </c>
      <c r="AK88" s="81">
        <v>0.22</v>
      </c>
    </row>
    <row r="89" spans="1:37" ht="22.5" x14ac:dyDescent="0.2">
      <c r="A89" s="57" t="s">
        <v>58</v>
      </c>
      <c r="B89" s="58" t="s">
        <v>56</v>
      </c>
      <c r="C89" s="59" t="s">
        <v>57</v>
      </c>
      <c r="D89" s="60" t="s">
        <v>208</v>
      </c>
      <c r="E89" s="60" t="s">
        <v>209</v>
      </c>
      <c r="F89" s="21"/>
      <c r="G89" s="83"/>
      <c r="H89" s="81">
        <v>0.18</v>
      </c>
      <c r="I89" s="81">
        <v>0.18</v>
      </c>
      <c r="J89" s="81">
        <v>0.18</v>
      </c>
      <c r="K89" s="81">
        <v>0.18</v>
      </c>
      <c r="L89" s="81">
        <v>0.18</v>
      </c>
      <c r="M89" s="81">
        <v>0.18</v>
      </c>
      <c r="N89" s="81">
        <v>0.18</v>
      </c>
      <c r="O89" s="81">
        <v>0.18</v>
      </c>
      <c r="P89" s="81">
        <v>0.18</v>
      </c>
      <c r="Q89" s="81">
        <v>0.18</v>
      </c>
      <c r="R89" s="81">
        <v>0.18</v>
      </c>
      <c r="S89" s="81">
        <v>0.18</v>
      </c>
      <c r="T89" s="81">
        <v>0.18</v>
      </c>
      <c r="U89" s="81">
        <v>0.18</v>
      </c>
      <c r="V89" s="81">
        <v>0.18</v>
      </c>
      <c r="W89" s="81">
        <v>0.18</v>
      </c>
      <c r="X89" s="81">
        <v>0.18</v>
      </c>
      <c r="Y89" s="81">
        <v>0.15</v>
      </c>
      <c r="Z89" s="81">
        <v>0.15</v>
      </c>
      <c r="AA89" s="81">
        <v>0.13</v>
      </c>
      <c r="AB89" s="81">
        <v>0.13</v>
      </c>
      <c r="AC89" s="81">
        <v>0.13</v>
      </c>
      <c r="AD89" s="81">
        <v>0.13</v>
      </c>
      <c r="AE89" s="81">
        <v>0.13</v>
      </c>
      <c r="AF89" s="81">
        <v>0.13</v>
      </c>
      <c r="AG89" s="81">
        <v>0.1</v>
      </c>
      <c r="AH89" s="81">
        <v>0.08</v>
      </c>
      <c r="AI89" s="81">
        <v>0.08</v>
      </c>
      <c r="AJ89" s="81">
        <v>0.08</v>
      </c>
      <c r="AK89" s="81">
        <v>0.08</v>
      </c>
    </row>
    <row r="90" spans="1:37" ht="22.5" x14ac:dyDescent="0.2">
      <c r="A90" s="57" t="s">
        <v>58</v>
      </c>
      <c r="B90" s="58" t="s">
        <v>56</v>
      </c>
      <c r="C90" s="59" t="s">
        <v>57</v>
      </c>
      <c r="D90" s="60" t="s">
        <v>210</v>
      </c>
      <c r="E90" s="60" t="s">
        <v>211</v>
      </c>
      <c r="F90" s="21"/>
      <c r="G90" s="83"/>
      <c r="H90" s="81">
        <v>0.25</v>
      </c>
      <c r="I90" s="81">
        <v>0.25</v>
      </c>
      <c r="J90" s="81">
        <v>0.25</v>
      </c>
      <c r="K90" s="81">
        <v>0.25</v>
      </c>
      <c r="L90" s="81">
        <v>0.25</v>
      </c>
      <c r="M90" s="81">
        <v>0.25</v>
      </c>
      <c r="N90" s="81">
        <v>0.25</v>
      </c>
      <c r="O90" s="81">
        <v>0.25</v>
      </c>
      <c r="P90" s="81">
        <v>0.25</v>
      </c>
      <c r="Q90" s="81">
        <v>0.25</v>
      </c>
      <c r="R90" s="81">
        <v>0.25</v>
      </c>
      <c r="S90" s="81">
        <v>0.25</v>
      </c>
      <c r="T90" s="81">
        <v>0.25</v>
      </c>
      <c r="U90" s="81">
        <v>0.25</v>
      </c>
      <c r="V90" s="81">
        <v>0.25</v>
      </c>
      <c r="W90" s="81">
        <v>0.25</v>
      </c>
      <c r="X90" s="81">
        <v>0.25</v>
      </c>
      <c r="Y90" s="81">
        <v>0.2</v>
      </c>
      <c r="Z90" s="81">
        <v>0.2</v>
      </c>
      <c r="AA90" s="81">
        <v>0.2</v>
      </c>
      <c r="AB90" s="81">
        <v>0.2</v>
      </c>
      <c r="AC90" s="81">
        <v>0.2</v>
      </c>
      <c r="AD90" s="81">
        <v>0.2</v>
      </c>
      <c r="AE90" s="81">
        <v>0.2</v>
      </c>
      <c r="AF90" s="81">
        <v>0.2</v>
      </c>
      <c r="AG90" s="81">
        <v>0.2</v>
      </c>
      <c r="AH90" s="81">
        <v>0.2</v>
      </c>
      <c r="AI90" s="81">
        <v>0.2</v>
      </c>
      <c r="AJ90" s="81">
        <v>0.2</v>
      </c>
      <c r="AK90" s="81">
        <v>0.2</v>
      </c>
    </row>
    <row r="91" spans="1:37" s="29" customFormat="1" x14ac:dyDescent="0.2">
      <c r="A91" s="61"/>
      <c r="B91" s="62"/>
      <c r="C91" s="63"/>
      <c r="D91" s="64"/>
      <c r="E91" s="64"/>
      <c r="F91" s="40"/>
      <c r="G91" s="41"/>
      <c r="H91" s="82">
        <f>SUM(H87:H90)</f>
        <v>1</v>
      </c>
      <c r="I91" s="82">
        <f t="shared" ref="I91:AH91" si="28">SUM(I87:I90)</f>
        <v>1</v>
      </c>
      <c r="J91" s="82">
        <f t="shared" si="28"/>
        <v>1</v>
      </c>
      <c r="K91" s="82">
        <f t="shared" si="28"/>
        <v>1</v>
      </c>
      <c r="L91" s="82">
        <f t="shared" si="28"/>
        <v>1</v>
      </c>
      <c r="M91" s="82">
        <f t="shared" si="28"/>
        <v>1</v>
      </c>
      <c r="N91" s="82">
        <f t="shared" si="28"/>
        <v>1</v>
      </c>
      <c r="O91" s="82">
        <f t="shared" si="28"/>
        <v>1</v>
      </c>
      <c r="P91" s="82">
        <f t="shared" si="28"/>
        <v>1</v>
      </c>
      <c r="Q91" s="82">
        <f t="shared" si="28"/>
        <v>1</v>
      </c>
      <c r="R91" s="82">
        <f t="shared" si="28"/>
        <v>1</v>
      </c>
      <c r="S91" s="82">
        <f t="shared" si="28"/>
        <v>1</v>
      </c>
      <c r="T91" s="82">
        <f t="shared" si="28"/>
        <v>1</v>
      </c>
      <c r="U91" s="82">
        <f t="shared" si="28"/>
        <v>1</v>
      </c>
      <c r="V91" s="82">
        <f t="shared" si="28"/>
        <v>1</v>
      </c>
      <c r="W91" s="82">
        <f t="shared" si="28"/>
        <v>1</v>
      </c>
      <c r="X91" s="82">
        <f t="shared" si="28"/>
        <v>1</v>
      </c>
      <c r="Y91" s="82">
        <f t="shared" si="28"/>
        <v>1</v>
      </c>
      <c r="Z91" s="82">
        <f t="shared" si="28"/>
        <v>1</v>
      </c>
      <c r="AA91" s="82">
        <f t="shared" si="28"/>
        <v>1</v>
      </c>
      <c r="AB91" s="82">
        <f t="shared" si="28"/>
        <v>1</v>
      </c>
      <c r="AC91" s="82">
        <f t="shared" si="28"/>
        <v>1</v>
      </c>
      <c r="AD91" s="82">
        <f t="shared" si="28"/>
        <v>1</v>
      </c>
      <c r="AE91" s="82">
        <f t="shared" si="28"/>
        <v>1</v>
      </c>
      <c r="AF91" s="82">
        <f t="shared" si="28"/>
        <v>1</v>
      </c>
      <c r="AG91" s="82">
        <f t="shared" si="28"/>
        <v>1</v>
      </c>
      <c r="AH91" s="82">
        <f t="shared" si="28"/>
        <v>1</v>
      </c>
      <c r="AI91" s="82">
        <f t="shared" ref="AI91:AK91" si="29">SUM(AI87:AI90)</f>
        <v>1</v>
      </c>
      <c r="AJ91" s="82">
        <f t="shared" si="29"/>
        <v>1</v>
      </c>
      <c r="AK91" s="82">
        <f t="shared" si="29"/>
        <v>1</v>
      </c>
    </row>
    <row r="92" spans="1:37" x14ac:dyDescent="0.2">
      <c r="A92" s="65" t="s">
        <v>25</v>
      </c>
      <c r="B92" s="58" t="s">
        <v>56</v>
      </c>
      <c r="C92" s="59" t="s">
        <v>57</v>
      </c>
      <c r="D92" s="66" t="s">
        <v>212</v>
      </c>
      <c r="E92" s="66" t="s">
        <v>213</v>
      </c>
      <c r="F92" s="21"/>
      <c r="G92" s="83"/>
      <c r="H92" s="81">
        <v>0.26</v>
      </c>
      <c r="I92" s="81">
        <v>0.26</v>
      </c>
      <c r="J92" s="81">
        <v>0.26</v>
      </c>
      <c r="K92" s="81">
        <v>0.26</v>
      </c>
      <c r="L92" s="81">
        <v>0.26</v>
      </c>
      <c r="M92" s="81">
        <v>0.26</v>
      </c>
      <c r="N92" s="81">
        <v>0.26</v>
      </c>
      <c r="O92" s="81">
        <v>0.26</v>
      </c>
      <c r="P92" s="81">
        <v>0.26</v>
      </c>
      <c r="Q92" s="81">
        <v>0.26</v>
      </c>
      <c r="R92" s="81">
        <v>0.26</v>
      </c>
      <c r="S92" s="81">
        <v>0.26</v>
      </c>
      <c r="T92" s="81">
        <v>0.26</v>
      </c>
      <c r="U92" s="81">
        <v>0.26</v>
      </c>
      <c r="V92" s="81">
        <v>0.26</v>
      </c>
      <c r="W92" s="81">
        <v>0.26</v>
      </c>
      <c r="X92" s="81">
        <v>0.35135135135135137</v>
      </c>
      <c r="Y92" s="81">
        <v>0.34693877551020408</v>
      </c>
      <c r="Z92" s="81">
        <v>0.35483870967741937</v>
      </c>
      <c r="AA92" s="81">
        <v>0.4</v>
      </c>
      <c r="AB92" s="81">
        <v>0.4</v>
      </c>
      <c r="AC92" s="81">
        <v>0.4</v>
      </c>
      <c r="AD92" s="81">
        <v>0.4</v>
      </c>
      <c r="AE92" s="81">
        <v>0.4</v>
      </c>
      <c r="AF92" s="81">
        <v>0.4</v>
      </c>
      <c r="AG92" s="81">
        <v>0.4</v>
      </c>
      <c r="AH92" s="81">
        <v>0.4</v>
      </c>
      <c r="AI92" s="81">
        <v>0.4</v>
      </c>
      <c r="AJ92" s="81">
        <v>0.4</v>
      </c>
      <c r="AK92" s="81">
        <v>0.4</v>
      </c>
    </row>
    <row r="93" spans="1:37" x14ac:dyDescent="0.2">
      <c r="A93" s="65" t="s">
        <v>25</v>
      </c>
      <c r="B93" s="58" t="s">
        <v>56</v>
      </c>
      <c r="C93" s="59" t="s">
        <v>57</v>
      </c>
      <c r="D93" s="66" t="s">
        <v>214</v>
      </c>
      <c r="E93" s="66" t="s">
        <v>215</v>
      </c>
      <c r="F93" s="21"/>
      <c r="G93" s="83"/>
      <c r="H93" s="81">
        <v>0.25</v>
      </c>
      <c r="I93" s="81">
        <v>0.25</v>
      </c>
      <c r="J93" s="81">
        <v>0.25</v>
      </c>
      <c r="K93" s="81">
        <v>0.25</v>
      </c>
      <c r="L93" s="81">
        <v>0.25</v>
      </c>
      <c r="M93" s="81">
        <v>0.25</v>
      </c>
      <c r="N93" s="81">
        <v>0.25</v>
      </c>
      <c r="O93" s="81">
        <v>0.25</v>
      </c>
      <c r="P93" s="81">
        <v>0.25</v>
      </c>
      <c r="Q93" s="81">
        <v>0.25</v>
      </c>
      <c r="R93" s="81">
        <v>0.25</v>
      </c>
      <c r="S93" s="81">
        <v>0.25</v>
      </c>
      <c r="T93" s="81">
        <v>0.25</v>
      </c>
      <c r="U93" s="81">
        <v>0.25</v>
      </c>
      <c r="V93" s="81">
        <v>0.25</v>
      </c>
      <c r="W93" s="81">
        <v>0.25</v>
      </c>
      <c r="X93" s="81">
        <v>0.25</v>
      </c>
      <c r="Y93" s="81">
        <v>0.24489795918367346</v>
      </c>
      <c r="Z93" s="81">
        <v>0.25806451612903225</v>
      </c>
      <c r="AA93" s="81">
        <v>0.23</v>
      </c>
      <c r="AB93" s="81">
        <v>0.23</v>
      </c>
      <c r="AC93" s="81">
        <v>0.23</v>
      </c>
      <c r="AD93" s="81">
        <v>0.23</v>
      </c>
      <c r="AE93" s="81">
        <v>0.23</v>
      </c>
      <c r="AF93" s="81">
        <v>0.23</v>
      </c>
      <c r="AG93" s="81">
        <v>0.23</v>
      </c>
      <c r="AH93" s="81">
        <v>0.23</v>
      </c>
      <c r="AI93" s="81">
        <v>0.23</v>
      </c>
      <c r="AJ93" s="81">
        <v>0.23</v>
      </c>
      <c r="AK93" s="81">
        <v>0.23</v>
      </c>
    </row>
    <row r="94" spans="1:37" x14ac:dyDescent="0.2">
      <c r="A94" s="65" t="s">
        <v>25</v>
      </c>
      <c r="B94" s="58" t="s">
        <v>56</v>
      </c>
      <c r="C94" s="59" t="s">
        <v>57</v>
      </c>
      <c r="D94" s="66" t="s">
        <v>216</v>
      </c>
      <c r="E94" s="66" t="s">
        <v>217</v>
      </c>
      <c r="F94" s="21"/>
      <c r="G94" s="83"/>
      <c r="H94" s="81">
        <v>0.24</v>
      </c>
      <c r="I94" s="81">
        <v>0.24</v>
      </c>
      <c r="J94" s="81">
        <v>0.24</v>
      </c>
      <c r="K94" s="81">
        <v>0.24</v>
      </c>
      <c r="L94" s="81">
        <v>0.24</v>
      </c>
      <c r="M94" s="81">
        <v>0.24</v>
      </c>
      <c r="N94" s="81">
        <v>0.24</v>
      </c>
      <c r="O94" s="81">
        <v>0.24</v>
      </c>
      <c r="P94" s="81">
        <v>0.24</v>
      </c>
      <c r="Q94" s="81">
        <v>0.24</v>
      </c>
      <c r="R94" s="81">
        <v>0.24</v>
      </c>
      <c r="S94" s="81">
        <v>0.24</v>
      </c>
      <c r="T94" s="81">
        <v>0.24</v>
      </c>
      <c r="U94" s="81">
        <v>0.24</v>
      </c>
      <c r="V94" s="81">
        <v>0.24</v>
      </c>
      <c r="W94" s="81">
        <v>0.24</v>
      </c>
      <c r="X94" s="81">
        <v>0.19932432432432431</v>
      </c>
      <c r="Y94" s="81">
        <v>0.20408163265306123</v>
      </c>
      <c r="Z94" s="81">
        <v>0.19354838709677419</v>
      </c>
      <c r="AA94" s="81">
        <v>0.18</v>
      </c>
      <c r="AB94" s="81">
        <v>0.18</v>
      </c>
      <c r="AC94" s="81">
        <v>0.18</v>
      </c>
      <c r="AD94" s="81">
        <v>0.18</v>
      </c>
      <c r="AE94" s="81">
        <v>0.18</v>
      </c>
      <c r="AF94" s="81">
        <v>0.18</v>
      </c>
      <c r="AG94" s="81">
        <v>0.18</v>
      </c>
      <c r="AH94" s="81">
        <v>0.18</v>
      </c>
      <c r="AI94" s="81">
        <v>0.18</v>
      </c>
      <c r="AJ94" s="81">
        <v>0.18</v>
      </c>
      <c r="AK94" s="81">
        <v>0.18</v>
      </c>
    </row>
    <row r="95" spans="1:37" x14ac:dyDescent="0.2">
      <c r="A95" s="65" t="s">
        <v>25</v>
      </c>
      <c r="B95" s="58" t="s">
        <v>56</v>
      </c>
      <c r="C95" s="59" t="s">
        <v>57</v>
      </c>
      <c r="D95" s="66" t="s">
        <v>218</v>
      </c>
      <c r="E95" s="66" t="s">
        <v>219</v>
      </c>
      <c r="F95" s="21"/>
      <c r="G95" s="83"/>
      <c r="H95" s="81">
        <v>0.25</v>
      </c>
      <c r="I95" s="81">
        <v>0.25</v>
      </c>
      <c r="J95" s="81">
        <v>0.25</v>
      </c>
      <c r="K95" s="81">
        <v>0.25</v>
      </c>
      <c r="L95" s="81">
        <v>0.25</v>
      </c>
      <c r="M95" s="81">
        <v>0.25</v>
      </c>
      <c r="N95" s="81">
        <v>0.25</v>
      </c>
      <c r="O95" s="81">
        <v>0.25</v>
      </c>
      <c r="P95" s="81">
        <v>0.25</v>
      </c>
      <c r="Q95" s="81">
        <v>0.25</v>
      </c>
      <c r="R95" s="81">
        <v>0.25</v>
      </c>
      <c r="S95" s="81">
        <v>0.25</v>
      </c>
      <c r="T95" s="81">
        <v>0.25</v>
      </c>
      <c r="U95" s="81">
        <v>0.25</v>
      </c>
      <c r="V95" s="81">
        <v>0.25</v>
      </c>
      <c r="W95" s="81">
        <v>0.25</v>
      </c>
      <c r="X95" s="81">
        <v>0.19932432432432431</v>
      </c>
      <c r="Y95" s="81">
        <v>0.20408163265306123</v>
      </c>
      <c r="Z95" s="81">
        <v>0.19354838709677419</v>
      </c>
      <c r="AA95" s="81">
        <v>0.19</v>
      </c>
      <c r="AB95" s="81">
        <v>0.19</v>
      </c>
      <c r="AC95" s="81">
        <v>0.19</v>
      </c>
      <c r="AD95" s="81">
        <v>0.19</v>
      </c>
      <c r="AE95" s="81">
        <v>0.19</v>
      </c>
      <c r="AF95" s="81">
        <v>0.19</v>
      </c>
      <c r="AG95" s="81">
        <v>0.19</v>
      </c>
      <c r="AH95" s="81">
        <v>0.19</v>
      </c>
      <c r="AI95" s="81">
        <v>0.19</v>
      </c>
      <c r="AJ95" s="81">
        <v>0.19</v>
      </c>
      <c r="AK95" s="81">
        <v>0.19</v>
      </c>
    </row>
    <row r="96" spans="1:37" s="29" customFormat="1" x14ac:dyDescent="0.2">
      <c r="A96" s="67"/>
      <c r="B96" s="62"/>
      <c r="C96" s="63"/>
      <c r="D96" s="68"/>
      <c r="E96" s="68"/>
      <c r="F96" s="40"/>
      <c r="G96" s="41"/>
      <c r="H96" s="82">
        <f>SUM(H92:H95)</f>
        <v>1</v>
      </c>
      <c r="I96" s="82">
        <f t="shared" ref="I96:AH96" si="30">SUM(I92:I95)</f>
        <v>1</v>
      </c>
      <c r="J96" s="82">
        <f t="shared" si="30"/>
        <v>1</v>
      </c>
      <c r="K96" s="82">
        <f t="shared" si="30"/>
        <v>1</v>
      </c>
      <c r="L96" s="82">
        <f t="shared" si="30"/>
        <v>1</v>
      </c>
      <c r="M96" s="82">
        <f t="shared" si="30"/>
        <v>1</v>
      </c>
      <c r="N96" s="82">
        <f t="shared" si="30"/>
        <v>1</v>
      </c>
      <c r="O96" s="82">
        <f t="shared" si="30"/>
        <v>1</v>
      </c>
      <c r="P96" s="82">
        <f t="shared" si="30"/>
        <v>1</v>
      </c>
      <c r="Q96" s="82">
        <f t="shared" si="30"/>
        <v>1</v>
      </c>
      <c r="R96" s="82">
        <f t="shared" si="30"/>
        <v>1</v>
      </c>
      <c r="S96" s="82">
        <f t="shared" si="30"/>
        <v>1</v>
      </c>
      <c r="T96" s="82">
        <f t="shared" si="30"/>
        <v>1</v>
      </c>
      <c r="U96" s="82">
        <f t="shared" si="30"/>
        <v>1</v>
      </c>
      <c r="V96" s="82">
        <f t="shared" si="30"/>
        <v>1</v>
      </c>
      <c r="W96" s="82">
        <f t="shared" si="30"/>
        <v>1</v>
      </c>
      <c r="X96" s="82">
        <f t="shared" si="30"/>
        <v>1</v>
      </c>
      <c r="Y96" s="82">
        <f t="shared" si="30"/>
        <v>1</v>
      </c>
      <c r="Z96" s="82">
        <f t="shared" si="30"/>
        <v>1</v>
      </c>
      <c r="AA96" s="82">
        <f t="shared" si="30"/>
        <v>1</v>
      </c>
      <c r="AB96" s="82">
        <f t="shared" si="30"/>
        <v>1</v>
      </c>
      <c r="AC96" s="82">
        <f t="shared" si="30"/>
        <v>1</v>
      </c>
      <c r="AD96" s="82">
        <f t="shared" si="30"/>
        <v>1</v>
      </c>
      <c r="AE96" s="82">
        <f t="shared" si="30"/>
        <v>1</v>
      </c>
      <c r="AF96" s="82">
        <f t="shared" si="30"/>
        <v>1</v>
      </c>
      <c r="AG96" s="82">
        <f t="shared" si="30"/>
        <v>1</v>
      </c>
      <c r="AH96" s="82">
        <f t="shared" si="30"/>
        <v>1</v>
      </c>
      <c r="AI96" s="82">
        <f t="shared" ref="AI96:AK96" si="31">SUM(AI92:AI95)</f>
        <v>1</v>
      </c>
      <c r="AJ96" s="82">
        <f t="shared" si="31"/>
        <v>1</v>
      </c>
      <c r="AK96" s="82">
        <f t="shared" si="31"/>
        <v>1</v>
      </c>
    </row>
    <row r="97" spans="1:37" x14ac:dyDescent="0.2">
      <c r="A97" s="69" t="s">
        <v>26</v>
      </c>
      <c r="B97" s="58" t="s">
        <v>56</v>
      </c>
      <c r="C97" s="59" t="s">
        <v>57</v>
      </c>
      <c r="D97" s="60" t="s">
        <v>220</v>
      </c>
      <c r="E97" s="60" t="s">
        <v>221</v>
      </c>
      <c r="F97" s="21"/>
      <c r="G97" s="83"/>
      <c r="H97" s="81">
        <v>0.16</v>
      </c>
      <c r="I97" s="81">
        <v>0.16</v>
      </c>
      <c r="J97" s="81">
        <v>0.16</v>
      </c>
      <c r="K97" s="81">
        <v>0.16</v>
      </c>
      <c r="L97" s="81">
        <v>0.16</v>
      </c>
      <c r="M97" s="81">
        <v>0.16</v>
      </c>
      <c r="N97" s="81">
        <v>0.16</v>
      </c>
      <c r="O97" s="81">
        <v>0.16</v>
      </c>
      <c r="P97" s="81">
        <v>0.16</v>
      </c>
      <c r="Q97" s="81">
        <v>0.16</v>
      </c>
      <c r="R97" s="81">
        <v>0.16</v>
      </c>
      <c r="S97" s="81">
        <v>0.16</v>
      </c>
      <c r="T97" s="81">
        <v>0.16</v>
      </c>
      <c r="U97" s="81">
        <v>0.16</v>
      </c>
      <c r="V97" s="81">
        <v>0.16</v>
      </c>
      <c r="W97" s="81">
        <v>0.16</v>
      </c>
      <c r="X97" s="81">
        <v>0.16</v>
      </c>
      <c r="Y97" s="81">
        <v>0.18095238095238095</v>
      </c>
      <c r="Z97" s="81">
        <v>0.18095238095238095</v>
      </c>
      <c r="AA97" s="81">
        <v>0.17</v>
      </c>
      <c r="AB97" s="81">
        <v>0.17</v>
      </c>
      <c r="AC97" s="81">
        <v>0.17</v>
      </c>
      <c r="AD97" s="81">
        <v>0.17</v>
      </c>
      <c r="AE97" s="81">
        <v>0.17</v>
      </c>
      <c r="AF97" s="81">
        <v>0.17</v>
      </c>
      <c r="AG97" s="81">
        <v>0.17</v>
      </c>
      <c r="AH97" s="81">
        <v>0.15</v>
      </c>
      <c r="AI97" s="81">
        <v>0.15</v>
      </c>
      <c r="AJ97" s="81">
        <v>0.15</v>
      </c>
      <c r="AK97" s="81">
        <v>0.15</v>
      </c>
    </row>
    <row r="98" spans="1:37" x14ac:dyDescent="0.2">
      <c r="A98" s="69" t="s">
        <v>26</v>
      </c>
      <c r="B98" s="58" t="s">
        <v>56</v>
      </c>
      <c r="C98" s="59" t="s">
        <v>57</v>
      </c>
      <c r="D98" s="60" t="s">
        <v>222</v>
      </c>
      <c r="E98" s="60" t="s">
        <v>223</v>
      </c>
      <c r="F98" s="21"/>
      <c r="G98" s="83"/>
      <c r="H98" s="81">
        <v>0.16</v>
      </c>
      <c r="I98" s="81">
        <v>0.16</v>
      </c>
      <c r="J98" s="81">
        <v>0.16</v>
      </c>
      <c r="K98" s="81">
        <v>0.16</v>
      </c>
      <c r="L98" s="81">
        <v>0.16</v>
      </c>
      <c r="M98" s="81">
        <v>0.16</v>
      </c>
      <c r="N98" s="81">
        <v>0.16</v>
      </c>
      <c r="O98" s="81">
        <v>0.16</v>
      </c>
      <c r="P98" s="81">
        <v>0.16</v>
      </c>
      <c r="Q98" s="81">
        <v>0.16</v>
      </c>
      <c r="R98" s="81">
        <v>0.16</v>
      </c>
      <c r="S98" s="81">
        <v>0.16</v>
      </c>
      <c r="T98" s="81">
        <v>0.16</v>
      </c>
      <c r="U98" s="81">
        <v>0.16</v>
      </c>
      <c r="V98" s="81">
        <v>0.16</v>
      </c>
      <c r="W98" s="81">
        <v>0.16</v>
      </c>
      <c r="X98" s="81">
        <v>0.16</v>
      </c>
      <c r="Y98" s="81">
        <v>0.17142857142857143</v>
      </c>
      <c r="Z98" s="81">
        <v>0.17142857142857143</v>
      </c>
      <c r="AA98" s="81">
        <v>0.16</v>
      </c>
      <c r="AB98" s="81">
        <v>0.16</v>
      </c>
      <c r="AC98" s="81">
        <v>0.16</v>
      </c>
      <c r="AD98" s="81">
        <v>0.16</v>
      </c>
      <c r="AE98" s="81">
        <v>0.16</v>
      </c>
      <c r="AF98" s="81">
        <v>0.16</v>
      </c>
      <c r="AG98" s="81">
        <v>0.17</v>
      </c>
      <c r="AH98" s="81">
        <v>0.15</v>
      </c>
      <c r="AI98" s="81">
        <v>0.15</v>
      </c>
      <c r="AJ98" s="81">
        <v>0.15</v>
      </c>
      <c r="AK98" s="81">
        <v>0.15</v>
      </c>
    </row>
    <row r="99" spans="1:37" x14ac:dyDescent="0.2">
      <c r="A99" s="69" t="s">
        <v>26</v>
      </c>
      <c r="B99" s="58" t="s">
        <v>56</v>
      </c>
      <c r="C99" s="59" t="s">
        <v>57</v>
      </c>
      <c r="D99" s="60" t="s">
        <v>224</v>
      </c>
      <c r="E99" s="60" t="s">
        <v>225</v>
      </c>
      <c r="F99" s="21"/>
      <c r="G99" s="83"/>
      <c r="H99" s="81">
        <v>7.0000000000000007E-2</v>
      </c>
      <c r="I99" s="81">
        <v>7.0000000000000007E-2</v>
      </c>
      <c r="J99" s="81">
        <v>7.0000000000000007E-2</v>
      </c>
      <c r="K99" s="81">
        <v>7.0000000000000007E-2</v>
      </c>
      <c r="L99" s="81">
        <v>7.0000000000000007E-2</v>
      </c>
      <c r="M99" s="81">
        <v>7.0000000000000007E-2</v>
      </c>
      <c r="N99" s="81">
        <v>7.0000000000000007E-2</v>
      </c>
      <c r="O99" s="81">
        <v>7.0000000000000007E-2</v>
      </c>
      <c r="P99" s="81">
        <v>7.0000000000000007E-2</v>
      </c>
      <c r="Q99" s="81">
        <v>7.0000000000000007E-2</v>
      </c>
      <c r="R99" s="81">
        <v>7.0000000000000007E-2</v>
      </c>
      <c r="S99" s="81">
        <v>7.0000000000000007E-2</v>
      </c>
      <c r="T99" s="81">
        <v>7.0000000000000007E-2</v>
      </c>
      <c r="U99" s="81">
        <v>7.0000000000000007E-2</v>
      </c>
      <c r="V99" s="81">
        <v>7.0000000000000007E-2</v>
      </c>
      <c r="W99" s="81">
        <v>7.0000000000000007E-2</v>
      </c>
      <c r="X99" s="81">
        <v>7.0000000000000007E-2</v>
      </c>
      <c r="Y99" s="81">
        <v>7.0000000000000007E-2</v>
      </c>
      <c r="Z99" s="81">
        <v>7.0000000000000007E-2</v>
      </c>
      <c r="AA99" s="81">
        <v>0.09</v>
      </c>
      <c r="AB99" s="81">
        <v>0.09</v>
      </c>
      <c r="AC99" s="81">
        <v>0.09</v>
      </c>
      <c r="AD99" s="81">
        <v>0.09</v>
      </c>
      <c r="AE99" s="81">
        <v>0.09</v>
      </c>
      <c r="AF99" s="81">
        <v>0.09</v>
      </c>
      <c r="AG99" s="81">
        <v>7.6190476190476197E-2</v>
      </c>
      <c r="AH99" s="81">
        <v>0.09</v>
      </c>
      <c r="AI99" s="81">
        <v>0.09</v>
      </c>
      <c r="AJ99" s="81">
        <v>0.09</v>
      </c>
      <c r="AK99" s="81">
        <v>0.09</v>
      </c>
    </row>
    <row r="100" spans="1:37" x14ac:dyDescent="0.2">
      <c r="A100" s="69" t="s">
        <v>26</v>
      </c>
      <c r="B100" s="58" t="s">
        <v>56</v>
      </c>
      <c r="C100" s="59" t="s">
        <v>57</v>
      </c>
      <c r="D100" s="60" t="s">
        <v>226</v>
      </c>
      <c r="E100" s="60" t="s">
        <v>227</v>
      </c>
      <c r="F100" s="21"/>
      <c r="G100" s="83"/>
      <c r="H100" s="81">
        <v>0.11</v>
      </c>
      <c r="I100" s="81">
        <v>0.11</v>
      </c>
      <c r="J100" s="81">
        <v>0.11</v>
      </c>
      <c r="K100" s="81">
        <v>0.11</v>
      </c>
      <c r="L100" s="81">
        <v>0.11</v>
      </c>
      <c r="M100" s="81">
        <v>0.11</v>
      </c>
      <c r="N100" s="81">
        <v>0.11</v>
      </c>
      <c r="O100" s="81">
        <v>0.11</v>
      </c>
      <c r="P100" s="81">
        <v>0.11</v>
      </c>
      <c r="Q100" s="81">
        <v>0.11</v>
      </c>
      <c r="R100" s="81">
        <v>0.11</v>
      </c>
      <c r="S100" s="81">
        <v>0.11</v>
      </c>
      <c r="T100" s="81">
        <v>0.11</v>
      </c>
      <c r="U100" s="81">
        <v>0.11</v>
      </c>
      <c r="V100" s="81">
        <v>0.11</v>
      </c>
      <c r="W100" s="81">
        <v>0.11</v>
      </c>
      <c r="X100" s="81">
        <v>0.11</v>
      </c>
      <c r="Y100" s="81">
        <v>0.11</v>
      </c>
      <c r="Z100" s="81">
        <v>0.11</v>
      </c>
      <c r="AA100" s="81">
        <v>0.1</v>
      </c>
      <c r="AB100" s="81">
        <v>0.1</v>
      </c>
      <c r="AC100" s="81">
        <v>0.1</v>
      </c>
      <c r="AD100" s="81">
        <v>0.1</v>
      </c>
      <c r="AE100" s="81">
        <v>0.1</v>
      </c>
      <c r="AF100" s="81">
        <v>0.1</v>
      </c>
      <c r="AG100" s="81">
        <v>0.12</v>
      </c>
      <c r="AH100" s="81">
        <v>0.12</v>
      </c>
      <c r="AI100" s="81">
        <v>0.12</v>
      </c>
      <c r="AJ100" s="81">
        <v>0.12</v>
      </c>
      <c r="AK100" s="81">
        <v>0.12</v>
      </c>
    </row>
    <row r="101" spans="1:37" x14ac:dyDescent="0.2">
      <c r="A101" s="69" t="s">
        <v>26</v>
      </c>
      <c r="B101" s="58" t="s">
        <v>56</v>
      </c>
      <c r="C101" s="59" t="s">
        <v>57</v>
      </c>
      <c r="D101" s="60" t="s">
        <v>228</v>
      </c>
      <c r="E101" s="60" t="s">
        <v>229</v>
      </c>
      <c r="F101" s="21"/>
      <c r="G101" s="83"/>
      <c r="H101" s="81">
        <v>0.08</v>
      </c>
      <c r="I101" s="81">
        <v>0.08</v>
      </c>
      <c r="J101" s="81">
        <v>0.08</v>
      </c>
      <c r="K101" s="81">
        <v>0.08</v>
      </c>
      <c r="L101" s="81">
        <v>0.08</v>
      </c>
      <c r="M101" s="81">
        <v>0.08</v>
      </c>
      <c r="N101" s="81">
        <v>0.08</v>
      </c>
      <c r="O101" s="81">
        <v>0.08</v>
      </c>
      <c r="P101" s="81">
        <v>0.08</v>
      </c>
      <c r="Q101" s="81">
        <v>0.08</v>
      </c>
      <c r="R101" s="81">
        <v>0.08</v>
      </c>
      <c r="S101" s="81">
        <v>0.08</v>
      </c>
      <c r="T101" s="81">
        <v>0.08</v>
      </c>
      <c r="U101" s="81">
        <v>0.08</v>
      </c>
      <c r="V101" s="81">
        <v>0.08</v>
      </c>
      <c r="W101" s="81">
        <v>0.08</v>
      </c>
      <c r="X101" s="81">
        <v>0.08</v>
      </c>
      <c r="Y101" s="81">
        <v>0.08</v>
      </c>
      <c r="Z101" s="81">
        <v>0.08</v>
      </c>
      <c r="AA101" s="81">
        <v>0.08</v>
      </c>
      <c r="AB101" s="81">
        <v>0.08</v>
      </c>
      <c r="AC101" s="81">
        <v>0.08</v>
      </c>
      <c r="AD101" s="81">
        <v>0.08</v>
      </c>
      <c r="AE101" s="81">
        <v>0.08</v>
      </c>
      <c r="AF101" s="81">
        <v>0.08</v>
      </c>
      <c r="AG101" s="81">
        <v>0.09</v>
      </c>
      <c r="AH101" s="81">
        <v>0.1</v>
      </c>
      <c r="AI101" s="81">
        <v>0.1</v>
      </c>
      <c r="AJ101" s="81">
        <v>0.1</v>
      </c>
      <c r="AK101" s="81">
        <v>0.1</v>
      </c>
    </row>
    <row r="102" spans="1:37" x14ac:dyDescent="0.2">
      <c r="A102" s="69" t="s">
        <v>26</v>
      </c>
      <c r="B102" s="58" t="s">
        <v>56</v>
      </c>
      <c r="C102" s="59" t="s">
        <v>57</v>
      </c>
      <c r="D102" s="60" t="s">
        <v>230</v>
      </c>
      <c r="E102" s="70" t="s">
        <v>231</v>
      </c>
      <c r="F102" s="21"/>
      <c r="G102" s="83"/>
      <c r="H102" s="81">
        <v>0.15</v>
      </c>
      <c r="I102" s="81">
        <v>0.15</v>
      </c>
      <c r="J102" s="81">
        <v>0.15</v>
      </c>
      <c r="K102" s="81">
        <v>0.15</v>
      </c>
      <c r="L102" s="81">
        <v>0.15</v>
      </c>
      <c r="M102" s="81">
        <v>0.15</v>
      </c>
      <c r="N102" s="81">
        <v>0.15</v>
      </c>
      <c r="O102" s="81">
        <v>0.15</v>
      </c>
      <c r="P102" s="81">
        <v>0.15</v>
      </c>
      <c r="Q102" s="81">
        <v>0.15</v>
      </c>
      <c r="R102" s="81">
        <v>0.15</v>
      </c>
      <c r="S102" s="81">
        <v>0.15</v>
      </c>
      <c r="T102" s="81">
        <v>0.15</v>
      </c>
      <c r="U102" s="81">
        <v>0.15</v>
      </c>
      <c r="V102" s="81">
        <v>0.15</v>
      </c>
      <c r="W102" s="81">
        <v>0.15</v>
      </c>
      <c r="X102" s="81">
        <v>0.15</v>
      </c>
      <c r="Y102" s="81">
        <v>0.14000000000000001</v>
      </c>
      <c r="Z102" s="81">
        <v>0.14000000000000001</v>
      </c>
      <c r="AA102" s="81">
        <v>0.13</v>
      </c>
      <c r="AB102" s="81">
        <v>0.13</v>
      </c>
      <c r="AC102" s="81">
        <v>0.13</v>
      </c>
      <c r="AD102" s="81">
        <v>0.13</v>
      </c>
      <c r="AE102" s="81">
        <v>0.13</v>
      </c>
      <c r="AF102" s="81">
        <v>0.13</v>
      </c>
      <c r="AG102" s="81">
        <v>0.13</v>
      </c>
      <c r="AH102" s="81">
        <v>0.12</v>
      </c>
      <c r="AI102" s="81">
        <v>0.12</v>
      </c>
      <c r="AJ102" s="81">
        <v>0.12</v>
      </c>
      <c r="AK102" s="81">
        <v>0.12</v>
      </c>
    </row>
    <row r="103" spans="1:37" x14ac:dyDescent="0.2">
      <c r="A103" s="69" t="s">
        <v>26</v>
      </c>
      <c r="B103" s="58" t="s">
        <v>56</v>
      </c>
      <c r="C103" s="59" t="s">
        <v>57</v>
      </c>
      <c r="D103" s="60" t="s">
        <v>232</v>
      </c>
      <c r="E103" s="60" t="s">
        <v>233</v>
      </c>
      <c r="F103" s="21"/>
      <c r="G103" s="83"/>
      <c r="H103" s="81">
        <v>0.16</v>
      </c>
      <c r="I103" s="81">
        <v>0.16</v>
      </c>
      <c r="J103" s="81">
        <v>0.16</v>
      </c>
      <c r="K103" s="81">
        <v>0.16</v>
      </c>
      <c r="L103" s="81">
        <v>0.16</v>
      </c>
      <c r="M103" s="81">
        <v>0.16</v>
      </c>
      <c r="N103" s="81">
        <v>0.16</v>
      </c>
      <c r="O103" s="81">
        <v>0.16</v>
      </c>
      <c r="P103" s="81">
        <v>0.16</v>
      </c>
      <c r="Q103" s="81">
        <v>0.16</v>
      </c>
      <c r="R103" s="81">
        <v>0.16</v>
      </c>
      <c r="S103" s="81">
        <v>0.16</v>
      </c>
      <c r="T103" s="81">
        <v>0.16</v>
      </c>
      <c r="U103" s="81">
        <v>0.16</v>
      </c>
      <c r="V103" s="81">
        <v>0.16</v>
      </c>
      <c r="W103" s="81">
        <v>0.16</v>
      </c>
      <c r="X103" s="81">
        <v>0.16</v>
      </c>
      <c r="Y103" s="81">
        <v>0.16</v>
      </c>
      <c r="Z103" s="81">
        <v>0.16</v>
      </c>
      <c r="AA103" s="81">
        <v>0.16</v>
      </c>
      <c r="AB103" s="81">
        <v>0.16</v>
      </c>
      <c r="AC103" s="81">
        <v>0.16</v>
      </c>
      <c r="AD103" s="81">
        <v>0.16</v>
      </c>
      <c r="AE103" s="81">
        <v>0.16</v>
      </c>
      <c r="AF103" s="81">
        <v>0.16</v>
      </c>
      <c r="AG103" s="81">
        <v>0.15238095238095239</v>
      </c>
      <c r="AH103" s="81">
        <v>0.17</v>
      </c>
      <c r="AI103" s="81">
        <v>0.17</v>
      </c>
      <c r="AJ103" s="81">
        <v>0.17</v>
      </c>
      <c r="AK103" s="81">
        <v>0.17</v>
      </c>
    </row>
    <row r="104" spans="1:37" x14ac:dyDescent="0.2">
      <c r="A104" s="69" t="s">
        <v>26</v>
      </c>
      <c r="B104" s="58" t="s">
        <v>56</v>
      </c>
      <c r="C104" s="59" t="s">
        <v>57</v>
      </c>
      <c r="D104" s="60" t="s">
        <v>234</v>
      </c>
      <c r="E104" s="70" t="s">
        <v>235</v>
      </c>
      <c r="F104" s="21"/>
      <c r="G104" s="83"/>
      <c r="H104" s="81">
        <v>0.11</v>
      </c>
      <c r="I104" s="81">
        <v>0.11</v>
      </c>
      <c r="J104" s="81">
        <v>0.11</v>
      </c>
      <c r="K104" s="81">
        <v>0.11</v>
      </c>
      <c r="L104" s="81">
        <v>0.11</v>
      </c>
      <c r="M104" s="81">
        <v>0.11</v>
      </c>
      <c r="N104" s="81">
        <v>0.11</v>
      </c>
      <c r="O104" s="81">
        <v>0.11</v>
      </c>
      <c r="P104" s="81">
        <v>0.11</v>
      </c>
      <c r="Q104" s="81">
        <v>0.11</v>
      </c>
      <c r="R104" s="81">
        <v>0.11</v>
      </c>
      <c r="S104" s="81">
        <v>0.11</v>
      </c>
      <c r="T104" s="81">
        <v>0.11</v>
      </c>
      <c r="U104" s="81">
        <v>0.11</v>
      </c>
      <c r="V104" s="81">
        <v>0.11</v>
      </c>
      <c r="W104" s="81">
        <v>0.11</v>
      </c>
      <c r="X104" s="81">
        <v>0.11</v>
      </c>
      <c r="Y104" s="81">
        <v>0.09</v>
      </c>
      <c r="Z104" s="81">
        <v>0.09</v>
      </c>
      <c r="AA104" s="81">
        <v>0.11</v>
      </c>
      <c r="AB104" s="81">
        <v>0.11</v>
      </c>
      <c r="AC104" s="81">
        <v>0.11</v>
      </c>
      <c r="AD104" s="81">
        <v>0.11</v>
      </c>
      <c r="AE104" s="81">
        <v>0.11</v>
      </c>
      <c r="AF104" s="81">
        <v>0.11</v>
      </c>
      <c r="AG104" s="81">
        <v>0.09</v>
      </c>
      <c r="AH104" s="81">
        <v>0.1</v>
      </c>
      <c r="AI104" s="81">
        <v>0.1</v>
      </c>
      <c r="AJ104" s="81">
        <v>0.1</v>
      </c>
      <c r="AK104" s="81">
        <v>0.1</v>
      </c>
    </row>
    <row r="105" spans="1:37" s="29" customFormat="1" x14ac:dyDescent="0.2">
      <c r="H105" s="84">
        <f>SUM(H97:H104)</f>
        <v>1</v>
      </c>
      <c r="I105" s="84">
        <f t="shared" ref="I105:AH105" si="32">SUM(I97:I104)</f>
        <v>1</v>
      </c>
      <c r="J105" s="84">
        <f t="shared" si="32"/>
        <v>1</v>
      </c>
      <c r="K105" s="84">
        <f t="shared" si="32"/>
        <v>1</v>
      </c>
      <c r="L105" s="84">
        <f t="shared" si="32"/>
        <v>1</v>
      </c>
      <c r="M105" s="84">
        <f t="shared" si="32"/>
        <v>1</v>
      </c>
      <c r="N105" s="84">
        <f t="shared" si="32"/>
        <v>1</v>
      </c>
      <c r="O105" s="84">
        <f t="shared" si="32"/>
        <v>1</v>
      </c>
      <c r="P105" s="84">
        <f t="shared" si="32"/>
        <v>1</v>
      </c>
      <c r="Q105" s="84">
        <f t="shared" si="32"/>
        <v>1</v>
      </c>
      <c r="R105" s="84">
        <f t="shared" si="32"/>
        <v>1</v>
      </c>
      <c r="S105" s="84">
        <f t="shared" si="32"/>
        <v>1</v>
      </c>
      <c r="T105" s="84">
        <f t="shared" si="32"/>
        <v>1</v>
      </c>
      <c r="U105" s="84">
        <f t="shared" si="32"/>
        <v>1</v>
      </c>
      <c r="V105" s="84">
        <f t="shared" si="32"/>
        <v>1</v>
      </c>
      <c r="W105" s="84">
        <f t="shared" si="32"/>
        <v>1</v>
      </c>
      <c r="X105" s="84">
        <f t="shared" si="32"/>
        <v>1</v>
      </c>
      <c r="Y105" s="84">
        <f t="shared" si="32"/>
        <v>1.0023809523809524</v>
      </c>
      <c r="Z105" s="84">
        <f t="shared" si="32"/>
        <v>1.0023809523809524</v>
      </c>
      <c r="AA105" s="84">
        <f t="shared" si="32"/>
        <v>1</v>
      </c>
      <c r="AB105" s="84">
        <f t="shared" si="32"/>
        <v>1</v>
      </c>
      <c r="AC105" s="84">
        <f t="shared" si="32"/>
        <v>1</v>
      </c>
      <c r="AD105" s="84">
        <f t="shared" si="32"/>
        <v>1</v>
      </c>
      <c r="AE105" s="84">
        <f t="shared" si="32"/>
        <v>1</v>
      </c>
      <c r="AF105" s="84">
        <f t="shared" si="32"/>
        <v>1</v>
      </c>
      <c r="AG105" s="84">
        <f t="shared" si="32"/>
        <v>0.99857142857142855</v>
      </c>
      <c r="AH105" s="84">
        <f t="shared" si="32"/>
        <v>1</v>
      </c>
      <c r="AI105" s="84">
        <f t="shared" ref="AI105:AK105" si="33">SUM(AI97:AI104)</f>
        <v>1</v>
      </c>
      <c r="AJ105" s="84">
        <f t="shared" si="33"/>
        <v>1</v>
      </c>
      <c r="AK105" s="84">
        <f t="shared" si="33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6" priority="29"/>
  </conditionalFormatting>
  <conditionalFormatting sqref="G18:G33">
    <cfRule type="cellIs" dxfId="15" priority="5" operator="lessThan">
      <formula>-1</formula>
    </cfRule>
  </conditionalFormatting>
  <conditionalFormatting sqref="D3:D17">
    <cfRule type="duplicateValues" dxfId="14" priority="15"/>
  </conditionalFormatting>
  <conditionalFormatting sqref="D28:D33">
    <cfRule type="duplicateValues" dxfId="13" priority="8"/>
    <cfRule type="duplicateValues" dxfId="12" priority="9"/>
  </conditionalFormatting>
  <conditionalFormatting sqref="D22:D27">
    <cfRule type="duplicateValues" dxfId="11" priority="6"/>
    <cfRule type="duplicateValues" dxfId="10" priority="7"/>
  </conditionalFormatting>
  <conditionalFormatting sqref="D18:D21">
    <cfRule type="duplicateValues" dxfId="9" priority="10"/>
    <cfRule type="duplicateValues" dxfId="8" priority="11"/>
  </conditionalFormatting>
  <conditionalFormatting sqref="D28:E33">
    <cfRule type="duplicateValues" dxfId="7" priority="12"/>
  </conditionalFormatting>
  <conditionalFormatting sqref="D22:E27">
    <cfRule type="duplicateValues" dxfId="6" priority="13"/>
  </conditionalFormatting>
  <conditionalFormatting sqref="D18:E21">
    <cfRule type="duplicateValues" dxfId="5" priority="14"/>
  </conditionalFormatting>
  <conditionalFormatting sqref="D34:E36 D41:E48 D53:E53 D58:E66 D72:E86">
    <cfRule type="duplicateValues" dxfId="4" priority="211"/>
  </conditionalFormatting>
  <conditionalFormatting sqref="D37:E40">
    <cfRule type="duplicateValues" dxfId="3" priority="4"/>
  </conditionalFormatting>
  <conditionalFormatting sqref="D49:E52">
    <cfRule type="duplicateValues" dxfId="2" priority="3"/>
  </conditionalFormatting>
  <conditionalFormatting sqref="D54:E57">
    <cfRule type="duplicateValues" dxfId="1" priority="2"/>
  </conditionalFormatting>
  <conditionalFormatting sqref="D67:E7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2021-05-03T09:07:38Z</dcterms:modified>
</cp:coreProperties>
</file>