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Dealer House Audit Report - July 2021 - Rajshahi Region\Dealer House Audit Report - July 2021 - Rajshahi Region\"/>
    </mc:Choice>
  </mc:AlternateContent>
  <bookViews>
    <workbookView xWindow="0" yWindow="0" windowWidth="20490" windowHeight="7755" tabRatio="759" activeTab="1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<sst xmlns="http://schemas.openxmlformats.org/spreadsheetml/2006/main" count="96" uniqueCount="78">
  <si>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</si>
  <si>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</si>
  <si>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</si>
  <si>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</si>
  <si>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</si>
  <si>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</si>
  <si>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</si>
  <si>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</si>
  <si>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</si>
  <si>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</si>
  <si>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</si>
  <si>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</si>
  <si>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</si>
  <si>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</si>
  <si>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</si>
  <si>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</si>
  <si>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</si>
  <si>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</si>
  <si>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</si>
  <si>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</si>
  <si>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</si>
  <si>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</si>
  <si>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</si>
  <si>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</si>
  <si>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</si>
  <si>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</si>
  <si>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</si>
  <si>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</si>
  <si>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</si>
  <si>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</si>
  <si>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</si>
  <si>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</si>
  <si>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</si>
  <si>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</si>
  <si>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</si>
  <si>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</si>
  <si>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</si>
  <si>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</si>
  <si>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</si>
  <si>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</si>
  <si>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</si>
  <si>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</si>
  <si>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</si>
  <si>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</si>
  <si>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</si>
  <si>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</si>
  <si>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</si>
  <si>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</si>
  <si>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</si>
  <si>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</si>
  <si>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</si>
  <si>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</si>
  <si>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</si>
  <si>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</si>
  <si>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</si>
  <si>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</si>
  <si>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</si>
  <si>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</si>
  <si>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</si>
  <si>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</si>
  <si>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</si>
  <si>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</si>
  <si>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</si>
  <si>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</si>
  <si>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</si>
  <si>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</si>
  <si>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</si>
  <si>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</si>
  <si>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</si>
  <si>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</si>
  <si>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</si>
  <si>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</si>
  <si>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Rajshahi</t>
  </si>
  <si>
    <t>Region Name: Rajshahi</t>
  </si>
  <si>
    <t>Dealer Hosue ID: DEL-0179</t>
  </si>
  <si>
    <t>Dealer Hosue Name: Mugdho Corporation</t>
  </si>
  <si>
    <t>Xbanner</t>
  </si>
  <si>
    <t>Dummy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</si>
</sst>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8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3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0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8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8" xfId="0" applyBorder="1" applyAlignment="1"/>
    <xf numFmtId="0" fontId="0" fillId="0" borderId="3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8" xfId="0" applyFill="1" applyBorder="1" applyAlignment="1">
      <alignment vertical="top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9" fontId="3" fillId="5" borderId="52" xfId="1" applyFont="1" applyFill="1" applyBorder="1" applyAlignment="1">
      <alignment horizontal="center" vertical="center"/>
    </xf>
    <xf numFmtId="9" fontId="3" fillId="5" borderId="50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0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6" xfId="0" applyFont="1" applyFill="1" applyBorder="1" applyAlignment="1"/>
    <xf numFmtId="0" fontId="3" fillId="5" borderId="39" xfId="0" applyFont="1" applyFill="1" applyBorder="1" applyAlignment="1"/>
    <xf numFmtId="0" fontId="3" fillId="5" borderId="36" xfId="0" applyFont="1" applyFill="1" applyBorder="1" applyAlignment="1"/>
    <xf numFmtId="0" fontId="3" fillId="5" borderId="47" xfId="0" applyFont="1" applyFill="1" applyBorder="1" applyAlignment="1"/>
    <xf numFmtId="0" fontId="3" fillId="5" borderId="8" xfId="0" applyFont="1" applyFill="1" applyBorder="1" applyAlignment="1"/>
    <xf numFmtId="0" fontId="3" fillId="5" borderId="37" xfId="0" applyFont="1" applyFill="1" applyBorder="1" applyAlignment="1"/>
    <xf numFmtId="0" fontId="3" fillId="5" borderId="42" xfId="0" applyFont="1" applyFill="1" applyBorder="1" applyAlignment="1"/>
    <xf numFmtId="0" fontId="3" fillId="5" borderId="45" xfId="0" applyFont="1" applyFill="1" applyBorder="1" applyAlignment="1"/>
    <xf numFmtId="0" fontId="3" fillId="5" borderId="41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6" xfId="0" applyFont="1" applyBorder="1" applyAlignment="1"/>
    <xf numFmtId="0" fontId="3" fillId="0" borderId="39" xfId="0" applyFont="1" applyBorder="1" applyAlignment="1"/>
    <xf numFmtId="0" fontId="3" fillId="0" borderId="36" xfId="0" applyFont="1" applyBorder="1" applyAlignment="1"/>
    <xf numFmtId="0" fontId="3" fillId="0" borderId="47" xfId="0" applyFont="1" applyBorder="1" applyAlignment="1"/>
    <xf numFmtId="0" fontId="3" fillId="0" borderId="8" xfId="0" applyFont="1" applyBorder="1" applyAlignment="1"/>
    <xf numFmtId="0" fontId="3" fillId="0" borderId="37" xfId="0" applyFont="1" applyBorder="1" applyAlignment="1"/>
    <xf numFmtId="0" fontId="3" fillId="0" borderId="42" xfId="0" applyFont="1" applyBorder="1" applyAlignment="1"/>
    <xf numFmtId="0" fontId="3" fillId="0" borderId="45" xfId="0" applyFont="1" applyBorder="1" applyAlignment="1"/>
    <xf numFmtId="0" fontId="3" fillId="0" borderId="41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opLeftCell="A13" zoomScale="90" zoomScaleNormal="90" workbookViewId="0">
      <selection activeCell="F37" sqref="F37"/>
    </sheetView>
  </sheetViews>
  <sheetFormatPr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98" t="s">
        <v>35</v>
      </c>
      <c r="C2" s="99"/>
      <c r="D2" s="99"/>
      <c r="E2" s="99"/>
      <c r="F2" s="99"/>
      <c r="G2" s="100"/>
    </row>
    <row r="3" spans="2:9" ht="14.25" thickBot="1" x14ac:dyDescent="0.3"/>
    <row r="4" spans="2:9" ht="15" customHeight="1" x14ac:dyDescent="0.25">
      <c r="B4" s="115" t="s">
        <v>74</v>
      </c>
      <c r="C4" s="116"/>
      <c r="D4" s="116"/>
      <c r="E4" s="116"/>
      <c r="F4" s="116"/>
      <c r="G4" s="117"/>
    </row>
    <row r="5" spans="2:9" ht="15" customHeight="1" x14ac:dyDescent="0.25">
      <c r="B5" s="118" t="s">
        <v>75</v>
      </c>
      <c r="C5" s="119"/>
      <c r="D5" s="119"/>
      <c r="E5" s="119"/>
      <c r="F5" s="119"/>
      <c r="G5" s="120"/>
    </row>
    <row r="6" spans="2:9" ht="15" customHeight="1" x14ac:dyDescent="0.25">
      <c r="B6" s="118" t="s">
        <v>72</v>
      </c>
      <c r="C6" s="119"/>
      <c r="D6" s="119"/>
      <c r="E6" s="119"/>
      <c r="F6" s="119"/>
      <c r="G6" s="120"/>
    </row>
    <row r="7" spans="2:9" ht="15" customHeight="1" thickBot="1" x14ac:dyDescent="0.3">
      <c r="B7" s="121" t="s">
        <v>73</v>
      </c>
      <c r="C7" s="122"/>
      <c r="D7" s="122"/>
      <c r="E7" s="122"/>
      <c r="F7" s="122"/>
      <c r="G7" s="123"/>
    </row>
    <row r="8" spans="2:9" ht="14.25" thickBot="1" x14ac:dyDescent="0.3"/>
    <row r="9" spans="2:9" ht="28.5" customHeight="1" thickBot="1" x14ac:dyDescent="0.3">
      <c r="B9" s="30" t="s">
        <v>18</v>
      </c>
      <c r="C9" s="20" t="s">
        <v>19</v>
      </c>
      <c r="D9" s="106" t="s">
        <v>0</v>
      </c>
      <c r="E9" s="107"/>
      <c r="F9" s="109" t="s">
        <v>20</v>
      </c>
      <c r="G9" s="110"/>
    </row>
    <row r="10" spans="2:9" ht="15.75" customHeight="1" thickBot="1" x14ac:dyDescent="0.3">
      <c r="B10" s="105">
        <v>1</v>
      </c>
      <c r="C10" s="21" t="s">
        <v>23</v>
      </c>
      <c r="D10" s="5" t="s">
        <v>22</v>
      </c>
      <c r="E10" s="6" t="s">
        <v>21</v>
      </c>
      <c r="F10" s="17" t="s">
        <v>7</v>
      </c>
      <c r="G10" s="6" t="s">
        <v>8</v>
      </c>
      <c r="H10" s="2"/>
      <c r="I10" s="2"/>
    </row>
    <row r="11" spans="2:9" ht="14.25" thickBot="1" x14ac:dyDescent="0.3">
      <c r="B11" s="94"/>
      <c r="C11" s="22" t="s">
        <v>67</v>
      </c>
      <c r="D11" s="85">
        <v>27</v>
      </c>
      <c r="E11" s="85">
        <v>27</v>
      </c>
      <c r="F11" s="83"/>
      <c r="G11" s="83"/>
      <c r="H11" s="2"/>
      <c r="I11" s="2"/>
    </row>
    <row r="12" spans="2:9" ht="14.25" thickBot="1" x14ac:dyDescent="0.3">
      <c r="B12" s="8">
        <v>2</v>
      </c>
      <c r="C12" s="23" t="s">
        <v>24</v>
      </c>
      <c r="D12" s="85">
        <v>5036</v>
      </c>
      <c r="E12" s="85">
        <v>5036</v>
      </c>
      <c r="F12" s="83"/>
      <c r="G12" s="83"/>
      <c r="H12" s="2"/>
      <c r="I12" s="2"/>
    </row>
    <row r="13" spans="2:9" ht="15.75" customHeight="1" thickBot="1" x14ac:dyDescent="0.3">
      <c r="B13" s="7">
        <v>3</v>
      </c>
      <c r="C13" s="24" t="s">
        <v>36</v>
      </c>
      <c r="D13" s="111" t="str">
        <f>IF(E12=D12,"Accurate",IF(E12&lt;D12,"Low",IF(E12&gt;D12,"High")))</f>
        <v>Accurate</v>
      </c>
      <c r="E13" s="112"/>
      <c r="F13" s="84"/>
      <c r="G13" s="9"/>
    </row>
    <row r="14" spans="2:9" ht="15.75" customHeight="1" thickBot="1" x14ac:dyDescent="0.3">
      <c r="B14" s="7">
        <v>4</v>
      </c>
      <c r="C14" s="24" t="s">
        <v>26</v>
      </c>
      <c r="D14" s="113">
        <v>3</v>
      </c>
      <c r="E14" s="114"/>
      <c r="F14" s="83"/>
      <c r="G14" s="9"/>
    </row>
    <row r="15" spans="2:9" ht="14.45" customHeight="1" thickBot="1" x14ac:dyDescent="0.3">
      <c r="B15" s="92">
        <v>5</v>
      </c>
      <c r="C15" s="16" t="s">
        <v>65</v>
      </c>
      <c r="D15" s="86"/>
      <c r="E15" s="13"/>
      <c r="F15" s="4"/>
    </row>
    <row r="16" spans="2:9" ht="15" customHeight="1" x14ac:dyDescent="0.25">
      <c r="B16" s="93"/>
      <c r="C16" s="25" t="s">
        <v>69</v>
      </c>
      <c r="D16" s="78">
        <v>0</v>
      </c>
      <c r="E16" s="108" t="e">
        <f>D17/D16</f>
        <v>#DIV/0!</v>
      </c>
      <c r="G16" s="4"/>
      <c r="I16" s="2"/>
    </row>
    <row r="17" spans="2:9" ht="15.75" customHeight="1" thickBot="1" x14ac:dyDescent="0.3">
      <c r="B17" s="94"/>
      <c r="C17" s="25" t="s">
        <v>68</v>
      </c>
      <c r="D17" s="80">
        <v>0</v>
      </c>
      <c r="E17" s="91"/>
      <c r="G17" s="4"/>
      <c r="I17" s="2"/>
    </row>
    <row r="18" spans="2:9" ht="14.25" thickBot="1" x14ac:dyDescent="0.3">
      <c r="B18" s="92">
        <v>6</v>
      </c>
      <c r="C18" s="34" t="s">
        <v>28</v>
      </c>
      <c r="D18" s="35"/>
      <c r="E18" s="35"/>
      <c r="G18" s="4"/>
      <c r="I18" s="2"/>
    </row>
    <row r="19" spans="2:9" ht="15" customHeight="1" thickBot="1" x14ac:dyDescent="0.3">
      <c r="B19" s="93"/>
      <c r="C19" s="87" t="s">
        <v>70</v>
      </c>
      <c r="D19" s="88">
        <v>0</v>
      </c>
      <c r="E19" s="90" t="e">
        <f>D20/D19</f>
        <v>#DIV/0!</v>
      </c>
      <c r="G19" s="4"/>
      <c r="I19" s="2"/>
    </row>
    <row r="20" spans="2:9" ht="14.25" thickBot="1" x14ac:dyDescent="0.3">
      <c r="B20" s="94"/>
      <c r="C20" s="26" t="s">
        <v>71</v>
      </c>
      <c r="D20" s="88">
        <v>0</v>
      </c>
      <c r="E20" s="91"/>
      <c r="G20" s="4"/>
      <c r="I20" s="2"/>
    </row>
    <row r="21" spans="2:9" x14ac:dyDescent="0.25">
      <c r="B21" s="92">
        <v>7</v>
      </c>
      <c r="C21" s="34" t="s">
        <v>29</v>
      </c>
      <c r="D21" s="35"/>
      <c r="E21" s="14"/>
    </row>
    <row r="22" spans="2:9" ht="15" customHeight="1" x14ac:dyDescent="0.25">
      <c r="B22" s="93"/>
      <c r="C22" s="101" t="s">
        <v>33</v>
      </c>
      <c r="D22" s="103">
        <v>813</v>
      </c>
      <c r="E22" s="29"/>
    </row>
    <row r="23" spans="2:9" x14ac:dyDescent="0.25">
      <c r="B23" s="93"/>
      <c r="C23" s="102"/>
      <c r="D23" s="104"/>
      <c r="E23" s="29" t="s">
        <v>16</v>
      </c>
    </row>
    <row r="24" spans="2:9" x14ac:dyDescent="0.25">
      <c r="B24" s="93"/>
      <c r="C24" s="27" t="s">
        <v>9</v>
      </c>
      <c r="D24" s="19">
        <v>0</v>
      </c>
      <c r="E24" s="43">
        <f>D24/$D$22</f>
        <v>0</v>
      </c>
      <c r="F24" s="10"/>
      <c r="G24" s="11"/>
    </row>
    <row r="25" spans="2:9" ht="15" customHeight="1" x14ac:dyDescent="0.25">
      <c r="B25" s="93"/>
      <c r="C25" s="27" t="s">
        <v>2</v>
      </c>
      <c r="D25" s="19">
        <v>0</v>
      </c>
      <c r="E25" s="43">
        <f>D25/$D$22</f>
        <v>0</v>
      </c>
      <c r="F25" s="12"/>
    </row>
    <row r="26" spans="2:9" ht="15" customHeight="1" x14ac:dyDescent="0.25">
      <c r="B26" s="93"/>
      <c r="C26" s="27" t="s">
        <v>3</v>
      </c>
      <c r="D26" s="19">
        <v>0</v>
      </c>
      <c r="E26" s="43">
        <f t="shared" ref="E26:E29" si="0">D26/$D$22</f>
        <v>0</v>
      </c>
      <c r="F26" s="12"/>
    </row>
    <row r="27" spans="2:9" ht="15" customHeight="1" x14ac:dyDescent="0.25">
      <c r="B27" s="93"/>
      <c r="C27" s="27" t="s">
        <v>4</v>
      </c>
      <c r="D27" s="19">
        <v>2</v>
      </c>
      <c r="E27" s="43">
        <f t="shared" si="0"/>
        <v>2.4600246002460025E-3</v>
      </c>
      <c r="F27" s="12"/>
    </row>
    <row r="28" spans="2:9" ht="15" customHeight="1" x14ac:dyDescent="0.25">
      <c r="B28" s="93"/>
      <c r="C28" s="27" t="s">
        <v>5</v>
      </c>
      <c r="D28" s="19">
        <v>1</v>
      </c>
      <c r="E28" s="43">
        <f t="shared" si="0"/>
        <v>1.2300123001230013E-3</v>
      </c>
      <c r="F28" s="12"/>
    </row>
    <row r="29" spans="2:9" ht="15.75" customHeight="1" thickBot="1" x14ac:dyDescent="0.3">
      <c r="B29" s="94"/>
      <c r="C29" s="28" t="s">
        <v>10</v>
      </c>
      <c r="D29" s="18">
        <v>0</v>
      </c>
      <c r="E29" s="82">
        <f t="shared" si="0"/>
        <v>0</v>
      </c>
      <c r="F29" s="12"/>
    </row>
    <row r="30" spans="2:9" ht="3.75" customHeight="1" thickBot="1" x14ac:dyDescent="0.3"/>
    <row r="31" spans="2:9" ht="14.45" customHeight="1" thickBot="1" x14ac:dyDescent="0.3">
      <c r="B31" s="92">
        <v>8</v>
      </c>
      <c r="C31" s="95" t="s">
        <v>30</v>
      </c>
      <c r="D31" s="20" t="s">
        <v>11</v>
      </c>
      <c r="E31" s="31" t="s">
        <v>32</v>
      </c>
      <c r="F31" s="32" t="s">
        <v>31</v>
      </c>
      <c r="G31" s="33" t="s">
        <v>12</v>
      </c>
      <c r="H31" s="2"/>
      <c r="I31" s="2"/>
    </row>
    <row r="32" spans="2:9" ht="15" customHeight="1" x14ac:dyDescent="0.25">
      <c r="B32" s="93"/>
      <c r="C32" s="96"/>
      <c r="D32" s="89" t="s">
        <v>76</v>
      </c>
      <c r="E32" s="75"/>
      <c r="F32" s="76"/>
      <c r="G32" s="77"/>
      <c r="H32" s="2"/>
      <c r="I32" s="2"/>
    </row>
    <row r="33" spans="2:9" ht="15" customHeight="1" x14ac:dyDescent="0.25">
      <c r="B33" s="93"/>
      <c r="C33" s="96"/>
      <c r="D33" s="89" t="s">
        <v>6</v>
      </c>
      <c r="E33" s="78"/>
      <c r="F33" s="78"/>
      <c r="G33" s="79"/>
      <c r="H33" s="2"/>
      <c r="I33" s="2"/>
    </row>
    <row r="34" spans="2:9" ht="15.75" customHeight="1" thickBot="1" x14ac:dyDescent="0.3">
      <c r="B34" s="94"/>
      <c r="C34" s="97"/>
      <c r="D34" s="89" t="s">
        <v>77</v>
      </c>
      <c r="E34" s="80"/>
      <c r="F34" s="80"/>
      <c r="G34" s="81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tabSelected="1" workbookViewId="0">
      <selection activeCell="G21" sqref="G21"/>
    </sheetView>
  </sheetViews>
  <sheetFormatPr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98" t="s">
        <v>35</v>
      </c>
      <c r="C1" s="99"/>
      <c r="D1" s="99"/>
      <c r="E1" s="100"/>
      <c r="F1" s="4"/>
      <c r="H1" s="2"/>
    </row>
    <row r="2" spans="2:8" ht="6" customHeight="1" thickBot="1" x14ac:dyDescent="0.3">
      <c r="B2" s="71"/>
      <c r="C2" s="72"/>
      <c r="D2" s="73"/>
      <c r="E2" s="74"/>
      <c r="F2" s="4"/>
      <c r="H2" s="2"/>
    </row>
    <row r="3" spans="2:8" ht="15" customHeight="1" x14ac:dyDescent="0.25">
      <c r="B3" s="127" t="str">
        <f>'Intput (Dealer Assessment)'!B4:C4</f>
        <v>Dealer Hosue ID: DEL-0179</v>
      </c>
      <c r="C3" s="128"/>
      <c r="D3" s="128"/>
      <c r="E3" s="129"/>
      <c r="F3" s="4"/>
      <c r="H3" s="2"/>
    </row>
    <row r="4" spans="2:8" ht="15" customHeight="1" x14ac:dyDescent="0.25">
      <c r="B4" s="130" t="str">
        <f>'Intput (Dealer Assessment)'!B5:C5</f>
        <v>Dealer Hosue Name: Mugdho Corporation</v>
      </c>
      <c r="C4" s="131"/>
      <c r="D4" s="131"/>
      <c r="E4" s="132"/>
      <c r="F4" s="4"/>
      <c r="H4" s="2"/>
    </row>
    <row r="5" spans="2:8" ht="15" customHeight="1" x14ac:dyDescent="0.25">
      <c r="B5" s="130" t="str">
        <f>'Intput (Dealer Assessment)'!B6:C6</f>
        <v>Zone Name: Rajshahi</v>
      </c>
      <c r="C5" s="131"/>
      <c r="D5" s="131"/>
      <c r="E5" s="132"/>
      <c r="F5" s="4"/>
      <c r="H5" s="2"/>
    </row>
    <row r="6" spans="2:8" ht="15" customHeight="1" thickBot="1" x14ac:dyDescent="0.3">
      <c r="B6" s="133" t="str">
        <f>'Intput (Dealer Assessment)'!B7:C7</f>
        <v>Region Name: Rajshahi</v>
      </c>
      <c r="C6" s="134"/>
      <c r="D6" s="134"/>
      <c r="E6" s="135"/>
      <c r="F6" s="4"/>
      <c r="H6" s="2"/>
    </row>
    <row r="7" spans="2:8" ht="3.75" customHeight="1" thickBot="1" x14ac:dyDescent="0.3"/>
    <row r="8" spans="2:8" x14ac:dyDescent="0.25">
      <c r="B8" s="52" t="s">
        <v>19</v>
      </c>
      <c r="C8" s="124" t="s">
        <v>34</v>
      </c>
      <c r="D8" s="125"/>
      <c r="E8" s="126"/>
    </row>
    <row r="9" spans="2:8" x14ac:dyDescent="0.25">
      <c r="B9" s="40" t="s">
        <v>23</v>
      </c>
      <c r="C9" s="53" t="s">
        <v>14</v>
      </c>
      <c r="D9" s="54" t="s">
        <v>13</v>
      </c>
      <c r="E9" s="55" t="s">
        <v>15</v>
      </c>
      <c r="F9" s="2"/>
      <c r="G9" s="2"/>
      <c r="H9" s="2"/>
    </row>
    <row r="10" spans="2:8" x14ac:dyDescent="0.25">
      <c r="B10" s="41" t="s">
        <v>25</v>
      </c>
      <c r="C10" s="42">
        <f>'Intput (Dealer Assessment)'!E11/'Intput (Dealer Assessment)'!D11</f>
        <v>1</v>
      </c>
      <c r="D10" s="39">
        <v>5</v>
      </c>
      <c r="E10" s="43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1" t="s">
        <v>24</v>
      </c>
      <c r="C11" s="42">
        <f>'Intput (Dealer Assessment)'!E12/'Intput (Dealer Assessment)'!D12</f>
        <v>1</v>
      </c>
      <c r="D11" s="39">
        <v>5</v>
      </c>
      <c r="E11" s="43" t="str">
        <f>IF(C11&gt;=99%,"5",IF(C11&gt;=96%,"4",IF(C11&gt;=93%,"3",IF(C11&gt;=90%,"2",IF(C11&lt;=89%,"1","0")))))</f>
        <v>5</v>
      </c>
      <c r="F11" s="36"/>
      <c r="G11" s="2"/>
      <c r="H11" s="2"/>
    </row>
    <row r="12" spans="2:8" x14ac:dyDescent="0.25">
      <c r="B12" s="27" t="s">
        <v>36</v>
      </c>
      <c r="C12" s="42" t="str">
        <f>'Intput (Dealer Assessment)'!D13</f>
        <v>Accurate</v>
      </c>
      <c r="D12" s="39">
        <v>10</v>
      </c>
      <c r="E12" s="43" t="str">
        <f>IF(C12="Low","4",IF(C12="Accurate","10",IF(C12="High","6")))</f>
        <v>10</v>
      </c>
      <c r="F12" s="37"/>
    </row>
    <row r="13" spans="2:8" ht="14.25" thickBot="1" x14ac:dyDescent="0.3">
      <c r="B13" s="27" t="s">
        <v>26</v>
      </c>
      <c r="C13" s="56">
        <f>'Intput (Dealer Assessment)'!D14</f>
        <v>3</v>
      </c>
      <c r="D13" s="39">
        <v>5</v>
      </c>
      <c r="E13" s="45" t="str">
        <f>IF(C13=1,"1",IF(C13=2,"3",IF(C13=3,"5","0")))</f>
        <v>5</v>
      </c>
      <c r="F13" s="37"/>
    </row>
    <row r="14" spans="2:8" ht="14.25" thickBot="1" x14ac:dyDescent="0.3">
      <c r="B14" s="16" t="s">
        <v>65</v>
      </c>
      <c r="C14" s="44"/>
      <c r="D14" s="39"/>
      <c r="E14" s="45"/>
      <c r="F14" s="37"/>
    </row>
    <row r="15" spans="2:8" x14ac:dyDescent="0.25">
      <c r="B15" s="25" t="s">
        <v>66</v>
      </c>
      <c r="C15" s="44" t="e">
        <f>'Intput (Dealer Assessment)'!E16</f>
        <v>#DIV/0!</v>
      </c>
      <c r="D15" s="39">
        <v>10</v>
      </c>
      <c r="E15" s="43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0" t="s">
        <v>28</v>
      </c>
      <c r="C16" s="44"/>
      <c r="D16" s="39"/>
      <c r="E16" s="43"/>
    </row>
    <row r="17" spans="2:8" x14ac:dyDescent="0.25">
      <c r="B17" s="25" t="s">
        <v>27</v>
      </c>
      <c r="C17" s="44" t="e">
        <f>'Intput (Dealer Assessment)'!E19</f>
        <v>#DIV/0!</v>
      </c>
      <c r="D17" s="39">
        <v>10</v>
      </c>
      <c r="E17" s="43" t="e">
        <f>IF(C17&gt;=95%,"10",IF(C17&gt;=90%,"9",IF(C17&gt;=85%,"8",IF(C17&gt;=80%,"7",IF(C17&gt;=75%,"6",IF(C17&gt;=70%,"5",IF(C17&gt;=65%,"4",IF(C17&gt;=60%,"3",IF(C17&gt;=55%,"2",IF(C17&gt;=50%,"1","0"))))))))))</f>
        <v>#DIV/0!</v>
      </c>
    </row>
    <row r="18" spans="2:8" x14ac:dyDescent="0.25">
      <c r="B18" s="40" t="s">
        <v>1</v>
      </c>
      <c r="C18" s="44"/>
      <c r="D18" s="39"/>
      <c r="E18" s="43"/>
    </row>
    <row r="19" spans="2:8" x14ac:dyDescent="0.25">
      <c r="B19" s="27" t="s">
        <v>9</v>
      </c>
      <c r="C19" s="44">
        <f>'Intput (Dealer Assessment)'!E24</f>
        <v>0</v>
      </c>
      <c r="D19" s="39">
        <v>10</v>
      </c>
      <c r="E19" s="43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27" t="s">
        <v>2</v>
      </c>
      <c r="C20" s="44">
        <f>'Intput (Dealer Assessment)'!E25</f>
        <v>0</v>
      </c>
      <c r="D20" s="39">
        <v>10</v>
      </c>
      <c r="E20" s="43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27" t="s">
        <v>3</v>
      </c>
      <c r="C21" s="44">
        <f>'Intput (Dealer Assessment)'!E26</f>
        <v>0</v>
      </c>
      <c r="D21" s="39">
        <v>10</v>
      </c>
      <c r="E21" s="43" t="str">
        <f t="shared" si="0"/>
        <v>10</v>
      </c>
    </row>
    <row r="22" spans="2:8" x14ac:dyDescent="0.25">
      <c r="B22" s="27" t="s">
        <v>4</v>
      </c>
      <c r="C22" s="44">
        <f>'Intput (Dealer Assessment)'!E27</f>
        <v>2.4600246002460025E-3</v>
      </c>
      <c r="D22" s="39">
        <v>10</v>
      </c>
      <c r="E22" s="43" t="str">
        <f t="shared" si="0"/>
        <v>9</v>
      </c>
    </row>
    <row r="23" spans="2:8" x14ac:dyDescent="0.25">
      <c r="B23" s="27" t="s">
        <v>5</v>
      </c>
      <c r="C23" s="44">
        <f>'Intput (Dealer Assessment)'!E28</f>
        <v>1.2300123001230013E-3</v>
      </c>
      <c r="D23" s="39">
        <v>10</v>
      </c>
      <c r="E23" s="43" t="str">
        <f t="shared" si="0"/>
        <v>9</v>
      </c>
    </row>
    <row r="24" spans="2:8" ht="14.25" thickBot="1" x14ac:dyDescent="0.3">
      <c r="B24" s="46" t="s">
        <v>10</v>
      </c>
      <c r="C24" s="47">
        <f>'Intput (Dealer Assessment)'!E29</f>
        <v>0</v>
      </c>
      <c r="D24" s="48">
        <v>5</v>
      </c>
      <c r="E24" s="49" t="str">
        <f>IF(C24=0%,"5",IF(C24&lt;=1%,"4",IF(C24&lt;=3%,"3",IF(C24&lt;=4%,"2",IF(C24&lt;=5%,"1","0")))))</f>
        <v>5</v>
      </c>
    </row>
    <row r="25" spans="2:8" ht="14.25" thickBot="1" x14ac:dyDescent="0.3">
      <c r="B25" s="51" t="s">
        <v>17</v>
      </c>
      <c r="C25" s="15"/>
      <c r="D25" s="50">
        <f>D10+D11+D12+D13+D15+D19+D20+D21+D22+D23+D24+D17</f>
        <v>100</v>
      </c>
      <c r="E25" s="38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57" customWidth="1"/>
  </cols>
  <sheetData>
    <row r="3" spans="2:2" x14ac:dyDescent="0.25">
      <c r="B3" s="57" t="s">
        <v>37</v>
      </c>
    </row>
    <row r="4" spans="2:2" x14ac:dyDescent="0.25">
      <c r="B4" s="57" t="s">
        <v>38</v>
      </c>
    </row>
    <row r="5" spans="2:2" x14ac:dyDescent="0.25">
      <c r="B5" s="57" t="s">
        <v>39</v>
      </c>
    </row>
    <row r="6" spans="2:2" ht="75" x14ac:dyDescent="0.25">
      <c r="B6" s="58" t="s">
        <v>40</v>
      </c>
    </row>
    <row r="7" spans="2:2" ht="105" x14ac:dyDescent="0.25">
      <c r="B7" s="59" t="s">
        <v>41</v>
      </c>
    </row>
    <row r="8" spans="2:2" x14ac:dyDescent="0.25">
      <c r="B8" s="57" t="s">
        <v>42</v>
      </c>
    </row>
    <row r="9" spans="2:2" x14ac:dyDescent="0.25">
      <c r="B9" s="57" t="s">
        <v>43</v>
      </c>
    </row>
    <row r="10" spans="2:2" ht="165" x14ac:dyDescent="0.25">
      <c r="B10" s="5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0" t="s">
        <v>45</v>
      </c>
    </row>
    <row r="7" spans="3:3" x14ac:dyDescent="0.25">
      <c r="C7" s="61" t="s">
        <v>48</v>
      </c>
    </row>
    <row r="8" spans="3:3" ht="15.75" thickBot="1" x14ac:dyDescent="0.3">
      <c r="C8" s="62" t="s">
        <v>51</v>
      </c>
    </row>
    <row r="9" spans="3:3" ht="15.75" thickBot="1" x14ac:dyDescent="0.3"/>
    <row r="10" spans="3:3" x14ac:dyDescent="0.25">
      <c r="C10" s="60" t="s">
        <v>46</v>
      </c>
    </row>
    <row r="11" spans="3:3" x14ac:dyDescent="0.25">
      <c r="C11" s="61" t="s">
        <v>47</v>
      </c>
    </row>
    <row r="12" spans="3:3" x14ac:dyDescent="0.25">
      <c r="C12" s="61" t="s">
        <v>48</v>
      </c>
    </row>
    <row r="13" spans="3:3" x14ac:dyDescent="0.25">
      <c r="C13" s="61" t="s">
        <v>49</v>
      </c>
    </row>
    <row r="14" spans="3:3" ht="15.75" thickBot="1" x14ac:dyDescent="0.3">
      <c r="C14" s="62" t="s">
        <v>50</v>
      </c>
    </row>
    <row r="15" spans="3:3" ht="15.75" thickBot="1" x14ac:dyDescent="0.3">
      <c r="C15" s="63"/>
    </row>
    <row r="16" spans="3:3" x14ac:dyDescent="0.25">
      <c r="C16" s="66" t="s">
        <v>58</v>
      </c>
    </row>
    <row r="17" spans="3:3" x14ac:dyDescent="0.25">
      <c r="C17" s="67" t="s">
        <v>59</v>
      </c>
    </row>
    <row r="18" spans="3:3" ht="15.75" thickBot="1" x14ac:dyDescent="0.3">
      <c r="C18" s="64" t="s">
        <v>60</v>
      </c>
    </row>
    <row r="19" spans="3:3" ht="15.75" thickBot="1" x14ac:dyDescent="0.3">
      <c r="C19" s="58"/>
    </row>
    <row r="20" spans="3:3" x14ac:dyDescent="0.25">
      <c r="C20" s="68" t="s">
        <v>61</v>
      </c>
    </row>
    <row r="21" spans="3:3" x14ac:dyDescent="0.25">
      <c r="C21" s="65" t="s">
        <v>62</v>
      </c>
    </row>
    <row r="22" spans="3:3" x14ac:dyDescent="0.25">
      <c r="C22" s="70" t="s">
        <v>63</v>
      </c>
    </row>
    <row r="23" spans="3:3" ht="15.75" thickBot="1" x14ac:dyDescent="0.3">
      <c r="C23" s="69" t="s">
        <v>64</v>
      </c>
    </row>
    <row r="24" spans="3:3" ht="15.75" thickBot="1" x14ac:dyDescent="0.3"/>
    <row r="25" spans="3:3" x14ac:dyDescent="0.25">
      <c r="C25" s="60" t="s">
        <v>55</v>
      </c>
    </row>
    <row r="26" spans="3:3" x14ac:dyDescent="0.25">
      <c r="C26" s="61" t="s">
        <v>56</v>
      </c>
    </row>
    <row r="27" spans="3:3" x14ac:dyDescent="0.25">
      <c r="C27" s="61" t="s">
        <v>57</v>
      </c>
    </row>
    <row r="28" spans="3:3" x14ac:dyDescent="0.25">
      <c r="C28" s="61" t="s">
        <v>52</v>
      </c>
    </row>
    <row r="29" spans="3:3" x14ac:dyDescent="0.25">
      <c r="C29" s="61" t="s">
        <v>53</v>
      </c>
    </row>
    <row r="30" spans="3:3" ht="15.75" thickBot="1" x14ac:dyDescent="0.3">
      <c r="C30" s="62" t="s">
        <v>54</v>
      </c>
    </row>
    <row r="31" spans="3:3" ht="15.75" thickBot="1" x14ac:dyDescent="0.3"/>
    <row r="32" spans="3:3" x14ac:dyDescent="0.25">
      <c r="C32" s="60" t="s">
        <v>47</v>
      </c>
    </row>
    <row r="33" spans="3:3" x14ac:dyDescent="0.25">
      <c r="C33" s="61" t="s">
        <v>48</v>
      </c>
    </row>
    <row r="34" spans="3:3" ht="15.75" thickBot="1" x14ac:dyDescent="0.3">
      <c r="C34" s="6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8801715116767</cp:lastModifiedBy>
  <dcterms:created xsi:type="dcterms:W3CDTF">2020-07-19T08:55:42Z</dcterms:created>
  <dcterms:modified xsi:type="dcterms:W3CDTF">2021-08-08T11:33:17Z</dcterms:modified>
</cp:coreProperties>
</file>