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22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Floor Musni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Rajshahi Demo Receiced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DSR Bag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Office to rajshahi care to Office  Imran+TSM realme Jafor vara babod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4 Din RTGS Cost
500</t>
        </r>
      </text>
    </comment>
    <comment ref="N17" authorId="0" shapeId="0">
      <text>
        <r>
          <rPr>
            <b/>
            <sz val="9"/>
            <color indexed="81"/>
            <rFont val="Tahoma"/>
            <charset val="1"/>
          </rPr>
          <t>courier Eid bonus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Tep 2 Ti
</t>
        </r>
      </text>
    </comment>
    <comment ref="F20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water + tissu chandon DaDa</t>
        </r>
      </text>
    </comment>
    <comment ref="F21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Rak Vara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Fan Capasitor + 2 Ti Fan Sara</t>
        </r>
      </text>
    </comment>
    <comment ref="R22" authorId="0" shapeId="0">
      <text>
        <r>
          <rPr>
            <b/>
            <sz val="9"/>
            <color indexed="81"/>
            <rFont val="Tahoma"/>
            <charset val="1"/>
          </rPr>
          <t>c15(4+128) Price Adjustment Loss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>A4+Extra Page</t>
        </r>
      </text>
    </comment>
  </commentList>
</comments>
</file>

<file path=xl/sharedStrings.xml><?xml version="1.0" encoding="utf-8"?>
<sst xmlns="http://schemas.openxmlformats.org/spreadsheetml/2006/main" count="157" uniqueCount="90">
  <si>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</si>
  <si>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</si>
  <si>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</si>
  <si>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</si>
  <si>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</si>
  <si>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</si>
  <si>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</si>
  <si>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</si>
  <si>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</si>
  <si>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</si>
  <si>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</si>
  <si>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</si>
  <si>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</si>
  <si>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</si>
  <si>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</si>
  <si>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</si>
  <si>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</si>
  <si>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</si>
  <si>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</si>
  <si>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</si>
  <si>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</si>
  <si>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</si>
  <si>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</si>
  <si>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</si>
  <si>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</si>
  <si>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</si>
  <si>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</si>
  <si>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</si>
  <si>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</si>
  <si>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</si>
  <si>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</si>
  <si>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</si>
  <si>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</si>
  <si>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</si>
  <si>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</si>
  <si>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</si>
  <si>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</si>
  <si>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</si>
  <si>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</si>
  <si>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</si>
  <si>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</si>
  <si>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</si>
  <si>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</si>
  <si>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</si>
  <si>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</si>
  <si>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</si>
  <si>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</si>
  <si>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</si>
  <si>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</si>
  <si>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</si>
  <si>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</si>
  <si>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</si>
  <si>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</si>
  <si>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</si>
  <si>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</si>
  <si>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</si>
  <si>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</si>
  <si>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Month : May-2021</t>
  </si>
  <si>
    <t>Balance Statement May-2021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</si>
  <si>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</si>
  <si>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</si>
  <si>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</si>
  <si>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</si>
  <si>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</si>
  <si>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</si>
  <si>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</si>
  <si>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</si>
  <si>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Sarthok Dhar Niyeche</t>
  </si>
  <si>
    <t>Rasel Telecom</t>
  </si>
  <si>
    <t>09.05.2021</t>
  </si>
  <si>
    <t>Sarthok Boss</t>
  </si>
  <si>
    <t xml:space="preserve">8 Pro </t>
  </si>
  <si>
    <t>10.05.2021</t>
  </si>
  <si>
    <t>Bank Cost</t>
  </si>
  <si>
    <t>11.05.2021</t>
  </si>
  <si>
    <t>12.05.2021</t>
  </si>
  <si>
    <t xml:space="preserve"> bKash Jafor C25 Due</t>
  </si>
  <si>
    <t>13.05.2021</t>
  </si>
  <si>
    <t>Lalpur</t>
  </si>
  <si>
    <t>Eid Bonus</t>
  </si>
  <si>
    <t>17.05.2021</t>
  </si>
  <si>
    <t>18.05.2021</t>
  </si>
  <si>
    <t>19.05.2021</t>
  </si>
  <si>
    <t>Realme Adjustment Due</t>
  </si>
  <si>
    <t>20.05.2021</t>
  </si>
  <si>
    <t>Jafor bKash(-)</t>
  </si>
  <si>
    <t>22.05.2021</t>
  </si>
  <si>
    <t>Check</t>
  </si>
  <si>
    <t>Moom Telecom</t>
  </si>
  <si>
    <t>Date: 22.05.2021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</si>
</sst>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3" workbookViewId="0">
      <selection activeCell="E26" sqref="E2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3" t="s">
        <v>15</v>
      </c>
      <c r="C2" s="243"/>
      <c r="D2" s="243"/>
      <c r="E2" s="243"/>
    </row>
    <row r="3" spans="1:8" ht="16.5" customHeight="1">
      <c r="A3" s="19"/>
      <c r="B3" s="244" t="s">
        <v>56</v>
      </c>
      <c r="C3" s="244"/>
      <c r="D3" s="244"/>
      <c r="E3" s="244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59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60</v>
      </c>
      <c r="C9" s="23">
        <v>1720000</v>
      </c>
      <c r="D9" s="185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61</v>
      </c>
      <c r="C10" s="26">
        <v>930000</v>
      </c>
      <c r="D10" s="233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62</v>
      </c>
      <c r="C11" s="23">
        <v>650000</v>
      </c>
      <c r="D11" s="185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63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64</v>
      </c>
      <c r="C13" s="23">
        <v>500000</v>
      </c>
      <c r="D13" s="185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 t="s">
        <v>65</v>
      </c>
      <c r="C14" s="23">
        <v>0</v>
      </c>
      <c r="D14" s="23">
        <v>0</v>
      </c>
      <c r="E14" s="25">
        <f t="shared" si="0"/>
        <v>44781</v>
      </c>
      <c r="F14" s="15"/>
      <c r="G14" s="1"/>
      <c r="H14" s="1"/>
    </row>
    <row r="15" spans="1:8">
      <c r="A15" s="19"/>
      <c r="B15" s="237" t="s">
        <v>66</v>
      </c>
      <c r="C15" s="238">
        <v>0</v>
      </c>
      <c r="D15" s="238">
        <v>0</v>
      </c>
      <c r="E15" s="239">
        <f t="shared" si="0"/>
        <v>44781</v>
      </c>
      <c r="F15" s="15"/>
      <c r="G15" s="1"/>
      <c r="H15" s="8"/>
    </row>
    <row r="16" spans="1:8">
      <c r="A16" s="19"/>
      <c r="B16" s="235"/>
      <c r="C16" s="234">
        <v>350000</v>
      </c>
      <c r="D16" s="234"/>
      <c r="E16" s="236">
        <f t="shared" si="0"/>
        <v>394781</v>
      </c>
      <c r="F16" s="242" t="s">
        <v>67</v>
      </c>
      <c r="G16" s="17"/>
      <c r="H16" s="1"/>
    </row>
    <row r="17" spans="1:9">
      <c r="A17" s="19"/>
      <c r="B17" s="240" t="s">
        <v>69</v>
      </c>
      <c r="C17" s="241">
        <v>0</v>
      </c>
      <c r="D17" s="241">
        <v>0</v>
      </c>
      <c r="E17" s="38">
        <f t="shared" si="0"/>
        <v>394781</v>
      </c>
      <c r="F17" s="17"/>
      <c r="G17" s="9"/>
      <c r="H17" s="1"/>
    </row>
    <row r="18" spans="1:9">
      <c r="A18" s="19"/>
      <c r="B18" s="24" t="s">
        <v>72</v>
      </c>
      <c r="C18" s="23">
        <v>0</v>
      </c>
      <c r="D18" s="23">
        <v>0</v>
      </c>
      <c r="E18" s="25">
        <f>E17+C18-D18</f>
        <v>394781</v>
      </c>
      <c r="F18" s="15"/>
      <c r="G18" s="9"/>
      <c r="H18" s="1"/>
      <c r="I18" s="2" t="s">
        <v>12</v>
      </c>
    </row>
    <row r="19" spans="1:9" ht="12.75" customHeight="1">
      <c r="A19" s="19"/>
      <c r="B19" s="24" t="s">
        <v>74</v>
      </c>
      <c r="C19" s="23">
        <v>660000</v>
      </c>
      <c r="D19" s="185">
        <v>656700</v>
      </c>
      <c r="E19" s="25">
        <f t="shared" si="0"/>
        <v>398081</v>
      </c>
      <c r="F19" s="15"/>
      <c r="G19" s="27"/>
      <c r="H19" s="1"/>
    </row>
    <row r="20" spans="1:9">
      <c r="A20" s="19"/>
      <c r="B20" s="24" t="s">
        <v>75</v>
      </c>
      <c r="C20" s="23">
        <v>550000</v>
      </c>
      <c r="D20" s="23">
        <v>0</v>
      </c>
      <c r="E20" s="25">
        <f t="shared" si="0"/>
        <v>948081</v>
      </c>
      <c r="F20" s="17"/>
      <c r="G20" s="27"/>
      <c r="H20" s="1"/>
    </row>
    <row r="21" spans="1:9">
      <c r="A21" s="19"/>
      <c r="B21" s="24" t="s">
        <v>77</v>
      </c>
      <c r="C21" s="23">
        <v>0</v>
      </c>
      <c r="D21" s="23">
        <v>0</v>
      </c>
      <c r="E21" s="25">
        <f>E20+C21-D21</f>
        <v>948081</v>
      </c>
      <c r="F21" s="15"/>
      <c r="G21" s="8"/>
      <c r="H21" s="1"/>
    </row>
    <row r="22" spans="1:9">
      <c r="A22" s="19"/>
      <c r="B22" s="24" t="s">
        <v>80</v>
      </c>
      <c r="C22" s="23">
        <v>3460000</v>
      </c>
      <c r="D22" s="185">
        <v>2378400</v>
      </c>
      <c r="E22" s="25">
        <f t="shared" si="0"/>
        <v>2029681</v>
      </c>
      <c r="F22" s="17"/>
      <c r="G22" s="1"/>
      <c r="H22" s="1"/>
    </row>
    <row r="23" spans="1:9">
      <c r="A23" s="19"/>
      <c r="B23" s="24" t="s">
        <v>81</v>
      </c>
      <c r="C23" s="23">
        <v>0</v>
      </c>
      <c r="D23" s="23">
        <v>0</v>
      </c>
      <c r="E23" s="25">
        <f>E22+C23-D23</f>
        <v>2029681</v>
      </c>
      <c r="F23" s="15"/>
      <c r="G23" s="1"/>
      <c r="H23" s="1"/>
    </row>
    <row r="24" spans="1:9">
      <c r="A24" s="19"/>
      <c r="B24" s="24" t="s">
        <v>82</v>
      </c>
      <c r="C24" s="23">
        <v>810000</v>
      </c>
      <c r="D24" s="185">
        <v>621700</v>
      </c>
      <c r="E24" s="25">
        <f t="shared" si="0"/>
        <v>2217981</v>
      </c>
      <c r="F24" s="15"/>
      <c r="G24" s="1"/>
      <c r="H24" s="1"/>
    </row>
    <row r="25" spans="1:9">
      <c r="A25" s="19"/>
      <c r="B25" s="24" t="s">
        <v>84</v>
      </c>
      <c r="C25" s="23">
        <v>350000</v>
      </c>
      <c r="D25" s="23">
        <v>0</v>
      </c>
      <c r="E25" s="25">
        <f t="shared" si="0"/>
        <v>2567981</v>
      </c>
      <c r="F25" s="15"/>
      <c r="G25" s="1"/>
      <c r="H25" s="1"/>
    </row>
    <row r="26" spans="1:9">
      <c r="A26" s="19"/>
      <c r="B26" s="24" t="s">
        <v>86</v>
      </c>
      <c r="C26" s="23">
        <v>0</v>
      </c>
      <c r="D26" s="23">
        <v>0</v>
      </c>
      <c r="E26" s="25">
        <f t="shared" si="0"/>
        <v>2567981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2567981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2567981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2567981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2567981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2567981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2567981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2567981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2567981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2567981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2567981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2567981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2567981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2567981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2567981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2567981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2567981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2567981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2567981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2567981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2567981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2567981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2567981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2567981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2567981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2567981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2567981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2567981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2567981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2567981</v>
      </c>
      <c r="F55" s="15"/>
      <c r="G55" s="1"/>
    </row>
    <row r="56" spans="2:8">
      <c r="B56" s="24"/>
      <c r="C56" s="23"/>
      <c r="D56" s="23"/>
      <c r="E56" s="25">
        <f t="shared" si="1"/>
        <v>2567981</v>
      </c>
      <c r="F56" s="15"/>
      <c r="G56" s="1"/>
    </row>
    <row r="57" spans="2:8">
      <c r="B57" s="24"/>
      <c r="C57" s="23"/>
      <c r="D57" s="23"/>
      <c r="E57" s="25">
        <f t="shared" si="1"/>
        <v>2567981</v>
      </c>
      <c r="F57" s="15"/>
      <c r="G57" s="1"/>
    </row>
    <row r="58" spans="2:8">
      <c r="B58" s="24"/>
      <c r="C58" s="23"/>
      <c r="D58" s="23"/>
      <c r="E58" s="25">
        <f t="shared" si="1"/>
        <v>2567981</v>
      </c>
      <c r="F58" s="15"/>
      <c r="G58" s="1"/>
    </row>
    <row r="59" spans="2:8">
      <c r="B59" s="24"/>
      <c r="C59" s="23"/>
      <c r="D59" s="23"/>
      <c r="E59" s="25">
        <f t="shared" si="1"/>
        <v>2567981</v>
      </c>
      <c r="F59" s="15"/>
      <c r="G59" s="1"/>
    </row>
    <row r="60" spans="2:8">
      <c r="B60" s="24"/>
      <c r="C60" s="23"/>
      <c r="D60" s="23"/>
      <c r="E60" s="25">
        <f t="shared" si="1"/>
        <v>2567981</v>
      </c>
      <c r="F60" s="15"/>
      <c r="G60" s="1"/>
    </row>
    <row r="61" spans="2:8">
      <c r="B61" s="24"/>
      <c r="C61" s="23"/>
      <c r="D61" s="23"/>
      <c r="E61" s="25">
        <f t="shared" si="1"/>
        <v>2567981</v>
      </c>
      <c r="F61" s="15"/>
      <c r="G61" s="1"/>
    </row>
    <row r="62" spans="2:8">
      <c r="B62" s="24"/>
      <c r="C62" s="23"/>
      <c r="D62" s="23"/>
      <c r="E62" s="25">
        <f t="shared" si="1"/>
        <v>2567981</v>
      </c>
      <c r="F62" s="15"/>
      <c r="G62" s="1"/>
    </row>
    <row r="63" spans="2:8">
      <c r="B63" s="24"/>
      <c r="C63" s="23"/>
      <c r="D63" s="23"/>
      <c r="E63" s="25">
        <f t="shared" si="1"/>
        <v>2567981</v>
      </c>
      <c r="F63" s="15"/>
      <c r="G63" s="1"/>
    </row>
    <row r="64" spans="2:8">
      <c r="B64" s="24"/>
      <c r="C64" s="23"/>
      <c r="D64" s="23"/>
      <c r="E64" s="25">
        <f t="shared" si="1"/>
        <v>2567981</v>
      </c>
      <c r="F64" s="15"/>
      <c r="G64" s="1"/>
    </row>
    <row r="65" spans="2:7">
      <c r="B65" s="24"/>
      <c r="C65" s="23"/>
      <c r="D65" s="23"/>
      <c r="E65" s="25">
        <f t="shared" si="1"/>
        <v>2567981</v>
      </c>
      <c r="F65" s="15"/>
      <c r="G65" s="1"/>
    </row>
    <row r="66" spans="2:7">
      <c r="B66" s="24"/>
      <c r="C66" s="23"/>
      <c r="D66" s="23"/>
      <c r="E66" s="25">
        <f t="shared" si="1"/>
        <v>2567981</v>
      </c>
      <c r="F66" s="15"/>
      <c r="G66" s="1"/>
    </row>
    <row r="67" spans="2:7">
      <c r="B67" s="24"/>
      <c r="C67" s="23"/>
      <c r="D67" s="23"/>
      <c r="E67" s="25">
        <f t="shared" si="1"/>
        <v>2567981</v>
      </c>
      <c r="F67" s="15"/>
      <c r="G67" s="1"/>
    </row>
    <row r="68" spans="2:7">
      <c r="B68" s="24"/>
      <c r="C68" s="23"/>
      <c r="D68" s="23"/>
      <c r="E68" s="25">
        <f t="shared" si="1"/>
        <v>2567981</v>
      </c>
      <c r="F68" s="15"/>
      <c r="G68" s="1"/>
    </row>
    <row r="69" spans="2:7">
      <c r="B69" s="24"/>
      <c r="C69" s="23"/>
      <c r="D69" s="23"/>
      <c r="E69" s="25">
        <f t="shared" si="1"/>
        <v>2567981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2567981</v>
      </c>
      <c r="F70" s="15"/>
      <c r="G70" s="1"/>
    </row>
    <row r="71" spans="2:7">
      <c r="B71" s="24"/>
      <c r="C71" s="23"/>
      <c r="D71" s="23"/>
      <c r="E71" s="25">
        <f t="shared" si="2"/>
        <v>2567981</v>
      </c>
      <c r="F71" s="15"/>
      <c r="G71" s="1"/>
    </row>
    <row r="72" spans="2:7">
      <c r="B72" s="24"/>
      <c r="C72" s="23"/>
      <c r="D72" s="23"/>
      <c r="E72" s="25">
        <f t="shared" si="2"/>
        <v>2567981</v>
      </c>
      <c r="F72" s="15"/>
      <c r="G72" s="1"/>
    </row>
    <row r="73" spans="2:7">
      <c r="B73" s="24"/>
      <c r="C73" s="23"/>
      <c r="D73" s="23"/>
      <c r="E73" s="25">
        <f t="shared" si="2"/>
        <v>2567981</v>
      </c>
      <c r="F73" s="15"/>
      <c r="G73" s="1"/>
    </row>
    <row r="74" spans="2:7">
      <c r="B74" s="24"/>
      <c r="C74" s="23"/>
      <c r="D74" s="23"/>
      <c r="E74" s="25">
        <f t="shared" si="2"/>
        <v>2567981</v>
      </c>
      <c r="F74" s="15"/>
      <c r="G74" s="1"/>
    </row>
    <row r="75" spans="2:7">
      <c r="B75" s="24"/>
      <c r="C75" s="23"/>
      <c r="D75" s="23"/>
      <c r="E75" s="25">
        <f t="shared" si="2"/>
        <v>2567981</v>
      </c>
      <c r="F75" s="17"/>
      <c r="G75" s="1"/>
    </row>
    <row r="76" spans="2:7">
      <c r="B76" s="24"/>
      <c r="C76" s="23"/>
      <c r="D76" s="23"/>
      <c r="E76" s="25">
        <f t="shared" si="2"/>
        <v>2567981</v>
      </c>
      <c r="F76" s="15"/>
      <c r="G76" s="1"/>
    </row>
    <row r="77" spans="2:7">
      <c r="B77" s="24"/>
      <c r="C77" s="23"/>
      <c r="D77" s="23"/>
      <c r="E77" s="25">
        <f t="shared" si="2"/>
        <v>2567981</v>
      </c>
      <c r="F77" s="15"/>
      <c r="G77" s="1"/>
    </row>
    <row r="78" spans="2:7">
      <c r="B78" s="24"/>
      <c r="C78" s="23"/>
      <c r="D78" s="23"/>
      <c r="E78" s="25">
        <f t="shared" si="2"/>
        <v>2567981</v>
      </c>
      <c r="F78" s="15"/>
      <c r="G78" s="1"/>
    </row>
    <row r="79" spans="2:7">
      <c r="B79" s="24"/>
      <c r="C79" s="23"/>
      <c r="D79" s="23"/>
      <c r="E79" s="25">
        <f t="shared" si="2"/>
        <v>2567981</v>
      </c>
      <c r="F79" s="15"/>
      <c r="G79" s="1"/>
    </row>
    <row r="80" spans="2:7">
      <c r="B80" s="24"/>
      <c r="C80" s="23"/>
      <c r="D80" s="23"/>
      <c r="E80" s="25">
        <f t="shared" si="2"/>
        <v>2567981</v>
      </c>
      <c r="F80" s="15"/>
      <c r="G80" s="1"/>
    </row>
    <row r="81" spans="2:7">
      <c r="B81" s="24"/>
      <c r="C81" s="23"/>
      <c r="D81" s="23"/>
      <c r="E81" s="25">
        <f t="shared" si="2"/>
        <v>2567981</v>
      </c>
      <c r="F81" s="15"/>
      <c r="G81" s="1"/>
    </row>
    <row r="82" spans="2:7">
      <c r="B82" s="24"/>
      <c r="C82" s="23"/>
      <c r="D82" s="23"/>
      <c r="E82" s="25">
        <f t="shared" si="2"/>
        <v>2567981</v>
      </c>
      <c r="F82" s="15"/>
      <c r="G82" s="1"/>
    </row>
    <row r="83" spans="2:7">
      <c r="B83" s="29"/>
      <c r="C83" s="25">
        <f>SUM(C5:C72)</f>
        <v>9993291</v>
      </c>
      <c r="D83" s="25">
        <f>SUM(D5:D77)</f>
        <v>7425310</v>
      </c>
      <c r="E83" s="39">
        <f>E71</f>
        <v>2567981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9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45" t="s">
        <v>15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</row>
    <row r="2" spans="1:26" s="134" customFormat="1" ht="18">
      <c r="A2" s="246" t="s">
        <v>52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</row>
    <row r="3" spans="1:26" s="135" customFormat="1" ht="16.5" thickBot="1">
      <c r="A3" s="247" t="s">
        <v>57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9"/>
      <c r="U3" s="59"/>
      <c r="V3" s="5"/>
      <c r="W3" s="5"/>
      <c r="X3" s="5"/>
      <c r="Y3" s="5"/>
      <c r="Z3" s="13"/>
    </row>
    <row r="4" spans="1:26" s="137" customFormat="1">
      <c r="A4" s="250" t="s">
        <v>31</v>
      </c>
      <c r="B4" s="252" t="s">
        <v>32</v>
      </c>
      <c r="C4" s="254" t="s">
        <v>33</v>
      </c>
      <c r="D4" s="254" t="s">
        <v>34</v>
      </c>
      <c r="E4" s="254" t="s">
        <v>35</v>
      </c>
      <c r="F4" s="254" t="s">
        <v>36</v>
      </c>
      <c r="G4" s="254" t="s">
        <v>37</v>
      </c>
      <c r="H4" s="254" t="s">
        <v>38</v>
      </c>
      <c r="I4" s="254" t="s">
        <v>49</v>
      </c>
      <c r="J4" s="254" t="s">
        <v>39</v>
      </c>
      <c r="K4" s="254" t="s">
        <v>40</v>
      </c>
      <c r="L4" s="254" t="s">
        <v>41</v>
      </c>
      <c r="M4" s="254" t="s">
        <v>42</v>
      </c>
      <c r="N4" s="254" t="s">
        <v>43</v>
      </c>
      <c r="O4" s="260" t="s">
        <v>73</v>
      </c>
      <c r="P4" s="262" t="s">
        <v>44</v>
      </c>
      <c r="Q4" s="258" t="s">
        <v>18</v>
      </c>
      <c r="R4" s="256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51"/>
      <c r="B5" s="253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61"/>
      <c r="P5" s="263"/>
      <c r="Q5" s="259"/>
      <c r="R5" s="257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59</v>
      </c>
      <c r="B6" s="146"/>
      <c r="C6" s="146"/>
      <c r="D6" s="147"/>
      <c r="E6" s="147"/>
      <c r="F6" s="147"/>
      <c r="G6" s="147"/>
      <c r="H6" s="147"/>
      <c r="I6" s="147"/>
      <c r="J6" s="148">
        <v>40</v>
      </c>
      <c r="K6" s="147"/>
      <c r="L6" s="147"/>
      <c r="M6" s="147"/>
      <c r="N6" s="186">
        <v>50</v>
      </c>
      <c r="O6" s="147"/>
      <c r="P6" s="147"/>
      <c r="Q6" s="147"/>
      <c r="R6" s="149"/>
      <c r="S6" s="150">
        <f t="shared" ref="S6:S36" si="0">SUM(B6:R6)</f>
        <v>90</v>
      </c>
      <c r="T6" s="151"/>
      <c r="U6" s="152"/>
      <c r="V6" s="30"/>
      <c r="W6" s="3"/>
      <c r="X6" s="30"/>
      <c r="Y6" s="3"/>
    </row>
    <row r="7" spans="1:26" s="10" customFormat="1">
      <c r="A7" s="145" t="s">
        <v>60</v>
      </c>
      <c r="B7" s="146">
        <v>500</v>
      </c>
      <c r="C7" s="146">
        <v>600</v>
      </c>
      <c r="D7" s="147"/>
      <c r="E7" s="147"/>
      <c r="F7" s="147">
        <v>350</v>
      </c>
      <c r="G7" s="147"/>
      <c r="H7" s="147"/>
      <c r="I7" s="147"/>
      <c r="J7" s="148">
        <v>180</v>
      </c>
      <c r="K7" s="147">
        <v>160</v>
      </c>
      <c r="L7" s="147"/>
      <c r="M7" s="147"/>
      <c r="N7" s="186">
        <v>100</v>
      </c>
      <c r="O7" s="147"/>
      <c r="P7" s="147"/>
      <c r="Q7" s="147"/>
      <c r="R7" s="149"/>
      <c r="S7" s="150">
        <f t="shared" si="0"/>
        <v>1890</v>
      </c>
      <c r="T7" s="151"/>
      <c r="U7" s="30"/>
      <c r="V7" s="30"/>
      <c r="W7" s="30"/>
      <c r="X7" s="30"/>
      <c r="Y7" s="30"/>
    </row>
    <row r="8" spans="1:26" s="10" customFormat="1">
      <c r="A8" s="145" t="s">
        <v>61</v>
      </c>
      <c r="B8" s="153"/>
      <c r="C8" s="146"/>
      <c r="D8" s="154"/>
      <c r="E8" s="154"/>
      <c r="F8" s="154">
        <v>50</v>
      </c>
      <c r="G8" s="154"/>
      <c r="H8" s="154"/>
      <c r="I8" s="154"/>
      <c r="J8" s="155">
        <v>240</v>
      </c>
      <c r="K8" s="154">
        <v>160</v>
      </c>
      <c r="L8" s="154"/>
      <c r="M8" s="154"/>
      <c r="N8" s="187">
        <v>10</v>
      </c>
      <c r="O8" s="19"/>
      <c r="P8" s="154"/>
      <c r="Q8" s="154"/>
      <c r="R8" s="156"/>
      <c r="S8" s="150">
        <f>SUM(B8:R8)</f>
        <v>460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62</v>
      </c>
      <c r="B9" s="153"/>
      <c r="C9" s="146"/>
      <c r="D9" s="154"/>
      <c r="E9" s="154"/>
      <c r="F9" s="154">
        <v>100</v>
      </c>
      <c r="G9" s="154"/>
      <c r="H9" s="154"/>
      <c r="I9" s="154"/>
      <c r="J9" s="155">
        <v>30</v>
      </c>
      <c r="K9" s="154">
        <v>80</v>
      </c>
      <c r="L9" s="154"/>
      <c r="M9" s="154"/>
      <c r="N9" s="187"/>
      <c r="O9" s="154"/>
      <c r="P9" s="154"/>
      <c r="Q9" s="154"/>
      <c r="R9" s="156"/>
      <c r="S9" s="150">
        <f t="shared" si="0"/>
        <v>210</v>
      </c>
      <c r="T9" s="151"/>
      <c r="U9" s="7"/>
      <c r="V9" s="7"/>
      <c r="W9" s="30"/>
      <c r="X9" s="30"/>
      <c r="Y9" s="30"/>
    </row>
    <row r="10" spans="1:26" s="10" customFormat="1">
      <c r="A10" s="145" t="s">
        <v>63</v>
      </c>
      <c r="B10" s="153">
        <v>500</v>
      </c>
      <c r="C10" s="146"/>
      <c r="D10" s="154"/>
      <c r="E10" s="154"/>
      <c r="F10" s="154"/>
      <c r="G10" s="154">
        <v>100</v>
      </c>
      <c r="H10" s="154"/>
      <c r="I10" s="154"/>
      <c r="J10" s="154">
        <v>180</v>
      </c>
      <c r="K10" s="154">
        <v>160</v>
      </c>
      <c r="L10" s="154"/>
      <c r="M10" s="154"/>
      <c r="N10" s="187">
        <v>50</v>
      </c>
      <c r="O10" s="154"/>
      <c r="P10" s="154"/>
      <c r="Q10" s="154"/>
      <c r="R10" s="156"/>
      <c r="S10" s="150">
        <f t="shared" si="0"/>
        <v>990</v>
      </c>
      <c r="T10" s="151"/>
      <c r="U10" s="30"/>
      <c r="V10" s="30"/>
      <c r="W10" s="3"/>
      <c r="X10" s="30"/>
      <c r="Y10" s="3"/>
    </row>
    <row r="11" spans="1:26" s="10" customFormat="1">
      <c r="A11" s="145" t="s">
        <v>64</v>
      </c>
      <c r="B11" s="153"/>
      <c r="C11" s="146"/>
      <c r="D11" s="154"/>
      <c r="E11" s="154"/>
      <c r="F11" s="154">
        <v>50</v>
      </c>
      <c r="G11" s="154"/>
      <c r="H11" s="154"/>
      <c r="I11" s="154"/>
      <c r="J11" s="154">
        <v>180</v>
      </c>
      <c r="K11" s="154">
        <v>160</v>
      </c>
      <c r="L11" s="154"/>
      <c r="M11" s="154"/>
      <c r="N11" s="187"/>
      <c r="O11" s="154"/>
      <c r="P11" s="154"/>
      <c r="Q11" s="154"/>
      <c r="R11" s="156"/>
      <c r="S11" s="150">
        <f t="shared" si="0"/>
        <v>390</v>
      </c>
      <c r="T11" s="151"/>
      <c r="U11" s="30"/>
      <c r="V11" s="30"/>
      <c r="W11" s="30"/>
      <c r="X11" s="30"/>
      <c r="Y11" s="30"/>
    </row>
    <row r="12" spans="1:26" s="10" customFormat="1">
      <c r="A12" s="145" t="s">
        <v>65</v>
      </c>
      <c r="B12" s="153"/>
      <c r="C12" s="146"/>
      <c r="D12" s="154"/>
      <c r="E12" s="154"/>
      <c r="F12" s="154"/>
      <c r="G12" s="154"/>
      <c r="H12" s="154"/>
      <c r="I12" s="154"/>
      <c r="J12" s="154">
        <v>20</v>
      </c>
      <c r="K12" s="154"/>
      <c r="L12" s="154"/>
      <c r="M12" s="154"/>
      <c r="N12" s="187">
        <v>150</v>
      </c>
      <c r="O12" s="154"/>
      <c r="P12" s="154"/>
      <c r="Q12" s="154"/>
      <c r="R12" s="156"/>
      <c r="S12" s="150">
        <f t="shared" si="0"/>
        <v>170</v>
      </c>
      <c r="T12" s="151"/>
      <c r="U12" s="30"/>
      <c r="V12" s="30"/>
      <c r="W12" s="3"/>
      <c r="X12" s="30"/>
      <c r="Y12" s="3"/>
    </row>
    <row r="13" spans="1:26" s="10" customFormat="1">
      <c r="A13" s="145" t="s">
        <v>66</v>
      </c>
      <c r="B13" s="153">
        <v>500</v>
      </c>
      <c r="C13" s="146"/>
      <c r="D13" s="154">
        <v>300</v>
      </c>
      <c r="E13" s="154"/>
      <c r="F13" s="154">
        <v>100</v>
      </c>
      <c r="G13" s="154"/>
      <c r="H13" s="154"/>
      <c r="I13" s="154"/>
      <c r="J13" s="154">
        <v>140</v>
      </c>
      <c r="K13" s="154">
        <v>160</v>
      </c>
      <c r="L13" s="157"/>
      <c r="M13" s="154"/>
      <c r="N13" s="187">
        <v>20</v>
      </c>
      <c r="O13" s="154"/>
      <c r="P13" s="154"/>
      <c r="Q13" s="154"/>
      <c r="R13" s="156"/>
      <c r="S13" s="150">
        <f t="shared" si="0"/>
        <v>1220</v>
      </c>
      <c r="T13" s="151"/>
      <c r="U13" s="152"/>
      <c r="V13" s="30"/>
      <c r="W13" s="30"/>
      <c r="X13" s="30"/>
      <c r="Y13" s="30"/>
    </row>
    <row r="14" spans="1:26" s="10" customFormat="1">
      <c r="A14" s="145" t="s">
        <v>69</v>
      </c>
      <c r="B14" s="153"/>
      <c r="C14" s="146"/>
      <c r="D14" s="154"/>
      <c r="E14" s="154"/>
      <c r="F14" s="154">
        <v>70</v>
      </c>
      <c r="G14" s="154"/>
      <c r="H14" s="154"/>
      <c r="I14" s="154"/>
      <c r="J14" s="154"/>
      <c r="K14" s="154">
        <v>160</v>
      </c>
      <c r="L14" s="158"/>
      <c r="M14" s="154"/>
      <c r="N14" s="187"/>
      <c r="O14" s="154"/>
      <c r="P14" s="154"/>
      <c r="Q14" s="154"/>
      <c r="R14" s="156"/>
      <c r="S14" s="150">
        <f t="shared" si="0"/>
        <v>230</v>
      </c>
      <c r="T14" s="151"/>
      <c r="U14" s="159"/>
      <c r="V14" s="30"/>
      <c r="W14" s="3"/>
      <c r="X14" s="30"/>
      <c r="Y14" s="3"/>
    </row>
    <row r="15" spans="1:26" s="10" customFormat="1">
      <c r="A15" s="145" t="s">
        <v>72</v>
      </c>
      <c r="B15" s="153">
        <v>500</v>
      </c>
      <c r="C15" s="146"/>
      <c r="D15" s="154"/>
      <c r="E15" s="154"/>
      <c r="F15" s="154">
        <v>100</v>
      </c>
      <c r="G15" s="154"/>
      <c r="H15" s="154">
        <v>495</v>
      </c>
      <c r="I15" s="154"/>
      <c r="J15" s="154">
        <v>120</v>
      </c>
      <c r="K15" s="154">
        <v>160</v>
      </c>
      <c r="L15" s="147"/>
      <c r="M15" s="154"/>
      <c r="N15" s="187"/>
      <c r="O15" s="154">
        <v>500</v>
      </c>
      <c r="P15" s="154"/>
      <c r="Q15" s="154"/>
      <c r="R15" s="156"/>
      <c r="S15" s="150">
        <f t="shared" si="0"/>
        <v>1875</v>
      </c>
      <c r="T15" s="151"/>
      <c r="U15" s="4"/>
      <c r="V15" s="30"/>
      <c r="W15" s="30"/>
      <c r="X15" s="30"/>
      <c r="Y15" s="30"/>
    </row>
    <row r="16" spans="1:26" s="10" customFormat="1">
      <c r="A16" s="145" t="s">
        <v>74</v>
      </c>
      <c r="B16" s="153"/>
      <c r="C16" s="146"/>
      <c r="D16" s="154"/>
      <c r="E16" s="154"/>
      <c r="F16" s="154"/>
      <c r="G16" s="154"/>
      <c r="H16" s="154"/>
      <c r="I16" s="154"/>
      <c r="J16" s="154">
        <v>270</v>
      </c>
      <c r="K16" s="154">
        <v>160</v>
      </c>
      <c r="L16" s="154"/>
      <c r="M16" s="154"/>
      <c r="N16" s="187"/>
      <c r="O16" s="154"/>
      <c r="P16" s="154"/>
      <c r="Q16" s="154"/>
      <c r="R16" s="156"/>
      <c r="S16" s="150">
        <f t="shared" si="0"/>
        <v>430</v>
      </c>
      <c r="T16" s="151"/>
      <c r="U16" s="4"/>
      <c r="V16" s="30"/>
      <c r="W16" s="3"/>
      <c r="X16" s="30"/>
      <c r="Y16" s="3"/>
    </row>
    <row r="17" spans="1:25" s="10" customFormat="1">
      <c r="A17" s="145" t="s">
        <v>75</v>
      </c>
      <c r="B17" s="153">
        <v>500</v>
      </c>
      <c r="C17" s="146"/>
      <c r="D17" s="154"/>
      <c r="E17" s="154"/>
      <c r="F17" s="154">
        <v>400</v>
      </c>
      <c r="G17" s="154"/>
      <c r="H17" s="154"/>
      <c r="I17" s="154"/>
      <c r="J17" s="154">
        <v>180</v>
      </c>
      <c r="K17" s="154">
        <v>160</v>
      </c>
      <c r="L17" s="154"/>
      <c r="M17" s="154"/>
      <c r="N17" s="187">
        <v>900</v>
      </c>
      <c r="O17" s="154"/>
      <c r="P17" s="156"/>
      <c r="Q17" s="154"/>
      <c r="R17" s="156"/>
      <c r="S17" s="150">
        <f t="shared" si="0"/>
        <v>2140</v>
      </c>
      <c r="T17" s="151"/>
      <c r="U17" s="4"/>
      <c r="V17" s="30"/>
      <c r="W17" s="30"/>
      <c r="X17" s="30"/>
      <c r="Y17" s="30"/>
    </row>
    <row r="18" spans="1:25" s="10" customFormat="1">
      <c r="A18" s="145" t="s">
        <v>77</v>
      </c>
      <c r="B18" s="153"/>
      <c r="C18" s="146"/>
      <c r="D18" s="154"/>
      <c r="E18" s="154"/>
      <c r="F18" s="154"/>
      <c r="G18" s="154"/>
      <c r="H18" s="154"/>
      <c r="I18" s="154"/>
      <c r="J18" s="154">
        <v>140</v>
      </c>
      <c r="K18" s="154">
        <v>160</v>
      </c>
      <c r="L18" s="154"/>
      <c r="M18" s="154"/>
      <c r="N18" s="187"/>
      <c r="O18" s="154"/>
      <c r="P18" s="156"/>
      <c r="Q18" s="154"/>
      <c r="R18" s="156"/>
      <c r="S18" s="150">
        <f t="shared" si="0"/>
        <v>300</v>
      </c>
      <c r="T18" s="151"/>
      <c r="U18" s="4"/>
      <c r="V18" s="30"/>
      <c r="W18" s="3"/>
      <c r="X18" s="30"/>
      <c r="Y18" s="3"/>
    </row>
    <row r="19" spans="1:25" s="10" customFormat="1">
      <c r="A19" s="145" t="s">
        <v>80</v>
      </c>
      <c r="B19" s="153">
        <v>500</v>
      </c>
      <c r="C19" s="146"/>
      <c r="D19" s="154"/>
      <c r="E19" s="154"/>
      <c r="F19" s="154"/>
      <c r="G19" s="154"/>
      <c r="H19" s="154"/>
      <c r="I19" s="154"/>
      <c r="J19" s="154">
        <v>50</v>
      </c>
      <c r="K19" s="154">
        <v>80</v>
      </c>
      <c r="L19" s="154"/>
      <c r="M19" s="154"/>
      <c r="N19" s="188"/>
      <c r="O19" s="154"/>
      <c r="P19" s="156"/>
      <c r="Q19" s="154"/>
      <c r="R19" s="156"/>
      <c r="S19" s="150">
        <f t="shared" si="0"/>
        <v>630</v>
      </c>
      <c r="T19" s="151"/>
      <c r="U19" s="4"/>
      <c r="V19" s="30"/>
      <c r="W19" s="30"/>
      <c r="X19" s="30"/>
      <c r="Y19" s="30"/>
    </row>
    <row r="20" spans="1:25" s="10" customFormat="1">
      <c r="A20" s="145" t="s">
        <v>81</v>
      </c>
      <c r="B20" s="153"/>
      <c r="C20" s="146"/>
      <c r="D20" s="154">
        <v>120</v>
      </c>
      <c r="E20" s="154"/>
      <c r="F20" s="187">
        <v>95</v>
      </c>
      <c r="G20" s="154"/>
      <c r="H20" s="154"/>
      <c r="I20" s="154"/>
      <c r="J20" s="154">
        <v>140</v>
      </c>
      <c r="K20" s="154">
        <v>160</v>
      </c>
      <c r="L20" s="154"/>
      <c r="M20" s="154"/>
      <c r="N20" s="187">
        <v>20</v>
      </c>
      <c r="O20" s="154"/>
      <c r="P20" s="154"/>
      <c r="Q20" s="154"/>
      <c r="R20" s="156"/>
      <c r="S20" s="150">
        <f t="shared" si="0"/>
        <v>535</v>
      </c>
      <c r="T20" s="151"/>
      <c r="U20" s="4"/>
      <c r="V20" s="30"/>
      <c r="W20" s="3"/>
      <c r="X20" s="30"/>
      <c r="Y20" s="3"/>
    </row>
    <row r="21" spans="1:25" s="10" customFormat="1">
      <c r="A21" s="145" t="s">
        <v>82</v>
      </c>
      <c r="B21" s="153">
        <v>500</v>
      </c>
      <c r="C21" s="146"/>
      <c r="D21" s="154">
        <v>55</v>
      </c>
      <c r="E21" s="154"/>
      <c r="F21" s="154">
        <v>100</v>
      </c>
      <c r="G21" s="154">
        <v>100</v>
      </c>
      <c r="H21" s="154"/>
      <c r="I21" s="154"/>
      <c r="J21" s="154"/>
      <c r="K21" s="154">
        <v>160</v>
      </c>
      <c r="L21" s="154"/>
      <c r="M21" s="154"/>
      <c r="N21" s="187"/>
      <c r="O21" s="154"/>
      <c r="P21" s="154"/>
      <c r="Q21" s="154"/>
      <c r="R21" s="156"/>
      <c r="S21" s="150">
        <f t="shared" si="0"/>
        <v>915</v>
      </c>
      <c r="T21" s="151"/>
      <c r="U21" s="4"/>
    </row>
    <row r="22" spans="1:25" s="10" customFormat="1">
      <c r="A22" s="145" t="s">
        <v>84</v>
      </c>
      <c r="B22" s="153"/>
      <c r="C22" s="146"/>
      <c r="D22" s="154"/>
      <c r="E22" s="154"/>
      <c r="F22" s="154">
        <v>200</v>
      </c>
      <c r="G22" s="154">
        <v>70</v>
      </c>
      <c r="H22" s="154"/>
      <c r="I22" s="154"/>
      <c r="J22" s="154">
        <v>240</v>
      </c>
      <c r="K22" s="154">
        <v>160</v>
      </c>
      <c r="L22" s="154"/>
      <c r="M22" s="154"/>
      <c r="N22" s="187">
        <v>30</v>
      </c>
      <c r="O22" s="154"/>
      <c r="P22" s="154"/>
      <c r="Q22" s="154"/>
      <c r="R22" s="156">
        <v>1260</v>
      </c>
      <c r="S22" s="150">
        <f t="shared" si="0"/>
        <v>1960</v>
      </c>
      <c r="T22" s="151"/>
      <c r="U22" s="4"/>
    </row>
    <row r="23" spans="1:25" s="161" customFormat="1">
      <c r="A23" s="145" t="s">
        <v>86</v>
      </c>
      <c r="B23" s="153">
        <v>500</v>
      </c>
      <c r="C23" s="146"/>
      <c r="D23" s="154">
        <v>290</v>
      </c>
      <c r="E23" s="154"/>
      <c r="F23" s="154"/>
      <c r="G23" s="154">
        <v>100</v>
      </c>
      <c r="H23" s="154"/>
      <c r="I23" s="154"/>
      <c r="J23" s="154">
        <v>150</v>
      </c>
      <c r="K23" s="154">
        <v>160</v>
      </c>
      <c r="L23" s="154"/>
      <c r="M23" s="154"/>
      <c r="N23" s="187"/>
      <c r="O23" s="154"/>
      <c r="P23" s="154"/>
      <c r="Q23" s="154"/>
      <c r="R23" s="156"/>
      <c r="S23" s="150">
        <f t="shared" si="0"/>
        <v>1200</v>
      </c>
      <c r="T23" s="160"/>
      <c r="U23" s="4"/>
    </row>
    <row r="24" spans="1:25" s="10" customFormat="1">
      <c r="A24" s="145"/>
      <c r="B24" s="153"/>
      <c r="C24" s="146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87"/>
      <c r="O24" s="154"/>
      <c r="P24" s="154"/>
      <c r="Q24" s="154"/>
      <c r="R24" s="156"/>
      <c r="S24" s="150">
        <f t="shared" si="0"/>
        <v>0</v>
      </c>
      <c r="T24" s="151"/>
      <c r="U24" s="4"/>
      <c r="W24" s="162"/>
      <c r="X24" s="162"/>
      <c r="Y24" s="162"/>
    </row>
    <row r="25" spans="1:25" s="161" customFormat="1">
      <c r="A25" s="145"/>
      <c r="B25" s="153"/>
      <c r="C25" s="146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87"/>
      <c r="O25" s="154"/>
      <c r="P25" s="154"/>
      <c r="Q25" s="154"/>
      <c r="R25" s="156"/>
      <c r="S25" s="150">
        <f t="shared" si="0"/>
        <v>0</v>
      </c>
      <c r="T25" s="160"/>
      <c r="U25" s="4"/>
    </row>
    <row r="26" spans="1:25" s="10" customFormat="1">
      <c r="A26" s="145"/>
      <c r="B26" s="153"/>
      <c r="C26" s="146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87"/>
      <c r="O26" s="154"/>
      <c r="P26" s="154"/>
      <c r="Q26" s="154"/>
      <c r="R26" s="156"/>
      <c r="S26" s="150">
        <f t="shared" si="0"/>
        <v>0</v>
      </c>
      <c r="T26" s="151"/>
      <c r="U26" s="4"/>
    </row>
    <row r="27" spans="1:25" s="10" customFormat="1">
      <c r="A27" s="145"/>
      <c r="B27" s="153"/>
      <c r="C27" s="146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87"/>
      <c r="O27" s="154"/>
      <c r="P27" s="154"/>
      <c r="Q27" s="154"/>
      <c r="R27" s="156"/>
      <c r="S27" s="150">
        <f t="shared" si="0"/>
        <v>0</v>
      </c>
      <c r="T27" s="151"/>
      <c r="U27" s="4"/>
    </row>
    <row r="28" spans="1:25" s="10" customFormat="1">
      <c r="A28" s="145"/>
      <c r="B28" s="153"/>
      <c r="C28" s="146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87"/>
      <c r="O28" s="154"/>
      <c r="P28" s="154"/>
      <c r="Q28" s="154"/>
      <c r="R28" s="156"/>
      <c r="S28" s="150">
        <f t="shared" si="0"/>
        <v>0</v>
      </c>
      <c r="T28" s="151"/>
      <c r="U28" s="4"/>
      <c r="V28" s="163"/>
      <c r="W28" s="163"/>
    </row>
    <row r="29" spans="1:25" s="10" customFormat="1">
      <c r="A29" s="145"/>
      <c r="B29" s="153"/>
      <c r="C29" s="146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87"/>
      <c r="O29" s="154"/>
      <c r="P29" s="154"/>
      <c r="Q29" s="154"/>
      <c r="R29" s="156"/>
      <c r="S29" s="150">
        <f t="shared" si="0"/>
        <v>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4000</v>
      </c>
      <c r="C37" s="172">
        <f t="shared" ref="C37:R37" si="1">SUM(C6:C36)</f>
        <v>600</v>
      </c>
      <c r="D37" s="172">
        <f t="shared" si="1"/>
        <v>765</v>
      </c>
      <c r="E37" s="172">
        <f t="shared" si="1"/>
        <v>0</v>
      </c>
      <c r="F37" s="172">
        <f t="shared" si="1"/>
        <v>1615</v>
      </c>
      <c r="G37" s="172">
        <f>SUM(G6:G36)</f>
        <v>370</v>
      </c>
      <c r="H37" s="172">
        <f t="shared" si="1"/>
        <v>495</v>
      </c>
      <c r="I37" s="172">
        <f t="shared" si="1"/>
        <v>0</v>
      </c>
      <c r="J37" s="172">
        <f t="shared" si="1"/>
        <v>2300</v>
      </c>
      <c r="K37" s="172">
        <f t="shared" si="1"/>
        <v>2400</v>
      </c>
      <c r="L37" s="172">
        <f t="shared" si="1"/>
        <v>0</v>
      </c>
      <c r="M37" s="172">
        <f t="shared" si="1"/>
        <v>0</v>
      </c>
      <c r="N37" s="190">
        <f t="shared" si="1"/>
        <v>1330</v>
      </c>
      <c r="O37" s="172">
        <f t="shared" si="1"/>
        <v>500</v>
      </c>
      <c r="P37" s="172">
        <f t="shared" si="1"/>
        <v>0</v>
      </c>
      <c r="Q37" s="172">
        <f t="shared" si="1"/>
        <v>0</v>
      </c>
      <c r="R37" s="173">
        <f t="shared" si="1"/>
        <v>1260</v>
      </c>
      <c r="S37" s="174">
        <f>SUM(S6:S36)</f>
        <v>15635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F116" sqref="F116"/>
    </sheetView>
  </sheetViews>
  <sheetFormatPr defaultColWidth="9.140625" defaultRowHeight="12.75"/>
  <cols>
    <col min="1" max="1" width="18.42578125" style="122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0" t="s">
        <v>15</v>
      </c>
      <c r="B1" s="270"/>
      <c r="C1" s="270"/>
      <c r="D1" s="270"/>
      <c r="E1" s="270"/>
      <c r="F1" s="270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71" t="s">
        <v>58</v>
      </c>
      <c r="B2" s="271"/>
      <c r="C2" s="271"/>
      <c r="D2" s="271"/>
      <c r="E2" s="271"/>
      <c r="F2" s="271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72" t="s">
        <v>53</v>
      </c>
      <c r="B3" s="272"/>
      <c r="C3" s="272"/>
      <c r="D3" s="272"/>
      <c r="E3" s="272"/>
      <c r="F3" s="272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>
        <v>-137890</v>
      </c>
      <c r="D31" s="54"/>
      <c r="E31" s="54">
        <f t="shared" si="0"/>
        <v>-137890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-137890</v>
      </c>
      <c r="D33" s="54">
        <f>SUM(D5:D32)</f>
        <v>0</v>
      </c>
      <c r="E33" s="54">
        <f>SUM(E5:E32)</f>
        <v>-137890</v>
      </c>
      <c r="F33" s="54">
        <f>B33-E33</f>
        <v>137890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73" t="s">
        <v>24</v>
      </c>
      <c r="B35" s="274"/>
      <c r="C35" s="274"/>
      <c r="D35" s="275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7" t="s">
        <v>14</v>
      </c>
      <c r="B36" s="278"/>
      <c r="C36" s="278"/>
      <c r="D36" s="279"/>
      <c r="E36" s="75">
        <f>F33-C113+K136</f>
        <v>-136850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68</v>
      </c>
      <c r="B39" s="76" t="s">
        <v>78</v>
      </c>
      <c r="C39" s="54">
        <v>87000</v>
      </c>
      <c r="D39" s="50" t="s">
        <v>82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 t="s">
        <v>70</v>
      </c>
      <c r="B40" s="50" t="s">
        <v>71</v>
      </c>
      <c r="C40" s="54">
        <v>25890</v>
      </c>
      <c r="D40" s="50" t="s">
        <v>72</v>
      </c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00" t="s">
        <v>88</v>
      </c>
      <c r="B41" s="196" t="s">
        <v>87</v>
      </c>
      <c r="C41" s="54">
        <v>161850</v>
      </c>
      <c r="D41" s="77" t="s">
        <v>86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31"/>
      <c r="B42" s="50"/>
      <c r="C42" s="54"/>
      <c r="D42" s="50"/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6" t="s">
        <v>25</v>
      </c>
      <c r="G43" s="276"/>
      <c r="H43" s="276"/>
      <c r="I43" s="276"/>
      <c r="J43" s="276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64" t="s">
        <v>51</v>
      </c>
      <c r="G62" s="264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5" t="s">
        <v>29</v>
      </c>
      <c r="B113" s="266"/>
      <c r="C113" s="111">
        <f>SUM(C37:C112)</f>
        <v>274740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7" t="s">
        <v>30</v>
      </c>
      <c r="B115" s="268"/>
      <c r="C115" s="116">
        <f>C113+L136</f>
        <v>274740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9"/>
      <c r="G170" s="269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39:D50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8" sqref="H8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0" t="s">
        <v>54</v>
      </c>
      <c r="B1" s="281"/>
      <c r="C1" s="281"/>
      <c r="D1" s="281"/>
      <c r="E1" s="282"/>
      <c r="F1" s="5"/>
      <c r="G1" s="5"/>
    </row>
    <row r="2" spans="1:29" ht="21.75">
      <c r="A2" s="289" t="s">
        <v>53</v>
      </c>
      <c r="B2" s="290"/>
      <c r="C2" s="290"/>
      <c r="D2" s="290"/>
      <c r="E2" s="291"/>
      <c r="F2" s="5"/>
      <c r="G2" s="5"/>
    </row>
    <row r="3" spans="1:29" ht="23.25">
      <c r="A3" s="283" t="s">
        <v>89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2541790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324660</v>
      </c>
      <c r="C6" s="42"/>
      <c r="D6" s="228" t="s">
        <v>16</v>
      </c>
      <c r="E6" s="43">
        <v>2567981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479394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15635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79</v>
      </c>
      <c r="B9" s="42">
        <v>10500</v>
      </c>
      <c r="C9" s="40"/>
      <c r="D9" s="228" t="s">
        <v>14</v>
      </c>
      <c r="E9" s="43">
        <v>274740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B6-B9-B8</f>
        <v>298525</v>
      </c>
      <c r="C10" s="40"/>
      <c r="D10" s="228" t="s">
        <v>55</v>
      </c>
      <c r="E10" s="184">
        <v>0</v>
      </c>
      <c r="F10" s="5"/>
      <c r="G10" s="34"/>
      <c r="H10" s="222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8" t="s">
        <v>76</v>
      </c>
      <c r="E11" s="43">
        <v>13990</v>
      </c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 t="s">
        <v>85</v>
      </c>
      <c r="B12" s="209">
        <v>400000</v>
      </c>
      <c r="C12" s="40"/>
      <c r="D12" s="228" t="s">
        <v>83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5898525</v>
      </c>
      <c r="C14" s="40"/>
      <c r="D14" s="228" t="s">
        <v>6</v>
      </c>
      <c r="E14" s="43">
        <f>E5+E6+E7+E9+E10+E11+E12+E13+E8</f>
        <v>5898525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2021-05-22T18:01:06Z</dcterms:modified>
</cp:coreProperties>
</file>