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8" i="1" l="1"/>
  <c r="F18" i="1"/>
  <c r="I18" i="1"/>
  <c r="E16" i="1" l="1"/>
  <c r="E15" i="1"/>
  <c r="E14" i="1"/>
  <c r="E13" i="1"/>
  <c r="E12" i="1"/>
  <c r="E11" i="1"/>
  <c r="E10" i="1"/>
  <c r="E9" i="1"/>
  <c r="E8" i="1"/>
  <c r="E7" i="1"/>
  <c r="E6" i="1"/>
  <c r="D18" i="1" l="1"/>
  <c r="C18" i="1"/>
  <c r="H18" i="1"/>
  <c r="G18" i="1" l="1"/>
  <c r="I15" i="1" l="1"/>
  <c r="I16" i="1"/>
  <c r="I17" i="1"/>
  <c r="F15" i="1"/>
  <c r="F16" i="1"/>
  <c r="F17" i="1"/>
  <c r="I7" i="1"/>
  <c r="I8" i="1"/>
  <c r="I9" i="1"/>
  <c r="I10" i="1"/>
  <c r="I11" i="1"/>
  <c r="I12" i="1"/>
  <c r="I13" i="1"/>
  <c r="I14" i="1"/>
  <c r="I6" i="1"/>
  <c r="F6" i="1"/>
  <c r="F8" i="1"/>
  <c r="F9" i="1"/>
  <c r="J9" i="1" s="1"/>
  <c r="F10" i="1"/>
  <c r="J10" i="1" s="1"/>
  <c r="F11" i="1"/>
  <c r="F12" i="1"/>
  <c r="F13" i="1"/>
  <c r="F14" i="1"/>
  <c r="F7" i="1"/>
  <c r="J15" i="1" l="1"/>
  <c r="J17" i="1"/>
  <c r="J16" i="1"/>
  <c r="J13" i="1"/>
  <c r="J11" i="1"/>
  <c r="J6" i="1"/>
  <c r="J7" i="1"/>
  <c r="J14" i="1"/>
  <c r="J8" i="1"/>
  <c r="J12" i="1"/>
  <c r="J18" i="1" l="1"/>
</calcChain>
</file>

<file path=xl/sharedStrings.xml><?xml version="1.0" encoding="utf-8"?>
<sst xmlns="http://schemas.openxmlformats.org/spreadsheetml/2006/main" count="27" uniqueCount="27">
  <si>
    <t xml:space="preserve">Mugdho Corporation </t>
  </si>
  <si>
    <t>May_2020</t>
  </si>
  <si>
    <t>June_2020</t>
  </si>
  <si>
    <t>Month</t>
  </si>
  <si>
    <t>S.N</t>
  </si>
  <si>
    <t>Total Commission</t>
  </si>
  <si>
    <t>Sales Commission</t>
  </si>
  <si>
    <t>Incentive</t>
  </si>
  <si>
    <t xml:space="preserve">Salary </t>
  </si>
  <si>
    <t>Net Profit</t>
  </si>
  <si>
    <t>Distributior: Symphony Mobile(Edison Group)</t>
  </si>
  <si>
    <t>Komola Super Market, Alaipur, Natore.</t>
  </si>
  <si>
    <t>Total of Amount=</t>
  </si>
  <si>
    <t>General Cost</t>
  </si>
  <si>
    <t>G. Total Cost</t>
  </si>
  <si>
    <t>Lifting Value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</si>
  <si>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</si>
  <si>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</si>
  <si>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</si>
  <si>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</si>
  <si>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</si>
  <si>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</si>
  <si>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</si>
  <si>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</si>
  <si>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</si>
  <si>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</si>
  <si>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>Net Profit Statement of May'2020-April'2021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</si>
</sst>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4" workbookViewId="0">
      <selection activeCell="F20" sqref="F20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23" style="2" bestFit="1" customWidth="1"/>
    <col min="5" max="5" width="12.140625" style="1" bestFit="1" customWidth="1"/>
    <col min="6" max="6" width="23.140625" style="1" bestFit="1" customWidth="1"/>
    <col min="7" max="7" width="9.85546875" style="1" bestFit="1" customWidth="1"/>
    <col min="8" max="8" width="16.85546875" style="1" bestFit="1" customWidth="1"/>
    <col min="9" max="9" width="16.85546875" style="2" bestFit="1" customWidth="1"/>
    <col min="10" max="10" width="17.42578125" style="1" customWidth="1"/>
    <col min="11" max="16384" width="9.140625" style="1"/>
  </cols>
  <sheetData>
    <row r="1" spans="1:10" s="5" customFormat="1" ht="26.2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s="5" customFormat="1" ht="19.5" x14ac:dyDescent="0.25">
      <c r="A2" s="17" t="s">
        <v>10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s="5" customFormat="1" ht="19.5" x14ac:dyDescent="0.25">
      <c r="A3" s="17" t="s">
        <v>11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s="5" customFormat="1" ht="19.5" x14ac:dyDescent="0.25">
      <c r="A4" s="18" t="s">
        <v>26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ht="19.5" x14ac:dyDescent="0.25">
      <c r="A5" s="6" t="s">
        <v>4</v>
      </c>
      <c r="B5" s="6" t="s">
        <v>3</v>
      </c>
      <c r="C5" s="6" t="s">
        <v>15</v>
      </c>
      <c r="D5" s="6" t="s">
        <v>6</v>
      </c>
      <c r="E5" s="6" t="s">
        <v>7</v>
      </c>
      <c r="F5" s="6" t="s">
        <v>5</v>
      </c>
      <c r="G5" s="6" t="s">
        <v>8</v>
      </c>
      <c r="H5" s="6" t="s">
        <v>13</v>
      </c>
      <c r="I5" s="6" t="s">
        <v>14</v>
      </c>
      <c r="J5" s="6" t="s">
        <v>9</v>
      </c>
    </row>
    <row r="6" spans="1:10" s="2" customFormat="1" ht="19.5" x14ac:dyDescent="0.25">
      <c r="A6" s="7">
        <v>1</v>
      </c>
      <c r="B6" s="8" t="s">
        <v>1</v>
      </c>
      <c r="C6" s="9">
        <v>11716664.655000001</v>
      </c>
      <c r="D6" s="9">
        <v>301289.78500000003</v>
      </c>
      <c r="E6" s="9">
        <f>26212+43858</f>
        <v>70070</v>
      </c>
      <c r="F6" s="9">
        <f>D6+E6</f>
        <v>371359.78500000003</v>
      </c>
      <c r="G6" s="3">
        <v>72200</v>
      </c>
      <c r="H6" s="3">
        <v>52721</v>
      </c>
      <c r="I6" s="3">
        <f>G6+H6</f>
        <v>124921</v>
      </c>
      <c r="J6" s="15">
        <f>F6-I6</f>
        <v>246438.78500000003</v>
      </c>
    </row>
    <row r="7" spans="1:10" ht="19.5" x14ac:dyDescent="0.25">
      <c r="A7" s="3">
        <v>2</v>
      </c>
      <c r="B7" s="10" t="s">
        <v>2</v>
      </c>
      <c r="C7" s="4">
        <v>12939795.025</v>
      </c>
      <c r="D7" s="4">
        <v>302989.90500000009</v>
      </c>
      <c r="E7" s="4">
        <f>32303+39589+44673+69190</f>
        <v>185755</v>
      </c>
      <c r="F7" s="4">
        <f>D7+E7</f>
        <v>488744.90500000009</v>
      </c>
      <c r="G7" s="3">
        <v>48700</v>
      </c>
      <c r="H7" s="3">
        <v>47185</v>
      </c>
      <c r="I7" s="3">
        <f t="shared" ref="I7:I17" si="0">G7+H7</f>
        <v>95885</v>
      </c>
      <c r="J7" s="15">
        <f t="shared" ref="J7:J17" si="1">F7-I7</f>
        <v>392859.90500000009</v>
      </c>
    </row>
    <row r="8" spans="1:10" ht="19.5" x14ac:dyDescent="0.25">
      <c r="A8" s="3">
        <v>3</v>
      </c>
      <c r="B8" s="11" t="s">
        <v>16</v>
      </c>
      <c r="C8" s="4">
        <v>15512519.555000002</v>
      </c>
      <c r="D8" s="4">
        <v>397088.76500000001</v>
      </c>
      <c r="E8" s="4">
        <f>36456+48453</f>
        <v>84909</v>
      </c>
      <c r="F8" s="4">
        <f t="shared" ref="F8:F17" si="2">D8+E8</f>
        <v>481997.76500000001</v>
      </c>
      <c r="G8" s="3">
        <v>71450</v>
      </c>
      <c r="H8" s="3">
        <v>51598</v>
      </c>
      <c r="I8" s="3">
        <f t="shared" si="0"/>
        <v>123048</v>
      </c>
      <c r="J8" s="15">
        <f t="shared" si="1"/>
        <v>358949.76500000001</v>
      </c>
    </row>
    <row r="9" spans="1:10" ht="19.5" x14ac:dyDescent="0.25">
      <c r="A9" s="7">
        <v>4</v>
      </c>
      <c r="B9" s="10" t="s">
        <v>17</v>
      </c>
      <c r="C9" s="4">
        <v>12436401.079999998</v>
      </c>
      <c r="D9" s="4">
        <v>317775.41500000004</v>
      </c>
      <c r="E9" s="4">
        <f>41813+41077</f>
        <v>82890</v>
      </c>
      <c r="F9" s="4">
        <f t="shared" si="2"/>
        <v>400665.41500000004</v>
      </c>
      <c r="G9" s="3">
        <v>48700</v>
      </c>
      <c r="H9" s="3">
        <v>44168</v>
      </c>
      <c r="I9" s="3">
        <f t="shared" si="0"/>
        <v>92868</v>
      </c>
      <c r="J9" s="15">
        <f t="shared" si="1"/>
        <v>307797.41500000004</v>
      </c>
    </row>
    <row r="10" spans="1:10" ht="19.5" x14ac:dyDescent="0.25">
      <c r="A10" s="3">
        <v>5</v>
      </c>
      <c r="B10" s="12" t="s">
        <v>18</v>
      </c>
      <c r="C10" s="4">
        <v>19800275.029999997</v>
      </c>
      <c r="D10" s="4">
        <v>472675.54500000004</v>
      </c>
      <c r="E10" s="4">
        <f>50047+57890+53353+59027</f>
        <v>220317</v>
      </c>
      <c r="F10" s="4">
        <f t="shared" si="2"/>
        <v>692992.54500000004</v>
      </c>
      <c r="G10" s="3">
        <v>80700</v>
      </c>
      <c r="H10" s="3">
        <v>79492</v>
      </c>
      <c r="I10" s="3">
        <f t="shared" si="0"/>
        <v>160192</v>
      </c>
      <c r="J10" s="15">
        <f t="shared" si="1"/>
        <v>532800.54500000004</v>
      </c>
    </row>
    <row r="11" spans="1:10" ht="19.5" x14ac:dyDescent="0.25">
      <c r="A11" s="3">
        <v>6</v>
      </c>
      <c r="B11" s="12" t="s">
        <v>19</v>
      </c>
      <c r="C11" s="4">
        <v>17706989.390000001</v>
      </c>
      <c r="D11" s="4">
        <v>383024.44</v>
      </c>
      <c r="E11" s="4">
        <f>40895+53612</f>
        <v>94507</v>
      </c>
      <c r="F11" s="4">
        <f t="shared" si="2"/>
        <v>477531.44</v>
      </c>
      <c r="G11" s="3">
        <v>80700</v>
      </c>
      <c r="H11" s="3">
        <v>68903</v>
      </c>
      <c r="I11" s="3">
        <f t="shared" si="0"/>
        <v>149603</v>
      </c>
      <c r="J11" s="15">
        <f t="shared" si="1"/>
        <v>327928.44</v>
      </c>
    </row>
    <row r="12" spans="1:10" ht="19.5" x14ac:dyDescent="0.25">
      <c r="A12" s="7">
        <v>7</v>
      </c>
      <c r="B12" s="12" t="s">
        <v>20</v>
      </c>
      <c r="C12" s="4">
        <v>13103323.1951</v>
      </c>
      <c r="D12" s="4">
        <v>320159.38991428528</v>
      </c>
      <c r="E12" s="4">
        <f>47097+39502</f>
        <v>86599</v>
      </c>
      <c r="F12" s="4">
        <f t="shared" si="2"/>
        <v>406758.38991428528</v>
      </c>
      <c r="G12" s="3">
        <v>80700</v>
      </c>
      <c r="H12" s="3">
        <v>72500</v>
      </c>
      <c r="I12" s="3">
        <f t="shared" si="0"/>
        <v>153200</v>
      </c>
      <c r="J12" s="15">
        <f t="shared" si="1"/>
        <v>253558.38991428528</v>
      </c>
    </row>
    <row r="13" spans="1:10" ht="19.5" x14ac:dyDescent="0.25">
      <c r="A13" s="3">
        <v>8</v>
      </c>
      <c r="B13" s="12" t="s">
        <v>21</v>
      </c>
      <c r="C13" s="4">
        <v>16630699.337014288</v>
      </c>
      <c r="D13" s="4">
        <v>342279.17258571379</v>
      </c>
      <c r="E13" s="4">
        <f>29362+50847+55301+64359</f>
        <v>199869</v>
      </c>
      <c r="F13" s="4">
        <f t="shared" si="2"/>
        <v>542148.17258571379</v>
      </c>
      <c r="G13" s="3">
        <v>80700</v>
      </c>
      <c r="H13" s="3">
        <v>79822</v>
      </c>
      <c r="I13" s="3">
        <f t="shared" si="0"/>
        <v>160522</v>
      </c>
      <c r="J13" s="15">
        <f t="shared" si="1"/>
        <v>381626.17258571379</v>
      </c>
    </row>
    <row r="14" spans="1:10" ht="19.5" x14ac:dyDescent="0.25">
      <c r="A14" s="3">
        <v>9</v>
      </c>
      <c r="B14" s="12" t="s">
        <v>22</v>
      </c>
      <c r="C14" s="4">
        <v>10149461.365</v>
      </c>
      <c r="D14" s="4">
        <v>305231.82099999994</v>
      </c>
      <c r="E14" s="4">
        <f>20813+40933</f>
        <v>61746</v>
      </c>
      <c r="F14" s="4">
        <f t="shared" si="2"/>
        <v>366977.82099999994</v>
      </c>
      <c r="G14" s="3">
        <v>70600</v>
      </c>
      <c r="H14" s="3">
        <v>147204</v>
      </c>
      <c r="I14" s="3">
        <f t="shared" si="0"/>
        <v>217804</v>
      </c>
      <c r="J14" s="15">
        <f t="shared" si="1"/>
        <v>149173.82099999994</v>
      </c>
    </row>
    <row r="15" spans="1:10" s="2" customFormat="1" ht="19.5" x14ac:dyDescent="0.25">
      <c r="A15" s="7">
        <v>10</v>
      </c>
      <c r="B15" s="12" t="s">
        <v>23</v>
      </c>
      <c r="C15" s="4">
        <v>11290644.751985716</v>
      </c>
      <c r="D15" s="4">
        <v>258643.4563142854</v>
      </c>
      <c r="E15" s="4">
        <f>24260+41109</f>
        <v>65369</v>
      </c>
      <c r="F15" s="4">
        <f t="shared" si="2"/>
        <v>324012.4563142854</v>
      </c>
      <c r="G15" s="3">
        <v>75600</v>
      </c>
      <c r="H15" s="3">
        <v>66027</v>
      </c>
      <c r="I15" s="3">
        <f t="shared" si="0"/>
        <v>141627</v>
      </c>
      <c r="J15" s="15">
        <f t="shared" si="1"/>
        <v>182385.4563142854</v>
      </c>
    </row>
    <row r="16" spans="1:10" s="2" customFormat="1" ht="19.5" x14ac:dyDescent="0.25">
      <c r="A16" s="3">
        <v>11</v>
      </c>
      <c r="B16" s="12" t="s">
        <v>24</v>
      </c>
      <c r="C16" s="4">
        <v>12083884.218499999</v>
      </c>
      <c r="D16" s="4">
        <v>292705.08680000005</v>
      </c>
      <c r="E16" s="4">
        <f>27996+33077+37345+54223</f>
        <v>152641</v>
      </c>
      <c r="F16" s="4">
        <f t="shared" si="2"/>
        <v>445346.08680000005</v>
      </c>
      <c r="G16" s="3">
        <v>75600</v>
      </c>
      <c r="H16" s="3">
        <v>65235</v>
      </c>
      <c r="I16" s="3">
        <f t="shared" si="0"/>
        <v>140835</v>
      </c>
      <c r="J16" s="15">
        <f t="shared" si="1"/>
        <v>304511.08680000005</v>
      </c>
    </row>
    <row r="17" spans="1:10" s="2" customFormat="1" ht="19.5" x14ac:dyDescent="0.25">
      <c r="A17" s="3">
        <v>12</v>
      </c>
      <c r="B17" s="12" t="s">
        <v>25</v>
      </c>
      <c r="C17" s="4">
        <v>9046825.3500000015</v>
      </c>
      <c r="D17" s="4">
        <v>175065.27500000008</v>
      </c>
      <c r="E17" s="4">
        <v>40000</v>
      </c>
      <c r="F17" s="4">
        <f t="shared" si="2"/>
        <v>215065.27500000008</v>
      </c>
      <c r="G17" s="3">
        <v>75100</v>
      </c>
      <c r="H17" s="3">
        <v>58354</v>
      </c>
      <c r="I17" s="3">
        <f t="shared" si="0"/>
        <v>133454</v>
      </c>
      <c r="J17" s="15">
        <f t="shared" si="1"/>
        <v>81611.275000000081</v>
      </c>
    </row>
    <row r="18" spans="1:10" ht="19.5" x14ac:dyDescent="0.25">
      <c r="A18" s="19" t="s">
        <v>12</v>
      </c>
      <c r="B18" s="19"/>
      <c r="C18" s="15">
        <f>SUM(C6:C17)</f>
        <v>162417482.95259997</v>
      </c>
      <c r="D18" s="15">
        <f>SUM(D6:D17)</f>
        <v>3868928.0566142844</v>
      </c>
      <c r="E18" s="15">
        <f>SUM(E6:E17)</f>
        <v>1344672</v>
      </c>
      <c r="F18" s="13">
        <f>SUM(F6:F17)</f>
        <v>5213600.0566142844</v>
      </c>
      <c r="G18" s="6">
        <f>SUM(G6:G17)</f>
        <v>860750</v>
      </c>
      <c r="H18" s="6">
        <f>SUM(H6:H17)</f>
        <v>833209</v>
      </c>
      <c r="I18" s="14">
        <f>SUM(I6:I17)</f>
        <v>1693959</v>
      </c>
      <c r="J18" s="13">
        <f t="shared" ref="E18:J18" si="3">SUM(J6:J14)</f>
        <v>2951133.238499999</v>
      </c>
    </row>
  </sheetData>
  <mergeCells count="5">
    <mergeCell ref="A1:J1"/>
    <mergeCell ref="A2:J2"/>
    <mergeCell ref="A3:J3"/>
    <mergeCell ref="A4:J4"/>
    <mergeCell ref="A18:B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2021-05-24T16:28:30Z</dcterms:modified>
</cp:coreProperties>
</file>