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05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Rasel Gari</t>
        </r>
      </text>
    </comment>
  </commentList>
</comments>
</file>

<file path=xl/sharedStrings.xml><?xml version="1.0" encoding="utf-8"?>
<sst xmlns="http://schemas.openxmlformats.org/spreadsheetml/2006/main" count="420" uniqueCount="223">
  <si>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</si>
  <si>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</si>
  <si>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</si>
  <si>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</si>
  <si>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</si>
  <si>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</si>
  <si>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</si>
  <si>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</si>
  <si>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</si>
  <si>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</si>
  <si>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</si>
  <si>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</si>
  <si>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</si>
  <si>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</si>
  <si>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</si>
  <si>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</si>
  <si>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</si>
  <si>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</si>
  <si>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</si>
  <si>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</si>
  <si>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</si>
  <si>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</si>
  <si>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</si>
  <si>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</si>
  <si>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</si>
  <si>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</si>
  <si>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</si>
  <si>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</si>
  <si>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</si>
  <si>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</si>
  <si>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</si>
  <si>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</si>
  <si>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</si>
  <si>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</si>
  <si>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</si>
  <si>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</si>
  <si>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</si>
  <si>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</si>
  <si>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</si>
  <si>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</si>
  <si>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</si>
  <si>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</si>
  <si>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</si>
  <si>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</si>
  <si>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</si>
  <si>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</si>
  <si>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</si>
  <si>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</si>
  <si>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</si>
  <si>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</si>
  <si>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</si>
  <si>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</si>
  <si>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</si>
  <si>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</si>
  <si>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</si>
  <si>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</si>
  <si>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</si>
  <si>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</si>
  <si>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</si>
  <si>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</si>
  <si>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</si>
  <si>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</si>
  <si>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</si>
  <si>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</si>
  <si>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</si>
  <si>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</si>
  <si>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</si>
  <si>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</si>
  <si>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</si>
  <si>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</si>
  <si>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</si>
  <si>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</si>
  <si>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</si>
  <si>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</si>
  <si>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</si>
  <si>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</si>
  <si>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</si>
  <si>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</si>
  <si>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</si>
  <si>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</si>
  <si>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</si>
  <si>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</si>
  <si>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</si>
  <si>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</si>
  <si>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</si>
  <si>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</si>
  <si>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</si>
  <si>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</si>
  <si>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</si>
  <si>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</si>
  <si>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</si>
  <si>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</si>
  <si>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</si>
  <si>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</si>
  <si>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</si>
  <si>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</si>
  <si>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</si>
  <si>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</si>
  <si>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</si>
  <si>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</si>
  <si>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</si>
  <si>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</si>
  <si>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</si>
  <si>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</si>
  <si>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</si>
  <si>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</si>
  <si>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</si>
  <si>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</si>
  <si>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</si>
  <si>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</si>
  <si>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</si>
  <si>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</si>
  <si>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</si>
  <si>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</si>
  <si>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</si>
  <si>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</si>
  <si>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</si>
  <si>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</si>
  <si>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</si>
  <si>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</si>
  <si>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</si>
  <si>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</si>
  <si>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</si>
  <si>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</si>
  <si>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</si>
  <si>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</si>
  <si>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</si>
  <si>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</si>
  <si>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</si>
  <si>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</si>
  <si>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</si>
  <si>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</si>
  <si>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</si>
  <si>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</si>
  <si>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</si>
  <si>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</si>
  <si>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</si>
  <si>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</si>
  <si>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</si>
  <si>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</si>
  <si>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</si>
  <si>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</si>
  <si>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</si>
  <si>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</si>
  <si>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</si>
  <si>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</si>
  <si>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</si>
  <si>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</si>
  <si>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</si>
  <si>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</si>
  <si>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</si>
  <si>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</si>
  <si>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</si>
  <si>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</si>
  <si>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</si>
  <si>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</si>
  <si>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</si>
  <si>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</si>
  <si>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</si>
  <si>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</si>
  <si>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</si>
  <si>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</si>
  <si>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</si>
  <si>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</si>
  <si>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</si>
  <si>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</si>
  <si>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</si>
  <si>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</si>
  <si>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</si>
  <si>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</si>
  <si>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</si>
  <si>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</si>
  <si>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</si>
  <si>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</si>
  <si>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</si>
  <si>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</si>
  <si>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</si>
  <si>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</si>
  <si>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</si>
  <si>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</si>
  <si>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</si>
  <si>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</si>
  <si>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</si>
  <si>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</si>
  <si>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</si>
  <si>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</si>
  <si>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Malanchi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</si>
  <si>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</si>
  <si>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</si>
  <si>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</si>
  <si>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</si>
  <si>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</si>
  <si>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</si>
  <si>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</si>
  <si>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</si>
  <si>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</si>
  <si>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</si>
  <si>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</si>
  <si>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</si>
  <si>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</si>
  <si>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</si>
  <si>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</si>
  <si>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</si>
  <si>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</si>
  <si>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</si>
  <si>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</si>
  <si>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</si>
  <si>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</si>
  <si>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</si>
  <si>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</si>
  <si>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</si>
  <si>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</si>
  <si>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</si>
  <si>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</si>
  <si>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</si>
  <si>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Sathi Computer</t>
  </si>
  <si>
    <t>04.10.2021</t>
  </si>
  <si>
    <t>05.10.2021</t>
  </si>
  <si>
    <t>Date:05.10.2021</t>
  </si>
  <si>
    <t xml:space="preserve">Rasel </t>
  </si>
  <si>
    <t>Galaxy Mobile</t>
  </si>
  <si>
    <t>Ma Telecom Lalpur</t>
  </si>
  <si>
    <t>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</si>
</sst>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0" borderId="28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9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left"/>
    </xf>
    <xf numFmtId="1" fontId="36" fillId="43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72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70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74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78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79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23" sqref="F23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133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7">
        <v>2100484</v>
      </c>
      <c r="D5" s="27">
        <v>0</v>
      </c>
      <c r="E5" s="43">
        <f>C5-D5</f>
        <v>2100484</v>
      </c>
      <c r="F5" s="20"/>
      <c r="G5" s="2"/>
    </row>
    <row r="6" spans="1:8">
      <c r="A6" s="321"/>
      <c r="B6" s="28"/>
      <c r="C6" s="27"/>
      <c r="D6" s="27"/>
      <c r="E6" s="29">
        <f t="shared" ref="E6:E69" si="0">E5+C6-D6</f>
        <v>2100484</v>
      </c>
      <c r="F6" s="20"/>
      <c r="G6" s="21"/>
    </row>
    <row r="7" spans="1:8">
      <c r="A7" s="321"/>
      <c r="B7" s="28" t="s">
        <v>208</v>
      </c>
      <c r="C7" s="27">
        <v>0</v>
      </c>
      <c r="D7" s="27">
        <v>0</v>
      </c>
      <c r="E7" s="29">
        <f t="shared" si="0"/>
        <v>2100484</v>
      </c>
      <c r="F7" s="20"/>
      <c r="G7" s="2"/>
      <c r="H7" s="2"/>
    </row>
    <row r="8" spans="1:8">
      <c r="A8" s="321"/>
      <c r="B8" s="28" t="s">
        <v>212</v>
      </c>
      <c r="C8" s="27">
        <v>600000</v>
      </c>
      <c r="D8" s="129">
        <v>2100000</v>
      </c>
      <c r="E8" s="29">
        <f>E7+C8-D8</f>
        <v>600484</v>
      </c>
      <c r="F8" s="20"/>
      <c r="G8" s="2"/>
      <c r="H8" s="2"/>
    </row>
    <row r="9" spans="1:8">
      <c r="A9" s="321"/>
      <c r="B9" s="28" t="s">
        <v>216</v>
      </c>
      <c r="C9" s="27">
        <v>500000</v>
      </c>
      <c r="D9" s="129">
        <v>900000</v>
      </c>
      <c r="E9" s="29">
        <f t="shared" si="0"/>
        <v>200484</v>
      </c>
      <c r="F9" s="20"/>
      <c r="G9" s="2"/>
      <c r="H9" s="2"/>
    </row>
    <row r="10" spans="1:8">
      <c r="A10" s="321"/>
      <c r="B10" s="28" t="s">
        <v>217</v>
      </c>
      <c r="C10" s="30">
        <v>605000</v>
      </c>
      <c r="D10" s="144">
        <v>800000</v>
      </c>
      <c r="E10" s="29">
        <f t="shared" si="0"/>
        <v>5484</v>
      </c>
      <c r="F10" s="20"/>
      <c r="G10" s="2"/>
      <c r="H10" s="2"/>
    </row>
    <row r="11" spans="1:8">
      <c r="A11" s="321"/>
      <c r="B11" s="28" t="s">
        <v>217</v>
      </c>
      <c r="C11" s="27">
        <v>30000</v>
      </c>
      <c r="D11" s="129">
        <v>21096</v>
      </c>
      <c r="E11" s="29">
        <f t="shared" si="0"/>
        <v>14388</v>
      </c>
      <c r="F11" s="20"/>
      <c r="G11" s="2"/>
      <c r="H11" s="2"/>
    </row>
    <row r="12" spans="1:8">
      <c r="A12" s="321"/>
      <c r="B12" s="28"/>
      <c r="C12" s="27"/>
      <c r="D12" s="27"/>
      <c r="E12" s="29">
        <f t="shared" si="0"/>
        <v>14388</v>
      </c>
      <c r="F12" s="20"/>
      <c r="G12" s="31"/>
      <c r="H12" s="2"/>
    </row>
    <row r="13" spans="1:8">
      <c r="A13" s="321"/>
      <c r="B13" s="28"/>
      <c r="C13" s="27"/>
      <c r="D13" s="27"/>
      <c r="E13" s="29">
        <f t="shared" si="0"/>
        <v>14388</v>
      </c>
      <c r="F13" s="20"/>
      <c r="G13" s="2"/>
      <c r="H13" s="32"/>
    </row>
    <row r="14" spans="1:8">
      <c r="A14" s="321"/>
      <c r="B14" s="28"/>
      <c r="C14" s="27"/>
      <c r="D14" s="27"/>
      <c r="E14" s="29">
        <f t="shared" si="0"/>
        <v>14388</v>
      </c>
      <c r="F14" s="20"/>
      <c r="G14" s="2"/>
      <c r="H14" s="2"/>
    </row>
    <row r="15" spans="1:8">
      <c r="A15" s="321"/>
      <c r="B15" s="28"/>
      <c r="C15" s="27"/>
      <c r="D15" s="27"/>
      <c r="E15" s="29">
        <f t="shared" si="0"/>
        <v>14388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14388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14388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14388</v>
      </c>
      <c r="F18" s="20"/>
      <c r="G18" s="31"/>
      <c r="H18" s="2"/>
    </row>
    <row r="19" spans="1:8" ht="12.75" customHeight="1">
      <c r="A19" s="321"/>
      <c r="B19" s="28"/>
      <c r="C19" s="27"/>
      <c r="D19" s="30"/>
      <c r="E19" s="29">
        <f t="shared" si="0"/>
        <v>14388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14388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14388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14388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14388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14388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14388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14388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14388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14388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14388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14388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14388</v>
      </c>
      <c r="F31" s="20"/>
      <c r="G31" s="2"/>
      <c r="H31" s="23"/>
    </row>
    <row r="32" spans="1:8">
      <c r="A32" s="321"/>
      <c r="B32" s="28"/>
      <c r="C32" s="27"/>
      <c r="D32" s="27"/>
      <c r="E32" s="29">
        <f>E31+C32-D32</f>
        <v>14388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14388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14388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14388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14388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14388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si="0"/>
        <v>14388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0"/>
        <v>14388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0"/>
        <v>14388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0"/>
        <v>14388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0"/>
        <v>14388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0"/>
        <v>14388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0"/>
        <v>14388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0"/>
        <v>14388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0"/>
        <v>14388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0"/>
        <v>14388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0"/>
        <v>14388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0"/>
        <v>14388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0"/>
        <v>14388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0"/>
        <v>14388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0"/>
        <v>14388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0"/>
        <v>14388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0"/>
        <v>14388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0"/>
        <v>14388</v>
      </c>
      <c r="F55" s="20"/>
      <c r="G55" s="2"/>
    </row>
    <row r="56" spans="1:8">
      <c r="A56" s="321"/>
      <c r="B56" s="28"/>
      <c r="C56" s="27"/>
      <c r="D56" s="27"/>
      <c r="E56" s="29">
        <f t="shared" si="0"/>
        <v>14388</v>
      </c>
      <c r="F56" s="20"/>
      <c r="G56" s="2"/>
    </row>
    <row r="57" spans="1:8">
      <c r="A57" s="321"/>
      <c r="B57" s="28"/>
      <c r="C57" s="27"/>
      <c r="D57" s="27"/>
      <c r="E57" s="29">
        <f t="shared" si="0"/>
        <v>14388</v>
      </c>
      <c r="F57" s="20"/>
      <c r="G57" s="2"/>
    </row>
    <row r="58" spans="1:8">
      <c r="A58" s="321"/>
      <c r="B58" s="28"/>
      <c r="C58" s="27"/>
      <c r="D58" s="27"/>
      <c r="E58" s="29">
        <f t="shared" si="0"/>
        <v>14388</v>
      </c>
      <c r="F58" s="20"/>
      <c r="G58" s="2"/>
    </row>
    <row r="59" spans="1:8">
      <c r="A59" s="321"/>
      <c r="B59" s="28"/>
      <c r="C59" s="27"/>
      <c r="D59" s="27"/>
      <c r="E59" s="29">
        <f t="shared" si="0"/>
        <v>14388</v>
      </c>
      <c r="F59" s="20"/>
      <c r="G59" s="2"/>
    </row>
    <row r="60" spans="1:8">
      <c r="A60" s="321"/>
      <c r="B60" s="28"/>
      <c r="C60" s="27"/>
      <c r="D60" s="27"/>
      <c r="E60" s="29">
        <f t="shared" si="0"/>
        <v>14388</v>
      </c>
      <c r="F60" s="20"/>
      <c r="G60" s="2"/>
    </row>
    <row r="61" spans="1:8">
      <c r="A61" s="321"/>
      <c r="B61" s="28"/>
      <c r="C61" s="27"/>
      <c r="D61" s="27"/>
      <c r="E61" s="29">
        <f t="shared" si="0"/>
        <v>14388</v>
      </c>
      <c r="F61" s="20"/>
      <c r="G61" s="2"/>
    </row>
    <row r="62" spans="1:8">
      <c r="A62" s="321"/>
      <c r="B62" s="28"/>
      <c r="C62" s="27"/>
      <c r="D62" s="27"/>
      <c r="E62" s="29">
        <f t="shared" si="0"/>
        <v>14388</v>
      </c>
      <c r="F62" s="20"/>
      <c r="G62" s="2"/>
    </row>
    <row r="63" spans="1:8">
      <c r="A63" s="321"/>
      <c r="B63" s="28"/>
      <c r="C63" s="27"/>
      <c r="D63" s="27"/>
      <c r="E63" s="29">
        <f t="shared" si="0"/>
        <v>14388</v>
      </c>
      <c r="F63" s="20"/>
      <c r="G63" s="2"/>
    </row>
    <row r="64" spans="1:8">
      <c r="A64" s="321"/>
      <c r="B64" s="28"/>
      <c r="C64" s="27"/>
      <c r="D64" s="27"/>
      <c r="E64" s="29">
        <f t="shared" si="0"/>
        <v>14388</v>
      </c>
      <c r="F64" s="20"/>
      <c r="G64" s="2"/>
    </row>
    <row r="65" spans="1:7">
      <c r="A65" s="321"/>
      <c r="B65" s="28"/>
      <c r="C65" s="27"/>
      <c r="D65" s="27"/>
      <c r="E65" s="29">
        <f t="shared" si="0"/>
        <v>14388</v>
      </c>
      <c r="F65" s="20"/>
      <c r="G65" s="2"/>
    </row>
    <row r="66" spans="1:7">
      <c r="A66" s="321"/>
      <c r="B66" s="28"/>
      <c r="C66" s="27"/>
      <c r="D66" s="27"/>
      <c r="E66" s="29">
        <f t="shared" si="0"/>
        <v>14388</v>
      </c>
      <c r="F66" s="20"/>
      <c r="G66" s="2"/>
    </row>
    <row r="67" spans="1:7">
      <c r="A67" s="321"/>
      <c r="B67" s="28"/>
      <c r="C67" s="27"/>
      <c r="D67" s="27"/>
      <c r="E67" s="29">
        <f t="shared" si="0"/>
        <v>14388</v>
      </c>
      <c r="F67" s="20"/>
      <c r="G67" s="2"/>
    </row>
    <row r="68" spans="1:7">
      <c r="A68" s="321"/>
      <c r="B68" s="28"/>
      <c r="C68" s="27"/>
      <c r="D68" s="27"/>
      <c r="E68" s="29">
        <f t="shared" si="0"/>
        <v>14388</v>
      </c>
      <c r="F68" s="20"/>
      <c r="G68" s="2"/>
    </row>
    <row r="69" spans="1:7">
      <c r="A69" s="321"/>
      <c r="B69" s="28"/>
      <c r="C69" s="27"/>
      <c r="D69" s="27"/>
      <c r="E69" s="29">
        <f t="shared" si="0"/>
        <v>14388</v>
      </c>
      <c r="F69" s="20"/>
      <c r="G69" s="2"/>
    </row>
    <row r="70" spans="1:7">
      <c r="A70" s="321"/>
      <c r="B70" s="28"/>
      <c r="C70" s="27"/>
      <c r="D70" s="27"/>
      <c r="E70" s="29">
        <f t="shared" ref="E70:E82" si="1">E69+C70-D70</f>
        <v>14388</v>
      </c>
      <c r="F70" s="20"/>
      <c r="G70" s="2"/>
    </row>
    <row r="71" spans="1:7">
      <c r="A71" s="321"/>
      <c r="B71" s="28"/>
      <c r="C71" s="27"/>
      <c r="D71" s="27"/>
      <c r="E71" s="29">
        <f t="shared" si="1"/>
        <v>14388</v>
      </c>
      <c r="F71" s="20"/>
      <c r="G71" s="2"/>
    </row>
    <row r="72" spans="1:7">
      <c r="A72" s="321"/>
      <c r="B72" s="28"/>
      <c r="C72" s="27"/>
      <c r="D72" s="27"/>
      <c r="E72" s="29">
        <f t="shared" si="1"/>
        <v>14388</v>
      </c>
      <c r="F72" s="20"/>
      <c r="G72" s="2"/>
    </row>
    <row r="73" spans="1:7">
      <c r="A73" s="321"/>
      <c r="B73" s="28"/>
      <c r="C73" s="27"/>
      <c r="D73" s="27"/>
      <c r="E73" s="29">
        <f t="shared" si="1"/>
        <v>14388</v>
      </c>
      <c r="F73" s="20"/>
      <c r="G73" s="2"/>
    </row>
    <row r="74" spans="1:7">
      <c r="A74" s="321"/>
      <c r="B74" s="28"/>
      <c r="C74" s="27"/>
      <c r="D74" s="27"/>
      <c r="E74" s="29">
        <f t="shared" si="1"/>
        <v>14388</v>
      </c>
      <c r="F74" s="20"/>
      <c r="G74" s="2"/>
    </row>
    <row r="75" spans="1:7">
      <c r="A75" s="321"/>
      <c r="B75" s="28"/>
      <c r="C75" s="27"/>
      <c r="D75" s="27"/>
      <c r="E75" s="29">
        <f t="shared" si="1"/>
        <v>14388</v>
      </c>
      <c r="F75" s="22"/>
      <c r="G75" s="2"/>
    </row>
    <row r="76" spans="1:7">
      <c r="A76" s="321"/>
      <c r="B76" s="28"/>
      <c r="C76" s="27"/>
      <c r="D76" s="27"/>
      <c r="E76" s="29">
        <f t="shared" si="1"/>
        <v>14388</v>
      </c>
      <c r="F76" s="20"/>
      <c r="G76" s="2"/>
    </row>
    <row r="77" spans="1:7">
      <c r="A77" s="321"/>
      <c r="B77" s="28"/>
      <c r="C77" s="27"/>
      <c r="D77" s="27"/>
      <c r="E77" s="29">
        <f t="shared" si="1"/>
        <v>14388</v>
      </c>
      <c r="F77" s="20"/>
      <c r="G77" s="2"/>
    </row>
    <row r="78" spans="1:7">
      <c r="A78" s="321"/>
      <c r="B78" s="28"/>
      <c r="C78" s="27"/>
      <c r="D78" s="27"/>
      <c r="E78" s="29">
        <f t="shared" si="1"/>
        <v>14388</v>
      </c>
      <c r="F78" s="20"/>
      <c r="G78" s="2"/>
    </row>
    <row r="79" spans="1:7">
      <c r="A79" s="321"/>
      <c r="B79" s="28"/>
      <c r="C79" s="27"/>
      <c r="D79" s="27"/>
      <c r="E79" s="29">
        <f t="shared" si="1"/>
        <v>14388</v>
      </c>
      <c r="F79" s="20"/>
      <c r="G79" s="2"/>
    </row>
    <row r="80" spans="1:7">
      <c r="A80" s="321"/>
      <c r="B80" s="28"/>
      <c r="C80" s="27"/>
      <c r="D80" s="27"/>
      <c r="E80" s="29">
        <f t="shared" si="1"/>
        <v>14388</v>
      </c>
      <c r="F80" s="20"/>
      <c r="G80" s="2"/>
    </row>
    <row r="81" spans="1:7">
      <c r="A81" s="321"/>
      <c r="B81" s="28"/>
      <c r="C81" s="27"/>
      <c r="D81" s="27"/>
      <c r="E81" s="29">
        <f t="shared" si="1"/>
        <v>14388</v>
      </c>
      <c r="F81" s="20"/>
      <c r="G81" s="2"/>
    </row>
    <row r="82" spans="1:7">
      <c r="A82" s="321"/>
      <c r="B82" s="28"/>
      <c r="C82" s="27"/>
      <c r="D82" s="27"/>
      <c r="E82" s="29">
        <f t="shared" si="1"/>
        <v>14388</v>
      </c>
      <c r="F82" s="20"/>
      <c r="G82" s="2"/>
    </row>
    <row r="83" spans="1:7">
      <c r="A83" s="321"/>
      <c r="B83" s="33"/>
      <c r="C83" s="29">
        <f>SUM(C5:C72)</f>
        <v>3835484</v>
      </c>
      <c r="D83" s="29">
        <f>SUM(D5:D77)</f>
        <v>3821096</v>
      </c>
      <c r="E83" s="44">
        <f>E71</f>
        <v>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6" activePane="bottomLeft" state="frozen"/>
      <selection pane="bottomLeft" activeCell="O44" sqref="O44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82" customFormat="1" ht="18">
      <c r="A2" s="327" t="s">
        <v>157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83" customFormat="1" ht="16.5" thickBot="1">
      <c r="A3" s="328" t="s">
        <v>209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5"/>
      <c r="T3" s="8"/>
      <c r="U3" s="8"/>
      <c r="V3" s="8"/>
      <c r="W3" s="8"/>
      <c r="X3" s="18"/>
    </row>
    <row r="4" spans="1:24" s="84" customFormat="1" ht="12.75" customHeight="1">
      <c r="A4" s="331" t="s">
        <v>44</v>
      </c>
      <c r="B4" s="333" t="s">
        <v>45</v>
      </c>
      <c r="C4" s="322" t="s">
        <v>46</v>
      </c>
      <c r="D4" s="322" t="s">
        <v>47</v>
      </c>
      <c r="E4" s="322" t="s">
        <v>48</v>
      </c>
      <c r="F4" s="322" t="s">
        <v>168</v>
      </c>
      <c r="G4" s="322" t="s">
        <v>49</v>
      </c>
      <c r="H4" s="322" t="s">
        <v>177</v>
      </c>
      <c r="I4" s="322" t="s">
        <v>173</v>
      </c>
      <c r="J4" s="322" t="s">
        <v>50</v>
      </c>
      <c r="K4" s="322" t="s">
        <v>51</v>
      </c>
      <c r="L4" s="322" t="s">
        <v>52</v>
      </c>
      <c r="M4" s="322" t="s">
        <v>53</v>
      </c>
      <c r="N4" s="322" t="s">
        <v>54</v>
      </c>
      <c r="O4" s="324" t="s">
        <v>55</v>
      </c>
      <c r="P4" s="335" t="s">
        <v>82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47" t="s">
        <v>56</v>
      </c>
      <c r="S5" s="88"/>
      <c r="T5" s="89"/>
      <c r="U5" s="89"/>
      <c r="V5" s="89"/>
      <c r="W5" s="89"/>
      <c r="X5" s="90"/>
    </row>
    <row r="6" spans="1:24" s="14" customFormat="1">
      <c r="A6" s="91" t="s">
        <v>208</v>
      </c>
      <c r="B6" s="92">
        <v>1350</v>
      </c>
      <c r="C6" s="92">
        <v>420</v>
      </c>
      <c r="D6" s="93">
        <v>90</v>
      </c>
      <c r="E6" s="93">
        <v>1540</v>
      </c>
      <c r="F6" s="93"/>
      <c r="G6" s="93">
        <v>720</v>
      </c>
      <c r="H6" s="93"/>
      <c r="I6" s="93"/>
      <c r="J6" s="94">
        <v>250</v>
      </c>
      <c r="K6" s="93">
        <v>640</v>
      </c>
      <c r="L6" s="93"/>
      <c r="M6" s="93"/>
      <c r="N6" s="130"/>
      <c r="O6" s="93"/>
      <c r="P6" s="95"/>
      <c r="Q6" s="96">
        <f t="shared" ref="Q6:Q36" si="0">SUM(B6:P6)</f>
        <v>5010</v>
      </c>
      <c r="R6" s="97"/>
      <c r="S6" s="98"/>
      <c r="T6" s="36"/>
      <c r="U6" s="5"/>
      <c r="V6" s="36"/>
      <c r="W6" s="5"/>
    </row>
    <row r="7" spans="1:24" s="14" customFormat="1">
      <c r="A7" s="91" t="s">
        <v>212</v>
      </c>
      <c r="B7" s="92">
        <v>500</v>
      </c>
      <c r="C7" s="92"/>
      <c r="D7" s="93">
        <v>270</v>
      </c>
      <c r="E7" s="93"/>
      <c r="F7" s="93"/>
      <c r="G7" s="93">
        <v>300</v>
      </c>
      <c r="H7" s="93" t="s">
        <v>13</v>
      </c>
      <c r="I7" s="93"/>
      <c r="J7" s="94">
        <v>30</v>
      </c>
      <c r="K7" s="93">
        <v>480</v>
      </c>
      <c r="L7" s="93"/>
      <c r="M7" s="93">
        <v>1600</v>
      </c>
      <c r="N7" s="130"/>
      <c r="O7" s="93"/>
      <c r="P7" s="95"/>
      <c r="Q7" s="96">
        <f t="shared" si="0"/>
        <v>3180</v>
      </c>
      <c r="R7" s="97"/>
      <c r="S7" s="36"/>
      <c r="T7" s="36"/>
      <c r="U7" s="36"/>
      <c r="V7" s="36"/>
      <c r="W7" s="36"/>
    </row>
    <row r="8" spans="1:24" s="14" customFormat="1">
      <c r="A8" s="91" t="s">
        <v>216</v>
      </c>
      <c r="B8" s="99">
        <v>590</v>
      </c>
      <c r="C8" s="92"/>
      <c r="D8" s="100">
        <v>50</v>
      </c>
      <c r="E8" s="100">
        <v>4170</v>
      </c>
      <c r="F8" s="100"/>
      <c r="G8" s="100">
        <v>220</v>
      </c>
      <c r="H8" s="100"/>
      <c r="I8" s="100"/>
      <c r="J8" s="101">
        <v>20</v>
      </c>
      <c r="K8" s="100">
        <v>400</v>
      </c>
      <c r="L8" s="100"/>
      <c r="M8" s="100"/>
      <c r="N8" s="131">
        <v>60</v>
      </c>
      <c r="O8" s="100"/>
      <c r="P8" s="102">
        <v>110</v>
      </c>
      <c r="Q8" s="96">
        <f>SUM(B8:P8)</f>
        <v>5620</v>
      </c>
      <c r="R8" s="97"/>
      <c r="S8" s="10"/>
      <c r="T8" s="10"/>
      <c r="U8" s="5" t="s">
        <v>57</v>
      </c>
      <c r="V8" s="36"/>
      <c r="W8" s="5"/>
    </row>
    <row r="9" spans="1:24" s="14" customFormat="1">
      <c r="A9" s="91" t="s">
        <v>217</v>
      </c>
      <c r="B9" s="99">
        <v>1300</v>
      </c>
      <c r="C9" s="92">
        <v>460</v>
      </c>
      <c r="D9" s="100">
        <v>50</v>
      </c>
      <c r="E9" s="100">
        <v>350</v>
      </c>
      <c r="F9" s="100"/>
      <c r="G9" s="100">
        <v>170</v>
      </c>
      <c r="H9" s="100"/>
      <c r="I9" s="100"/>
      <c r="J9" s="101">
        <v>50</v>
      </c>
      <c r="K9" s="100">
        <v>480</v>
      </c>
      <c r="L9" s="100"/>
      <c r="M9" s="100"/>
      <c r="N9" s="131"/>
      <c r="O9" s="100"/>
      <c r="P9" s="102">
        <v>80</v>
      </c>
      <c r="Q9" s="96">
        <f t="shared" si="0"/>
        <v>2940</v>
      </c>
      <c r="R9" s="97"/>
      <c r="S9" s="10"/>
      <c r="T9" s="10"/>
      <c r="U9" s="36"/>
      <c r="V9" s="36"/>
      <c r="W9" s="36"/>
    </row>
    <row r="10" spans="1:24" s="14" customFormat="1">
      <c r="A10" s="91"/>
      <c r="B10" s="99"/>
      <c r="C10" s="92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31"/>
      <c r="O10" s="100"/>
      <c r="P10" s="102"/>
      <c r="Q10" s="96">
        <f t="shared" si="0"/>
        <v>0</v>
      </c>
      <c r="R10" s="97"/>
      <c r="S10" s="36"/>
      <c r="T10" s="36"/>
      <c r="U10" s="5"/>
      <c r="V10" s="36"/>
      <c r="W10" s="5"/>
    </row>
    <row r="11" spans="1:24" s="14" customFormat="1">
      <c r="A11" s="91"/>
      <c r="B11" s="99"/>
      <c r="C11" s="92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31"/>
      <c r="O11" s="100"/>
      <c r="P11" s="102"/>
      <c r="Q11" s="96">
        <f t="shared" si="0"/>
        <v>0</v>
      </c>
      <c r="R11" s="97"/>
      <c r="S11" s="36"/>
      <c r="T11" s="36"/>
      <c r="U11" s="36"/>
      <c r="V11" s="36"/>
      <c r="W11" s="36"/>
    </row>
    <row r="12" spans="1:24" s="14" customFormat="1">
      <c r="A12" s="91"/>
      <c r="B12" s="99"/>
      <c r="C12" s="92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31"/>
      <c r="O12" s="100"/>
      <c r="P12" s="102"/>
      <c r="Q12" s="96">
        <f t="shared" si="0"/>
        <v>0</v>
      </c>
      <c r="R12" s="97"/>
      <c r="S12" s="36"/>
      <c r="T12" s="36"/>
      <c r="U12" s="5"/>
      <c r="V12" s="36"/>
      <c r="W12" s="5"/>
    </row>
    <row r="13" spans="1:24" s="14" customFormat="1">
      <c r="A13" s="91"/>
      <c r="B13" s="99"/>
      <c r="C13" s="92"/>
      <c r="D13" s="100"/>
      <c r="E13" s="100"/>
      <c r="F13" s="100"/>
      <c r="G13" s="100"/>
      <c r="H13" s="100"/>
      <c r="I13" s="100"/>
      <c r="J13" s="100"/>
      <c r="K13" s="100"/>
      <c r="L13" s="103"/>
      <c r="M13" s="100"/>
      <c r="N13" s="131"/>
      <c r="O13" s="100"/>
      <c r="P13" s="102"/>
      <c r="Q13" s="96">
        <f t="shared" si="0"/>
        <v>0</v>
      </c>
      <c r="R13" s="97"/>
      <c r="S13" s="98"/>
      <c r="T13" s="36"/>
      <c r="U13" s="36"/>
      <c r="V13" s="36"/>
      <c r="W13" s="36"/>
    </row>
    <row r="14" spans="1:24" s="14" customFormat="1">
      <c r="A14" s="91"/>
      <c r="B14" s="99"/>
      <c r="C14" s="92"/>
      <c r="D14" s="100"/>
      <c r="E14" s="100"/>
      <c r="F14" s="100"/>
      <c r="G14" s="100"/>
      <c r="H14" s="100"/>
      <c r="I14" s="100"/>
      <c r="J14" s="100"/>
      <c r="K14" s="100"/>
      <c r="L14" s="104"/>
      <c r="M14" s="100"/>
      <c r="N14" s="131"/>
      <c r="O14" s="100"/>
      <c r="P14" s="102"/>
      <c r="Q14" s="96">
        <f t="shared" si="0"/>
        <v>0</v>
      </c>
      <c r="R14" s="97"/>
      <c r="S14" s="105"/>
      <c r="T14" s="36"/>
      <c r="U14" s="5"/>
      <c r="V14" s="36"/>
      <c r="W14" s="5"/>
    </row>
    <row r="15" spans="1:24" s="14" customFormat="1">
      <c r="A15" s="91"/>
      <c r="B15" s="99"/>
      <c r="C15" s="92"/>
      <c r="D15" s="100"/>
      <c r="E15" s="100"/>
      <c r="F15" s="100"/>
      <c r="G15" s="100"/>
      <c r="H15" s="100"/>
      <c r="I15" s="100"/>
      <c r="J15" s="100"/>
      <c r="K15" s="100"/>
      <c r="L15" s="93"/>
      <c r="M15" s="100"/>
      <c r="N15" s="131"/>
      <c r="O15" s="100"/>
      <c r="P15" s="102"/>
      <c r="Q15" s="96">
        <f t="shared" si="0"/>
        <v>0</v>
      </c>
      <c r="R15" s="97"/>
      <c r="S15" s="7"/>
      <c r="T15" s="36"/>
      <c r="U15" s="36"/>
      <c r="V15" s="36"/>
      <c r="W15" s="36"/>
    </row>
    <row r="16" spans="1:24" s="14" customFormat="1">
      <c r="A16" s="91"/>
      <c r="B16" s="99"/>
      <c r="C16" s="9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31"/>
      <c r="O16" s="100"/>
      <c r="P16" s="102"/>
      <c r="Q16" s="96">
        <f t="shared" si="0"/>
        <v>0</v>
      </c>
      <c r="R16" s="97"/>
      <c r="S16" s="7"/>
      <c r="T16" s="36"/>
      <c r="U16" s="5"/>
      <c r="V16" s="36"/>
      <c r="W16" s="5"/>
    </row>
    <row r="17" spans="1:23" s="14" customFormat="1">
      <c r="A17" s="91"/>
      <c r="B17" s="99"/>
      <c r="C17" s="92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31"/>
      <c r="O17" s="102"/>
      <c r="P17" s="102"/>
      <c r="Q17" s="96">
        <f t="shared" si="0"/>
        <v>0</v>
      </c>
      <c r="R17" s="97"/>
      <c r="S17" s="7"/>
      <c r="T17" s="36"/>
      <c r="U17" s="36"/>
      <c r="V17" s="36"/>
      <c r="W17" s="36"/>
    </row>
    <row r="18" spans="1:23" s="14" customFormat="1">
      <c r="A18" s="91"/>
      <c r="B18" s="99"/>
      <c r="C18" s="92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31"/>
      <c r="O18" s="102"/>
      <c r="P18" s="102"/>
      <c r="Q18" s="96">
        <f t="shared" si="0"/>
        <v>0</v>
      </c>
      <c r="R18" s="97"/>
      <c r="S18" s="7"/>
      <c r="T18" s="36"/>
      <c r="U18" s="5"/>
      <c r="V18" s="36"/>
      <c r="W18" s="5"/>
    </row>
    <row r="19" spans="1:23" s="14" customFormat="1">
      <c r="A19" s="91"/>
      <c r="B19" s="99"/>
      <c r="C19" s="92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32"/>
      <c r="O19" s="102"/>
      <c r="P19" s="102"/>
      <c r="Q19" s="96">
        <f t="shared" si="0"/>
        <v>0</v>
      </c>
      <c r="R19" s="97"/>
      <c r="S19" s="7"/>
      <c r="T19" s="36"/>
      <c r="U19" s="36"/>
      <c r="V19" s="36"/>
      <c r="W19" s="36"/>
    </row>
    <row r="20" spans="1:23" s="14" customFormat="1">
      <c r="A20" s="91"/>
      <c r="B20" s="99"/>
      <c r="C20" s="92"/>
      <c r="D20" s="100"/>
      <c r="E20" s="100"/>
      <c r="F20" s="131"/>
      <c r="G20" s="100"/>
      <c r="H20" s="100"/>
      <c r="I20" s="100"/>
      <c r="J20" s="100"/>
      <c r="K20" s="100"/>
      <c r="L20" s="100"/>
      <c r="M20" s="100"/>
      <c r="N20" s="131"/>
      <c r="O20" s="100"/>
      <c r="P20" s="102"/>
      <c r="Q20" s="96">
        <f t="shared" si="0"/>
        <v>0</v>
      </c>
      <c r="R20" s="97"/>
      <c r="S20" s="7"/>
      <c r="T20" s="36"/>
      <c r="U20" s="5"/>
      <c r="V20" s="36"/>
      <c r="W20" s="5"/>
    </row>
    <row r="21" spans="1:23" s="14" customFormat="1">
      <c r="A21" s="91"/>
      <c r="B21" s="99"/>
      <c r="C21" s="92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31"/>
      <c r="O21" s="100"/>
      <c r="P21" s="102"/>
      <c r="Q21" s="96">
        <f t="shared" si="0"/>
        <v>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58</v>
      </c>
      <c r="B37" s="117">
        <f>SUM(B6:B36)</f>
        <v>3740</v>
      </c>
      <c r="C37" s="118">
        <f t="shared" ref="C37:P37" si="1">SUM(C6:C36)</f>
        <v>880</v>
      </c>
      <c r="D37" s="118">
        <f t="shared" si="1"/>
        <v>460</v>
      </c>
      <c r="E37" s="118">
        <f t="shared" si="1"/>
        <v>6060</v>
      </c>
      <c r="F37" s="118">
        <f t="shared" si="1"/>
        <v>0</v>
      </c>
      <c r="G37" s="118">
        <f>SUM(G6:G36)</f>
        <v>1410</v>
      </c>
      <c r="H37" s="118">
        <f t="shared" si="1"/>
        <v>0</v>
      </c>
      <c r="I37" s="118">
        <f t="shared" si="1"/>
        <v>0</v>
      </c>
      <c r="J37" s="118">
        <f t="shared" si="1"/>
        <v>350</v>
      </c>
      <c r="K37" s="118">
        <f t="shared" si="1"/>
        <v>2000</v>
      </c>
      <c r="L37" s="118">
        <f t="shared" si="1"/>
        <v>0</v>
      </c>
      <c r="M37" s="118">
        <f t="shared" si="1"/>
        <v>1600</v>
      </c>
      <c r="N37" s="134">
        <f t="shared" si="1"/>
        <v>60</v>
      </c>
      <c r="O37" s="118">
        <f t="shared" si="1"/>
        <v>0</v>
      </c>
      <c r="P37" s="119">
        <f t="shared" si="1"/>
        <v>190</v>
      </c>
      <c r="Q37" s="120">
        <f>SUM(Q6:Q36)</f>
        <v>16750</v>
      </c>
      <c r="S37" s="258" t="s">
        <v>63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192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1" t="s">
        <v>16</v>
      </c>
      <c r="B1" s="342"/>
      <c r="C1" s="342"/>
      <c r="D1" s="342"/>
      <c r="E1" s="342"/>
      <c r="F1" s="343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44" t="s">
        <v>210</v>
      </c>
      <c r="B2" s="345"/>
      <c r="C2" s="345"/>
      <c r="D2" s="345"/>
      <c r="E2" s="345"/>
      <c r="F2" s="346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47" t="s">
        <v>128</v>
      </c>
      <c r="B3" s="348"/>
      <c r="C3" s="348"/>
      <c r="D3" s="348"/>
      <c r="E3" s="348"/>
      <c r="F3" s="349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7" t="s">
        <v>28</v>
      </c>
      <c r="D4" s="210" t="s">
        <v>29</v>
      </c>
      <c r="E4" s="210" t="s">
        <v>30</v>
      </c>
      <c r="F4" s="259" t="s">
        <v>1</v>
      </c>
      <c r="G4" s="304" t="s">
        <v>176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208</v>
      </c>
      <c r="B5" s="63">
        <v>424890</v>
      </c>
      <c r="C5" s="219">
        <v>441866</v>
      </c>
      <c r="D5" s="63">
        <v>5010</v>
      </c>
      <c r="E5" s="63">
        <f>C5+D5</f>
        <v>446876</v>
      </c>
      <c r="F5" s="260"/>
      <c r="G5" s="290">
        <v>2150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 t="s">
        <v>212</v>
      </c>
      <c r="B6" s="64">
        <v>438330</v>
      </c>
      <c r="C6" s="68">
        <v>482150</v>
      </c>
      <c r="D6" s="64">
        <v>1660</v>
      </c>
      <c r="E6" s="64">
        <f t="shared" ref="E6:E32" si="0">C6+D6</f>
        <v>483810</v>
      </c>
      <c r="F6" s="261"/>
      <c r="G6" s="291">
        <v>2300</v>
      </c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 t="s">
        <v>216</v>
      </c>
      <c r="B7" s="64">
        <v>811100</v>
      </c>
      <c r="C7" s="68">
        <v>480610</v>
      </c>
      <c r="D7" s="64">
        <v>5620</v>
      </c>
      <c r="E7" s="64">
        <f t="shared" si="0"/>
        <v>486230</v>
      </c>
      <c r="F7" s="261"/>
      <c r="G7" s="291">
        <v>9600</v>
      </c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 t="s">
        <v>217</v>
      </c>
      <c r="B8" s="64">
        <v>344510</v>
      </c>
      <c r="C8" s="68">
        <v>321130</v>
      </c>
      <c r="D8" s="64">
        <v>2940</v>
      </c>
      <c r="E8" s="64">
        <f t="shared" si="0"/>
        <v>324070</v>
      </c>
      <c r="F8" s="262"/>
      <c r="G8" s="290">
        <v>1000</v>
      </c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/>
      <c r="B9" s="64"/>
      <c r="C9" s="68"/>
      <c r="D9" s="64"/>
      <c r="E9" s="64">
        <f t="shared" si="0"/>
        <v>0</v>
      </c>
      <c r="F9" s="263"/>
      <c r="G9" s="290"/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/>
      <c r="B10" s="64"/>
      <c r="C10" s="68"/>
      <c r="D10" s="64"/>
      <c r="E10" s="64">
        <f t="shared" si="0"/>
        <v>0</v>
      </c>
      <c r="F10" s="264"/>
      <c r="G10" s="290"/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/>
      <c r="B11" s="64"/>
      <c r="C11" s="68"/>
      <c r="D11" s="64"/>
      <c r="E11" s="64">
        <f t="shared" si="0"/>
        <v>0</v>
      </c>
      <c r="F11" s="262"/>
      <c r="G11" s="290"/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/>
      <c r="B12" s="64"/>
      <c r="C12" s="68"/>
      <c r="D12" s="64"/>
      <c r="E12" s="64">
        <f t="shared" si="0"/>
        <v>0</v>
      </c>
      <c r="F12" s="262"/>
      <c r="G12" s="290"/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/>
      <c r="B13" s="64"/>
      <c r="C13" s="68"/>
      <c r="D13" s="64"/>
      <c r="E13" s="64">
        <f t="shared" si="0"/>
        <v>0</v>
      </c>
      <c r="F13" s="264"/>
      <c r="G13" s="290"/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/>
      <c r="B14" s="64"/>
      <c r="C14" s="68"/>
      <c r="D14" s="64"/>
      <c r="E14" s="64">
        <f t="shared" si="0"/>
        <v>0</v>
      </c>
      <c r="F14" s="263"/>
      <c r="G14" s="290"/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/>
      <c r="B15" s="64"/>
      <c r="C15" s="68"/>
      <c r="D15" s="64"/>
      <c r="E15" s="64">
        <f t="shared" si="0"/>
        <v>0</v>
      </c>
      <c r="F15" s="262"/>
      <c r="G15" s="290"/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/>
      <c r="B16" s="64"/>
      <c r="C16" s="68"/>
      <c r="D16" s="64"/>
      <c r="E16" s="64">
        <f t="shared" si="0"/>
        <v>0</v>
      </c>
      <c r="F16" s="262"/>
      <c r="G16" s="290"/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/>
      <c r="B17" s="64"/>
      <c r="C17" s="68"/>
      <c r="D17" s="64"/>
      <c r="E17" s="64">
        <f t="shared" si="0"/>
        <v>0</v>
      </c>
      <c r="F17" s="261"/>
      <c r="G17" s="291"/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/>
      <c r="B18" s="64"/>
      <c r="C18" s="68"/>
      <c r="D18" s="64"/>
      <c r="E18" s="64">
        <f t="shared" si="0"/>
        <v>0</v>
      </c>
      <c r="F18" s="264"/>
      <c r="G18" s="290"/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/>
      <c r="B19" s="64"/>
      <c r="C19" s="68"/>
      <c r="D19" s="64"/>
      <c r="E19" s="64">
        <f>C19+D19</f>
        <v>0</v>
      </c>
      <c r="F19" s="263"/>
      <c r="G19" s="290"/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/>
      <c r="B20" s="64"/>
      <c r="C20" s="68"/>
      <c r="D20" s="64"/>
      <c r="E20" s="64">
        <f t="shared" ref="E20:E23" si="1">C20+D20</f>
        <v>0</v>
      </c>
      <c r="F20" s="261"/>
      <c r="G20" s="290"/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/>
      <c r="B21" s="64"/>
      <c r="C21" s="68"/>
      <c r="D21" s="64"/>
      <c r="E21" s="64">
        <f t="shared" si="1"/>
        <v>0</v>
      </c>
      <c r="F21" s="261"/>
      <c r="G21" s="290"/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/>
      <c r="B22" s="64"/>
      <c r="C22" s="68"/>
      <c r="D22" s="64"/>
      <c r="E22" s="64">
        <f t="shared" si="1"/>
        <v>0</v>
      </c>
      <c r="F22" s="261"/>
      <c r="G22" s="290"/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/>
      <c r="B23" s="64"/>
      <c r="C23" s="68"/>
      <c r="D23" s="64"/>
      <c r="E23" s="64">
        <f t="shared" si="1"/>
        <v>0</v>
      </c>
      <c r="F23" s="261"/>
      <c r="G23" s="291"/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/>
      <c r="B24" s="64"/>
      <c r="C24" s="68"/>
      <c r="D24" s="64"/>
      <c r="E24" s="64">
        <f t="shared" si="0"/>
        <v>0</v>
      </c>
      <c r="F24" s="261"/>
      <c r="G24" s="291"/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/>
      <c r="B25" s="64"/>
      <c r="C25" s="68"/>
      <c r="D25" s="64"/>
      <c r="E25" s="64">
        <f t="shared" si="0"/>
        <v>0</v>
      </c>
      <c r="F25" s="263"/>
      <c r="G25" s="290"/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/>
      <c r="B26" s="64"/>
      <c r="C26" s="68"/>
      <c r="D26" s="64"/>
      <c r="E26" s="64">
        <f t="shared" si="0"/>
        <v>0</v>
      </c>
      <c r="F26" s="265"/>
      <c r="G26" s="290"/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/>
      <c r="B27" s="64"/>
      <c r="C27" s="68"/>
      <c r="D27" s="64"/>
      <c r="E27" s="64">
        <f t="shared" si="0"/>
        <v>0</v>
      </c>
      <c r="F27" s="263"/>
      <c r="G27" s="290"/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/>
      <c r="B28" s="64"/>
      <c r="C28" s="68"/>
      <c r="D28" s="64"/>
      <c r="E28" s="64">
        <f t="shared" si="0"/>
        <v>0</v>
      </c>
      <c r="F28" s="263"/>
      <c r="G28" s="290"/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/>
      <c r="B29" s="64"/>
      <c r="C29" s="68"/>
      <c r="D29" s="64"/>
      <c r="E29" s="64">
        <f t="shared" si="0"/>
        <v>0</v>
      </c>
      <c r="F29" s="263"/>
      <c r="G29" s="290"/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/>
      <c r="B30" s="64"/>
      <c r="C30" s="68"/>
      <c r="D30" s="64"/>
      <c r="E30" s="64">
        <f t="shared" si="0"/>
        <v>0</v>
      </c>
      <c r="F30" s="262"/>
      <c r="G30" s="292"/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3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8"/>
      <c r="D32" s="150"/>
      <c r="E32" s="150">
        <f t="shared" si="0"/>
        <v>0</v>
      </c>
      <c r="F32" s="266"/>
      <c r="G32" s="293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2018830</v>
      </c>
      <c r="C33" s="289">
        <f>SUM(C5:C32)</f>
        <v>1725756</v>
      </c>
      <c r="D33" s="212">
        <f>SUM(D5:D32)</f>
        <v>15230</v>
      </c>
      <c r="E33" s="212">
        <f>SUM(E5:E32)</f>
        <v>1740986</v>
      </c>
      <c r="F33" s="267">
        <f>B33-E33</f>
        <v>277844</v>
      </c>
      <c r="G33" s="305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39" t="s">
        <v>31</v>
      </c>
      <c r="C35" s="339"/>
      <c r="D35" s="339"/>
      <c r="E35" s="339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119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125</v>
      </c>
      <c r="B37" s="281" t="s">
        <v>219</v>
      </c>
      <c r="C37" s="282" t="s">
        <v>154</v>
      </c>
      <c r="D37" s="233">
        <v>1000</v>
      </c>
      <c r="E37" s="208" t="s">
        <v>217</v>
      </c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125</v>
      </c>
      <c r="B38" s="137" t="s">
        <v>207</v>
      </c>
      <c r="C38" s="135" t="s">
        <v>154</v>
      </c>
      <c r="D38" s="234">
        <v>1250</v>
      </c>
      <c r="E38" s="196" t="s">
        <v>212</v>
      </c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125</v>
      </c>
      <c r="B39" s="137" t="s">
        <v>211</v>
      </c>
      <c r="C39" s="135" t="s">
        <v>154</v>
      </c>
      <c r="D39" s="234">
        <v>4340</v>
      </c>
      <c r="E39" s="196" t="s">
        <v>208</v>
      </c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125</v>
      </c>
      <c r="B40" s="74"/>
      <c r="C40" s="66"/>
      <c r="D40" s="234"/>
      <c r="E40" s="197"/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125</v>
      </c>
      <c r="B41" s="137"/>
      <c r="C41" s="135"/>
      <c r="D41" s="234"/>
      <c r="E41" s="196"/>
      <c r="F41" s="157"/>
      <c r="G41" s="166" t="s">
        <v>63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125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125</v>
      </c>
      <c r="B43" s="74"/>
      <c r="C43" s="135"/>
      <c r="D43" s="234"/>
      <c r="E43" s="197"/>
      <c r="F43" s="154"/>
      <c r="G43" s="340"/>
      <c r="H43" s="340"/>
      <c r="I43" s="340"/>
      <c r="J43" s="340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125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119</v>
      </c>
      <c r="B45" s="228" t="s">
        <v>115</v>
      </c>
      <c r="C45" s="228" t="s">
        <v>116</v>
      </c>
      <c r="D45" s="235" t="s">
        <v>84</v>
      </c>
      <c r="E45" s="229" t="s">
        <v>117</v>
      </c>
      <c r="F45" s="152"/>
      <c r="G45" s="158"/>
      <c r="H45" s="249" t="s">
        <v>129</v>
      </c>
      <c r="I45" s="245" t="s">
        <v>130</v>
      </c>
      <c r="J45" s="245" t="s">
        <v>84</v>
      </c>
      <c r="K45" s="250" t="s">
        <v>131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132</v>
      </c>
      <c r="B46" s="205" t="s">
        <v>134</v>
      </c>
      <c r="C46" s="148">
        <v>1718911905</v>
      </c>
      <c r="D46" s="236">
        <v>659210</v>
      </c>
      <c r="E46" s="206" t="s">
        <v>216</v>
      </c>
      <c r="F46" s="151"/>
      <c r="G46" s="158"/>
      <c r="H46" s="217" t="s">
        <v>134</v>
      </c>
      <c r="I46" s="218">
        <v>1718911905</v>
      </c>
      <c r="J46" s="219">
        <v>395970</v>
      </c>
      <c r="K46" s="148" t="s">
        <v>194</v>
      </c>
      <c r="L46" s="220">
        <v>395970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132</v>
      </c>
      <c r="B47" s="69" t="s">
        <v>141</v>
      </c>
      <c r="C47" s="135">
        <v>1723246584</v>
      </c>
      <c r="D47" s="237">
        <v>40156</v>
      </c>
      <c r="E47" s="200" t="s">
        <v>187</v>
      </c>
      <c r="F47" s="152"/>
      <c r="G47" s="158"/>
      <c r="H47" s="213" t="s">
        <v>141</v>
      </c>
      <c r="I47" s="72">
        <v>1723246584</v>
      </c>
      <c r="J47" s="68">
        <v>40156</v>
      </c>
      <c r="K47" s="68" t="s">
        <v>187</v>
      </c>
      <c r="L47" s="149">
        <v>40156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132</v>
      </c>
      <c r="B48" s="70" t="s">
        <v>136</v>
      </c>
      <c r="C48" s="135">
        <v>1733624262</v>
      </c>
      <c r="D48" s="237">
        <v>191456</v>
      </c>
      <c r="E48" s="199" t="s">
        <v>187</v>
      </c>
      <c r="F48" s="152"/>
      <c r="G48" s="158"/>
      <c r="H48" s="213" t="s">
        <v>136</v>
      </c>
      <c r="I48" s="72">
        <v>1733624262</v>
      </c>
      <c r="J48" s="68">
        <v>191456</v>
      </c>
      <c r="K48" s="191" t="s">
        <v>187</v>
      </c>
      <c r="L48" s="149">
        <v>191456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132</v>
      </c>
      <c r="B49" s="70" t="s">
        <v>137</v>
      </c>
      <c r="C49" s="135">
        <v>1711460131</v>
      </c>
      <c r="D49" s="237">
        <v>200000</v>
      </c>
      <c r="E49" s="198" t="s">
        <v>159</v>
      </c>
      <c r="F49" s="152"/>
      <c r="G49" s="158"/>
      <c r="H49" s="213" t="s">
        <v>137</v>
      </c>
      <c r="I49" s="72">
        <v>1711460131</v>
      </c>
      <c r="J49" s="68">
        <v>200000</v>
      </c>
      <c r="K49" s="191" t="s">
        <v>159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132</v>
      </c>
      <c r="B50" s="138" t="s">
        <v>135</v>
      </c>
      <c r="C50" s="135">
        <v>1716697790</v>
      </c>
      <c r="D50" s="237">
        <v>242575</v>
      </c>
      <c r="E50" s="198" t="s">
        <v>193</v>
      </c>
      <c r="F50" s="152"/>
      <c r="G50" s="158"/>
      <c r="H50" s="195" t="s">
        <v>135</v>
      </c>
      <c r="I50" s="73">
        <v>1716697790</v>
      </c>
      <c r="J50" s="189">
        <v>242575</v>
      </c>
      <c r="K50" s="190" t="s">
        <v>193</v>
      </c>
      <c r="L50" s="149">
        <v>242575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132</v>
      </c>
      <c r="B51" s="69" t="s">
        <v>139</v>
      </c>
      <c r="C51" s="135">
        <v>1712688979</v>
      </c>
      <c r="D51" s="237">
        <v>55300</v>
      </c>
      <c r="E51" s="200" t="s">
        <v>189</v>
      </c>
      <c r="F51" s="152"/>
      <c r="G51" s="158"/>
      <c r="H51" s="213" t="s">
        <v>139</v>
      </c>
      <c r="I51" s="72">
        <v>1712688979</v>
      </c>
      <c r="J51" s="68">
        <v>55300</v>
      </c>
      <c r="K51" s="191" t="s">
        <v>189</v>
      </c>
      <c r="L51" s="149">
        <v>55300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132</v>
      </c>
      <c r="B52" s="69" t="s">
        <v>140</v>
      </c>
      <c r="C52" s="135">
        <v>1739791780</v>
      </c>
      <c r="D52" s="237">
        <v>29880</v>
      </c>
      <c r="E52" s="198" t="s">
        <v>217</v>
      </c>
      <c r="F52" s="152"/>
      <c r="G52" s="158"/>
      <c r="H52" s="213" t="s">
        <v>140</v>
      </c>
      <c r="I52" s="72">
        <v>1739791780</v>
      </c>
      <c r="J52" s="68">
        <v>26000</v>
      </c>
      <c r="K52" s="191" t="s">
        <v>196</v>
      </c>
      <c r="L52" s="149">
        <v>26000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132</v>
      </c>
      <c r="B53" s="69" t="s">
        <v>142</v>
      </c>
      <c r="C53" s="135">
        <v>1725821212</v>
      </c>
      <c r="D53" s="237">
        <v>20080</v>
      </c>
      <c r="E53" s="200" t="s">
        <v>212</v>
      </c>
      <c r="F53" s="152"/>
      <c r="G53" s="158"/>
      <c r="H53" s="213" t="s">
        <v>142</v>
      </c>
      <c r="I53" s="72">
        <v>1725821212</v>
      </c>
      <c r="J53" s="68">
        <v>20340</v>
      </c>
      <c r="K53" s="191" t="s">
        <v>196</v>
      </c>
      <c r="L53" s="149">
        <v>20340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132</v>
      </c>
      <c r="B54" s="70" t="s">
        <v>138</v>
      </c>
      <c r="C54" s="135">
        <v>1743942020</v>
      </c>
      <c r="D54" s="237">
        <v>184959</v>
      </c>
      <c r="E54" s="199" t="s">
        <v>187</v>
      </c>
      <c r="F54" s="152"/>
      <c r="G54" s="158"/>
      <c r="H54" s="215" t="s">
        <v>138</v>
      </c>
      <c r="I54" s="78">
        <v>1743942020</v>
      </c>
      <c r="J54" s="68">
        <v>184959</v>
      </c>
      <c r="K54" s="191" t="s">
        <v>187</v>
      </c>
      <c r="L54" s="149">
        <v>184959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 t="s">
        <v>207</v>
      </c>
      <c r="I55" s="72" t="s">
        <v>154</v>
      </c>
      <c r="J55" s="68">
        <v>1000</v>
      </c>
      <c r="K55" s="191" t="s">
        <v>196</v>
      </c>
      <c r="L55" s="149">
        <v>1000</v>
      </c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118</v>
      </c>
      <c r="B57" s="70" t="s">
        <v>110</v>
      </c>
      <c r="C57" s="135" t="s">
        <v>95</v>
      </c>
      <c r="D57" s="237">
        <v>13620</v>
      </c>
      <c r="E57" s="200" t="s">
        <v>144</v>
      </c>
      <c r="F57" s="152"/>
      <c r="G57" s="158"/>
      <c r="H57" s="213" t="s">
        <v>110</v>
      </c>
      <c r="I57" s="72" t="s">
        <v>95</v>
      </c>
      <c r="J57" s="68">
        <v>13620</v>
      </c>
      <c r="K57" s="191" t="s">
        <v>144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120</v>
      </c>
      <c r="B58" s="71" t="s">
        <v>111</v>
      </c>
      <c r="C58" s="135" t="s">
        <v>96</v>
      </c>
      <c r="D58" s="237">
        <v>2000</v>
      </c>
      <c r="E58" s="198" t="s">
        <v>172</v>
      </c>
      <c r="F58" s="152"/>
      <c r="G58" s="158"/>
      <c r="H58" s="213" t="s">
        <v>111</v>
      </c>
      <c r="I58" s="72" t="s">
        <v>96</v>
      </c>
      <c r="J58" s="68">
        <v>2000</v>
      </c>
      <c r="K58" s="191" t="s">
        <v>172</v>
      </c>
      <c r="L58" s="149">
        <v>2000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118</v>
      </c>
      <c r="B59" s="138" t="s">
        <v>114</v>
      </c>
      <c r="C59" s="135" t="s">
        <v>99</v>
      </c>
      <c r="D59" s="237">
        <v>24000</v>
      </c>
      <c r="E59" s="200" t="s">
        <v>172</v>
      </c>
      <c r="F59" s="152"/>
      <c r="G59" s="158"/>
      <c r="H59" s="213" t="s">
        <v>114</v>
      </c>
      <c r="I59" s="72" t="s">
        <v>99</v>
      </c>
      <c r="J59" s="68">
        <v>24000</v>
      </c>
      <c r="K59" s="191" t="s">
        <v>172</v>
      </c>
      <c r="L59" s="149">
        <v>24000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121</v>
      </c>
      <c r="B60" s="70" t="s">
        <v>108</v>
      </c>
      <c r="C60" s="135" t="s">
        <v>93</v>
      </c>
      <c r="D60" s="257">
        <v>3500</v>
      </c>
      <c r="E60" s="198" t="s">
        <v>38</v>
      </c>
      <c r="F60" s="152"/>
      <c r="G60" s="158"/>
      <c r="H60" s="195" t="s">
        <v>108</v>
      </c>
      <c r="I60" s="73" t="s">
        <v>93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120</v>
      </c>
      <c r="B61" s="70" t="s">
        <v>109</v>
      </c>
      <c r="C61" s="135" t="s">
        <v>94</v>
      </c>
      <c r="D61" s="257">
        <v>13500</v>
      </c>
      <c r="E61" s="199" t="s">
        <v>148</v>
      </c>
      <c r="F61" s="154"/>
      <c r="G61" s="158"/>
      <c r="H61" s="213" t="s">
        <v>109</v>
      </c>
      <c r="I61" s="72" t="s">
        <v>94</v>
      </c>
      <c r="J61" s="68">
        <v>13500</v>
      </c>
      <c r="K61" s="191" t="s">
        <v>148</v>
      </c>
      <c r="L61" s="149">
        <v>13500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118</v>
      </c>
      <c r="B62" s="69" t="s">
        <v>113</v>
      </c>
      <c r="C62" s="135" t="s">
        <v>98</v>
      </c>
      <c r="D62" s="257">
        <v>129613</v>
      </c>
      <c r="E62" s="198" t="s">
        <v>39</v>
      </c>
      <c r="F62" s="151"/>
      <c r="G62" s="158"/>
      <c r="H62" s="213" t="s">
        <v>113</v>
      </c>
      <c r="I62" s="72" t="s">
        <v>98</v>
      </c>
      <c r="J62" s="68">
        <v>129613</v>
      </c>
      <c r="K62" s="192" t="s">
        <v>39</v>
      </c>
      <c r="L62" s="149">
        <v>129613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124</v>
      </c>
      <c r="B67" s="70" t="s">
        <v>101</v>
      </c>
      <c r="C67" s="135" t="s">
        <v>86</v>
      </c>
      <c r="D67" s="237">
        <v>55580</v>
      </c>
      <c r="E67" s="199" t="s">
        <v>212</v>
      </c>
      <c r="F67" s="152"/>
      <c r="G67" s="158"/>
      <c r="H67" s="213" t="s">
        <v>101</v>
      </c>
      <c r="I67" s="72" t="s">
        <v>86</v>
      </c>
      <c r="J67" s="68">
        <v>37820</v>
      </c>
      <c r="K67" s="191" t="s">
        <v>169</v>
      </c>
      <c r="L67" s="149">
        <v>37820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124</v>
      </c>
      <c r="B68" s="70" t="s">
        <v>102</v>
      </c>
      <c r="C68" s="135" t="s">
        <v>87</v>
      </c>
      <c r="D68" s="237">
        <v>28000</v>
      </c>
      <c r="E68" s="198" t="s">
        <v>167</v>
      </c>
      <c r="F68" s="152"/>
      <c r="G68" s="158"/>
      <c r="H68" s="213" t="s">
        <v>102</v>
      </c>
      <c r="I68" s="72" t="s">
        <v>87</v>
      </c>
      <c r="J68" s="68">
        <v>28000</v>
      </c>
      <c r="K68" s="68" t="s">
        <v>167</v>
      </c>
      <c r="L68" s="149">
        <v>28000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123</v>
      </c>
      <c r="B69" s="70" t="s">
        <v>107</v>
      </c>
      <c r="C69" s="135" t="s">
        <v>92</v>
      </c>
      <c r="D69" s="237">
        <v>16000</v>
      </c>
      <c r="E69" s="199" t="s">
        <v>208</v>
      </c>
      <c r="F69" s="77"/>
      <c r="G69" s="158"/>
      <c r="H69" s="213" t="s">
        <v>107</v>
      </c>
      <c r="I69" s="72" t="s">
        <v>92</v>
      </c>
      <c r="J69" s="68">
        <v>15786</v>
      </c>
      <c r="K69" s="135" t="s">
        <v>147</v>
      </c>
      <c r="L69" s="149">
        <v>15786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123</v>
      </c>
      <c r="B70" s="70" t="s">
        <v>103</v>
      </c>
      <c r="C70" s="135" t="s">
        <v>88</v>
      </c>
      <c r="D70" s="237">
        <v>29460</v>
      </c>
      <c r="E70" s="199" t="s">
        <v>208</v>
      </c>
      <c r="F70" s="152"/>
      <c r="G70" s="158"/>
      <c r="H70" s="195" t="s">
        <v>103</v>
      </c>
      <c r="I70" s="73" t="s">
        <v>88</v>
      </c>
      <c r="J70" s="189">
        <v>30090</v>
      </c>
      <c r="K70" s="190" t="s">
        <v>175</v>
      </c>
      <c r="L70" s="149">
        <v>30090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123</v>
      </c>
      <c r="B71" s="70" t="s">
        <v>104</v>
      </c>
      <c r="C71" s="135" t="s">
        <v>89</v>
      </c>
      <c r="D71" s="237">
        <v>33000</v>
      </c>
      <c r="E71" s="199" t="s">
        <v>208</v>
      </c>
      <c r="F71" s="154"/>
      <c r="G71" s="158"/>
      <c r="H71" s="216" t="s">
        <v>104</v>
      </c>
      <c r="I71" s="75" t="s">
        <v>89</v>
      </c>
      <c r="J71" s="68">
        <v>33000</v>
      </c>
      <c r="K71" s="135" t="s">
        <v>164</v>
      </c>
      <c r="L71" s="149">
        <v>33000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123</v>
      </c>
      <c r="B72" s="70" t="s">
        <v>105</v>
      </c>
      <c r="C72" s="135" t="s">
        <v>90</v>
      </c>
      <c r="D72" s="257">
        <v>19430</v>
      </c>
      <c r="E72" s="200" t="s">
        <v>208</v>
      </c>
      <c r="F72" s="154"/>
      <c r="G72" s="158"/>
      <c r="H72" s="195" t="s">
        <v>105</v>
      </c>
      <c r="I72" s="73" t="s">
        <v>90</v>
      </c>
      <c r="J72" s="189">
        <v>23000</v>
      </c>
      <c r="K72" s="190" t="s">
        <v>143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123</v>
      </c>
      <c r="B73" s="70" t="s">
        <v>106</v>
      </c>
      <c r="C73" s="135" t="s">
        <v>91</v>
      </c>
      <c r="D73" s="257">
        <v>22000</v>
      </c>
      <c r="E73" s="200" t="s">
        <v>68</v>
      </c>
      <c r="F73" s="154"/>
      <c r="G73" s="158"/>
      <c r="H73" s="213" t="s">
        <v>106</v>
      </c>
      <c r="I73" s="72" t="s">
        <v>91</v>
      </c>
      <c r="J73" s="68">
        <v>22030</v>
      </c>
      <c r="K73" s="191" t="s">
        <v>68</v>
      </c>
      <c r="L73" s="149">
        <v>22030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123</v>
      </c>
      <c r="B74" s="69" t="s">
        <v>100</v>
      </c>
      <c r="C74" s="135" t="s">
        <v>85</v>
      </c>
      <c r="D74" s="257">
        <v>10915</v>
      </c>
      <c r="E74" s="198" t="s">
        <v>69</v>
      </c>
      <c r="F74" s="154"/>
      <c r="G74" s="158"/>
      <c r="H74" s="195" t="s">
        <v>100</v>
      </c>
      <c r="I74" s="73" t="s">
        <v>85</v>
      </c>
      <c r="J74" s="189">
        <v>10915</v>
      </c>
      <c r="K74" s="190" t="s">
        <v>69</v>
      </c>
      <c r="L74" s="149">
        <v>10915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/>
      <c r="I75" s="72"/>
      <c r="J75" s="68"/>
      <c r="K75" s="135"/>
      <c r="L75" s="149"/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155</v>
      </c>
      <c r="B79" s="70" t="s">
        <v>156</v>
      </c>
      <c r="C79" s="135">
        <v>1732469191</v>
      </c>
      <c r="D79" s="237">
        <v>22260</v>
      </c>
      <c r="E79" s="200" t="s">
        <v>212</v>
      </c>
      <c r="F79" s="152"/>
      <c r="G79" s="158"/>
      <c r="H79" s="213" t="s">
        <v>156</v>
      </c>
      <c r="I79" s="72">
        <v>1732469191</v>
      </c>
      <c r="J79" s="68">
        <v>12400</v>
      </c>
      <c r="K79" s="191" t="s">
        <v>194</v>
      </c>
      <c r="L79" s="149">
        <v>12400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126</v>
      </c>
      <c r="B80" s="70" t="s">
        <v>188</v>
      </c>
      <c r="C80" s="135"/>
      <c r="D80" s="237">
        <v>18830</v>
      </c>
      <c r="E80" s="199" t="s">
        <v>191</v>
      </c>
      <c r="F80" s="152" t="s">
        <v>13</v>
      </c>
      <c r="G80" s="158"/>
      <c r="H80" s="213" t="s">
        <v>112</v>
      </c>
      <c r="I80" s="72" t="s">
        <v>97</v>
      </c>
      <c r="J80" s="68">
        <v>9000</v>
      </c>
      <c r="K80" s="191" t="s">
        <v>164</v>
      </c>
      <c r="L80" s="149">
        <v>9000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 t="s">
        <v>155</v>
      </c>
      <c r="B81" s="70" t="s">
        <v>215</v>
      </c>
      <c r="C81" s="135"/>
      <c r="D81" s="237">
        <v>8840</v>
      </c>
      <c r="E81" s="198" t="s">
        <v>212</v>
      </c>
      <c r="F81" s="152"/>
      <c r="G81" s="158"/>
      <c r="H81" s="213" t="s">
        <v>174</v>
      </c>
      <c r="I81" s="72"/>
      <c r="J81" s="68">
        <v>15930</v>
      </c>
      <c r="K81" s="191" t="s">
        <v>202</v>
      </c>
      <c r="L81" s="149">
        <v>15930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122</v>
      </c>
      <c r="B82" s="70" t="s">
        <v>112</v>
      </c>
      <c r="C82" s="135" t="s">
        <v>97</v>
      </c>
      <c r="D82" s="237">
        <v>9000</v>
      </c>
      <c r="E82" s="199" t="s">
        <v>164</v>
      </c>
      <c r="F82" s="154"/>
      <c r="G82" s="158"/>
      <c r="H82" s="213" t="s">
        <v>180</v>
      </c>
      <c r="I82" s="72"/>
      <c r="J82" s="68">
        <v>500</v>
      </c>
      <c r="K82" s="191" t="s">
        <v>179</v>
      </c>
      <c r="L82" s="149">
        <v>500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122</v>
      </c>
      <c r="B83" s="70" t="s">
        <v>174</v>
      </c>
      <c r="C83" s="135"/>
      <c r="D83" s="237">
        <v>15930</v>
      </c>
      <c r="E83" s="200" t="s">
        <v>202</v>
      </c>
      <c r="F83" s="154"/>
      <c r="G83" s="158"/>
      <c r="H83" s="213" t="s">
        <v>137</v>
      </c>
      <c r="I83" s="72" t="s">
        <v>183</v>
      </c>
      <c r="J83" s="68">
        <v>3500</v>
      </c>
      <c r="K83" s="191" t="s">
        <v>182</v>
      </c>
      <c r="L83" s="149">
        <v>3500</v>
      </c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 t="s">
        <v>186</v>
      </c>
      <c r="B84" s="137" t="s">
        <v>180</v>
      </c>
      <c r="C84" s="135"/>
      <c r="D84" s="237">
        <v>500</v>
      </c>
      <c r="E84" s="199" t="s">
        <v>179</v>
      </c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132</v>
      </c>
      <c r="B85" s="70" t="s">
        <v>137</v>
      </c>
      <c r="C85" s="135" t="s">
        <v>183</v>
      </c>
      <c r="D85" s="237">
        <v>3500</v>
      </c>
      <c r="E85" s="199" t="s">
        <v>182</v>
      </c>
      <c r="F85" s="154"/>
      <c r="G85" s="158"/>
      <c r="H85" s="213" t="s">
        <v>153</v>
      </c>
      <c r="I85" s="72"/>
      <c r="J85" s="68">
        <v>17000</v>
      </c>
      <c r="K85" s="191" t="s">
        <v>194</v>
      </c>
      <c r="L85" s="149">
        <v>17000</v>
      </c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181</v>
      </c>
      <c r="B86" s="70" t="s">
        <v>153</v>
      </c>
      <c r="C86" s="135"/>
      <c r="D86" s="237">
        <v>14000</v>
      </c>
      <c r="E86" s="199" t="s">
        <v>212</v>
      </c>
      <c r="F86" s="154"/>
      <c r="G86" s="158"/>
      <c r="H86" s="213" t="s">
        <v>170</v>
      </c>
      <c r="I86" s="72" t="s">
        <v>185</v>
      </c>
      <c r="J86" s="68">
        <v>48480</v>
      </c>
      <c r="K86" s="191" t="s">
        <v>196</v>
      </c>
      <c r="L86" s="149">
        <v>48480</v>
      </c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254" t="s">
        <v>201</v>
      </c>
      <c r="B87" s="70" t="s">
        <v>214</v>
      </c>
      <c r="C87" s="135"/>
      <c r="D87" s="237">
        <v>5250</v>
      </c>
      <c r="E87" s="198" t="s">
        <v>212</v>
      </c>
      <c r="F87" s="152"/>
      <c r="G87" s="158"/>
      <c r="H87" s="213" t="s">
        <v>188</v>
      </c>
      <c r="I87" s="72"/>
      <c r="J87" s="68">
        <v>18830</v>
      </c>
      <c r="K87" s="191" t="s">
        <v>191</v>
      </c>
      <c r="L87" s="149">
        <v>18830</v>
      </c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254" t="s">
        <v>125</v>
      </c>
      <c r="B88" s="70" t="s">
        <v>195</v>
      </c>
      <c r="C88" s="135"/>
      <c r="D88" s="237">
        <v>16000</v>
      </c>
      <c r="E88" s="200" t="s">
        <v>194</v>
      </c>
      <c r="F88" s="152"/>
      <c r="G88" s="158"/>
      <c r="H88" s="213" t="s">
        <v>198</v>
      </c>
      <c r="I88" s="72"/>
      <c r="J88" s="68">
        <v>4000</v>
      </c>
      <c r="K88" s="191" t="s">
        <v>196</v>
      </c>
      <c r="L88" s="149">
        <v>4000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 t="s">
        <v>171</v>
      </c>
      <c r="B89" s="70" t="s">
        <v>170</v>
      </c>
      <c r="C89" s="135" t="s">
        <v>185</v>
      </c>
      <c r="D89" s="237">
        <v>40540</v>
      </c>
      <c r="E89" s="199" t="s">
        <v>208</v>
      </c>
      <c r="F89" s="152"/>
      <c r="G89" s="158"/>
      <c r="H89" s="213" t="s">
        <v>199</v>
      </c>
      <c r="I89" s="72" t="s">
        <v>200</v>
      </c>
      <c r="J89" s="68">
        <v>10000</v>
      </c>
      <c r="K89" s="68" t="s">
        <v>196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/>
      <c r="B90" s="70" t="s">
        <v>220</v>
      </c>
      <c r="C90" s="135"/>
      <c r="D90" s="237">
        <v>7240</v>
      </c>
      <c r="E90" s="199" t="s">
        <v>217</v>
      </c>
      <c r="F90" s="152"/>
      <c r="G90" s="158"/>
      <c r="H90" s="213"/>
      <c r="I90" s="72"/>
      <c r="J90" s="68"/>
      <c r="K90" s="191"/>
      <c r="L90" s="149"/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315"/>
      <c r="B91" s="70" t="s">
        <v>221</v>
      </c>
      <c r="C91" s="135" t="s">
        <v>13</v>
      </c>
      <c r="D91" s="237">
        <v>4840</v>
      </c>
      <c r="E91" s="199" t="s">
        <v>217</v>
      </c>
      <c r="F91" s="152"/>
      <c r="G91" s="158"/>
      <c r="H91" s="195"/>
      <c r="I91" s="73"/>
      <c r="J91" s="189"/>
      <c r="K91" s="190"/>
      <c r="L91" s="149"/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/>
      <c r="B92" s="70" t="s">
        <v>222</v>
      </c>
      <c r="C92" s="135"/>
      <c r="D92" s="237">
        <v>2000</v>
      </c>
      <c r="E92" s="200" t="s">
        <v>217</v>
      </c>
      <c r="F92" s="158"/>
      <c r="G92" s="158"/>
      <c r="H92" s="213" t="s">
        <v>195</v>
      </c>
      <c r="I92" s="72"/>
      <c r="J92" s="68">
        <v>16000</v>
      </c>
      <c r="K92" s="191" t="s">
        <v>194</v>
      </c>
      <c r="L92" s="149">
        <v>16000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/>
      <c r="B93" s="70"/>
      <c r="C93" s="135"/>
      <c r="D93" s="237"/>
      <c r="E93" s="198"/>
      <c r="F93" s="158"/>
      <c r="G93" s="158"/>
      <c r="H93" s="213" t="s">
        <v>203</v>
      </c>
      <c r="I93" s="72"/>
      <c r="J93" s="68">
        <v>10000</v>
      </c>
      <c r="K93" s="68" t="s">
        <v>196</v>
      </c>
      <c r="L93" s="149">
        <v>10000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/>
      <c r="B94" s="69"/>
      <c r="C94" s="135"/>
      <c r="D94" s="237"/>
      <c r="E94" s="199"/>
      <c r="F94" s="158"/>
      <c r="G94" s="158"/>
      <c r="H94" s="213" t="s">
        <v>204</v>
      </c>
      <c r="I94" s="72"/>
      <c r="J94" s="68">
        <v>9000</v>
      </c>
      <c r="K94" s="191" t="s">
        <v>196</v>
      </c>
      <c r="L94" s="149">
        <v>9000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/>
      <c r="B95" s="70"/>
      <c r="C95" s="135"/>
      <c r="D95" s="239"/>
      <c r="E95" s="199"/>
      <c r="F95" s="158"/>
      <c r="G95" s="158"/>
      <c r="H95" s="195" t="s">
        <v>205</v>
      </c>
      <c r="I95" s="73"/>
      <c r="J95" s="189">
        <v>2440</v>
      </c>
      <c r="K95" s="190" t="s">
        <v>196</v>
      </c>
      <c r="L95" s="149">
        <v>2440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/>
      <c r="I96" s="72"/>
      <c r="J96" s="68"/>
      <c r="K96" s="135"/>
      <c r="L96" s="149"/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/>
      <c r="I97" s="72"/>
      <c r="J97" s="68"/>
      <c r="K97" s="68"/>
      <c r="L97" s="149"/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/>
      <c r="I98" s="73"/>
      <c r="J98" s="189"/>
      <c r="K98" s="190"/>
      <c r="L98" s="149"/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/>
      <c r="I99" s="72"/>
      <c r="J99" s="68"/>
      <c r="K99" s="191"/>
      <c r="L99" s="149"/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/>
      <c r="I100" s="72"/>
      <c r="J100" s="68"/>
      <c r="K100" s="191"/>
      <c r="L100" s="149"/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/>
      <c r="I101" s="73"/>
      <c r="J101" s="189"/>
      <c r="K101" s="190"/>
      <c r="L101" s="149"/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/>
      <c r="I102" s="73"/>
      <c r="J102" s="189"/>
      <c r="K102" s="190"/>
      <c r="L102" s="149"/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 t="s">
        <v>125</v>
      </c>
      <c r="B110" s="70" t="s">
        <v>166</v>
      </c>
      <c r="C110" s="135" t="s">
        <v>150</v>
      </c>
      <c r="D110" s="237">
        <v>1000</v>
      </c>
      <c r="E110" s="200" t="s">
        <v>149</v>
      </c>
      <c r="F110" s="158"/>
      <c r="G110" s="158"/>
      <c r="H110" s="215" t="s">
        <v>166</v>
      </c>
      <c r="I110" s="78" t="s">
        <v>150</v>
      </c>
      <c r="J110" s="68">
        <v>1000</v>
      </c>
      <c r="K110" s="191" t="s">
        <v>149</v>
      </c>
      <c r="L110" s="149">
        <v>1000</v>
      </c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 t="s">
        <v>122</v>
      </c>
      <c r="B111" s="70" t="s">
        <v>158</v>
      </c>
      <c r="C111" s="135">
        <v>1746818159</v>
      </c>
      <c r="D111" s="237">
        <v>3500</v>
      </c>
      <c r="E111" s="200" t="s">
        <v>178</v>
      </c>
      <c r="F111" s="158"/>
      <c r="G111" s="158"/>
      <c r="H111" s="213" t="s">
        <v>158</v>
      </c>
      <c r="I111" s="72">
        <v>1746818159</v>
      </c>
      <c r="J111" s="68">
        <v>3500</v>
      </c>
      <c r="K111" s="191" t="s">
        <v>178</v>
      </c>
      <c r="L111" s="149">
        <v>3500</v>
      </c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126</v>
      </c>
      <c r="B112" s="69" t="s">
        <v>64</v>
      </c>
      <c r="C112" s="256">
        <v>1739992171</v>
      </c>
      <c r="D112" s="237">
        <v>17500</v>
      </c>
      <c r="E112" s="200" t="s">
        <v>66</v>
      </c>
      <c r="F112" s="158"/>
      <c r="G112" s="158"/>
      <c r="H112" s="213" t="s">
        <v>64</v>
      </c>
      <c r="I112" s="72">
        <v>1739992171</v>
      </c>
      <c r="J112" s="68">
        <v>17500</v>
      </c>
      <c r="K112" s="191" t="s">
        <v>66</v>
      </c>
      <c r="L112" s="149">
        <v>17500</v>
      </c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145</v>
      </c>
      <c r="B113" s="70" t="s">
        <v>146</v>
      </c>
      <c r="C113" s="135">
        <v>1737637222</v>
      </c>
      <c r="D113" s="237">
        <v>800</v>
      </c>
      <c r="E113" s="200" t="s">
        <v>66</v>
      </c>
      <c r="F113" s="158"/>
      <c r="G113" s="158"/>
      <c r="H113" s="213" t="s">
        <v>146</v>
      </c>
      <c r="I113" s="72">
        <v>1737637222</v>
      </c>
      <c r="J113" s="68">
        <v>800</v>
      </c>
      <c r="K113" s="68" t="s">
        <v>66</v>
      </c>
      <c r="L113" s="149">
        <v>800</v>
      </c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127</v>
      </c>
      <c r="B114" s="70" t="s">
        <v>59</v>
      </c>
      <c r="C114" s="135">
        <v>1755626210</v>
      </c>
      <c r="D114" s="237">
        <v>17500</v>
      </c>
      <c r="E114" s="200" t="s">
        <v>62</v>
      </c>
      <c r="F114" s="158"/>
      <c r="G114" s="158"/>
      <c r="H114" s="213" t="s">
        <v>59</v>
      </c>
      <c r="I114" s="72">
        <v>1755626210</v>
      </c>
      <c r="J114" s="68">
        <v>17500</v>
      </c>
      <c r="K114" s="191" t="s">
        <v>62</v>
      </c>
      <c r="L114" s="149">
        <v>17500</v>
      </c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126</v>
      </c>
      <c r="B115" s="70" t="s">
        <v>65</v>
      </c>
      <c r="C115" s="135">
        <v>1758900692</v>
      </c>
      <c r="D115" s="237">
        <v>30000</v>
      </c>
      <c r="E115" s="200" t="s">
        <v>61</v>
      </c>
      <c r="F115" s="158"/>
      <c r="G115" s="158"/>
      <c r="H115" s="213" t="s">
        <v>65</v>
      </c>
      <c r="I115" s="72">
        <v>1758900692</v>
      </c>
      <c r="J115" s="68">
        <v>30000</v>
      </c>
      <c r="K115" s="191" t="s">
        <v>61</v>
      </c>
      <c r="L115" s="149">
        <v>30000</v>
      </c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206</v>
      </c>
      <c r="B116" s="70" t="s">
        <v>41</v>
      </c>
      <c r="C116" s="135">
        <v>1713632915</v>
      </c>
      <c r="D116" s="237">
        <v>4300</v>
      </c>
      <c r="E116" s="200" t="s">
        <v>40</v>
      </c>
      <c r="F116" s="158"/>
      <c r="G116" s="158"/>
      <c r="H116" s="195" t="s">
        <v>41</v>
      </c>
      <c r="I116" s="73">
        <v>1713632915</v>
      </c>
      <c r="J116" s="189">
        <v>4300</v>
      </c>
      <c r="K116" s="190" t="s">
        <v>40</v>
      </c>
      <c r="L116" s="149">
        <v>4300</v>
      </c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/>
      <c r="B117" s="70"/>
      <c r="C117" s="135"/>
      <c r="D117" s="237"/>
      <c r="E117" s="200"/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/>
      <c r="B118" s="194"/>
      <c r="C118" s="135"/>
      <c r="D118" s="294"/>
      <c r="E118" s="201"/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37" t="s">
        <v>42</v>
      </c>
      <c r="B119" s="338"/>
      <c r="C119" s="350"/>
      <c r="D119" s="240">
        <f>SUM(D37:D118)</f>
        <v>2274154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37" t="s">
        <v>43</v>
      </c>
      <c r="B121" s="338"/>
      <c r="C121" s="338"/>
      <c r="D121" s="240">
        <f>D119+M121</f>
        <v>2274154</v>
      </c>
      <c r="E121" s="232"/>
      <c r="F121" s="158"/>
      <c r="G121" s="158"/>
      <c r="H121" s="244"/>
      <c r="I121" s="210"/>
      <c r="J121" s="245">
        <f>SUM(J46:J120)</f>
        <v>1996310</v>
      </c>
      <c r="K121" s="246"/>
      <c r="L121" s="247">
        <f>SUM(L46:L120)</f>
        <v>1996310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A80:E9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3" zoomScaleNormal="100" workbookViewId="0">
      <selection activeCell="G24" sqref="G24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51" t="s">
        <v>67</v>
      </c>
      <c r="B1" s="352"/>
      <c r="C1" s="352"/>
      <c r="D1" s="352"/>
      <c r="E1" s="353"/>
      <c r="F1" s="5"/>
      <c r="G1" s="5"/>
    </row>
    <row r="2" spans="1:29" ht="21.75">
      <c r="A2" s="360" t="s">
        <v>83</v>
      </c>
      <c r="B2" s="361"/>
      <c r="C2" s="361"/>
      <c r="D2" s="361"/>
      <c r="E2" s="362"/>
      <c r="F2" s="5"/>
      <c r="G2" s="5"/>
    </row>
    <row r="3" spans="1:29" ht="23.25">
      <c r="A3" s="354" t="s">
        <v>218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3" t="s">
        <v>162</v>
      </c>
      <c r="B4" s="364"/>
      <c r="C4" s="364"/>
      <c r="D4" s="364"/>
      <c r="E4" s="365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3" t="s">
        <v>163</v>
      </c>
      <c r="B5" s="364"/>
      <c r="C5" s="364"/>
      <c r="D5" s="364"/>
      <c r="E5" s="365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300">
        <v>8000000</v>
      </c>
      <c r="C6" s="46"/>
      <c r="D6" s="46" t="s">
        <v>11</v>
      </c>
      <c r="E6" s="295">
        <v>3748079.97821429</v>
      </c>
      <c r="F6" s="41"/>
      <c r="G6" s="278" t="s">
        <v>190</v>
      </c>
      <c r="H6" s="279" t="s">
        <v>216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0">
        <v>50916.208214285682</v>
      </c>
      <c r="C7" s="48"/>
      <c r="D7" s="46" t="s">
        <v>21</v>
      </c>
      <c r="E7" s="295">
        <v>14388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6"/>
      <c r="B8" s="300"/>
      <c r="C8" s="48"/>
      <c r="D8" s="308" t="s">
        <v>80</v>
      </c>
      <c r="E8" s="296">
        <v>143843.22999999579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0"/>
      <c r="C9" s="46"/>
      <c r="D9" s="280"/>
      <c r="E9" s="297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0">
        <v>14750</v>
      </c>
      <c r="C10" s="47"/>
      <c r="D10" s="308"/>
      <c r="E10" s="298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300">
        <v>0</v>
      </c>
      <c r="C11" s="47"/>
      <c r="D11" s="46" t="s">
        <v>12</v>
      </c>
      <c r="E11" s="295">
        <v>2274154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301">
        <f>B7+B8-B10-B11</f>
        <v>36166.208214285682</v>
      </c>
      <c r="C12" s="47"/>
      <c r="D12" s="47" t="s">
        <v>81</v>
      </c>
      <c r="E12" s="295">
        <v>134360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2"/>
      <c r="C13" s="47"/>
      <c r="D13" s="46" t="s">
        <v>213</v>
      </c>
      <c r="E13" s="298">
        <v>1721341</v>
      </c>
      <c r="F13" s="8" t="s">
        <v>63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6"/>
      <c r="B14" s="300"/>
      <c r="C14" s="47"/>
      <c r="D14" s="143"/>
      <c r="E14" s="298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3"/>
      <c r="C15" s="47"/>
      <c r="D15" s="143"/>
      <c r="E15" s="298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3">
        <f>B6+B7+B8-B10-B14-B11-B15</f>
        <v>8036166.2082142858</v>
      </c>
      <c r="C16" s="47"/>
      <c r="D16" s="47" t="s">
        <v>7</v>
      </c>
      <c r="E16" s="299">
        <f>E6+E7+E8+E11+E12+E13</f>
        <v>8036166.2082142858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7" t="s">
        <v>15</v>
      </c>
      <c r="B18" s="358"/>
      <c r="C18" s="358"/>
      <c r="D18" s="358"/>
      <c r="E18" s="359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55580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12" t="s">
        <v>151</v>
      </c>
      <c r="B22" s="314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161</v>
      </c>
      <c r="B23" s="140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13" t="s">
        <v>165</v>
      </c>
      <c r="B24" s="140">
        <v>22030</v>
      </c>
      <c r="C24" s="141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6" t="s">
        <v>18</v>
      </c>
      <c r="B25" s="317">
        <v>659210</v>
      </c>
      <c r="C25" s="141"/>
      <c r="D25" s="311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6" t="s">
        <v>19</v>
      </c>
      <c r="B26" s="307">
        <v>242575</v>
      </c>
      <c r="C26" s="142"/>
      <c r="D26" s="309" t="s">
        <v>197</v>
      </c>
      <c r="E26" s="310">
        <v>40480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2021-10-05T14:22:34Z</dcterms:modified>
</cp:coreProperties>
</file>